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120" windowWidth="10410" windowHeight="7335" tabRatio="787"/>
  </bookViews>
  <sheets>
    <sheet name="Blockplanung April" sheetId="22" r:id="rId1"/>
    <sheet name="Tageplanung April" sheetId="31" r:id="rId2"/>
    <sheet name="Blockplanung August" sheetId="27" r:id="rId3"/>
    <sheet name="Tageplanung August" sheetId="21" r:id="rId4"/>
    <sheet name="Blockplanung Oktober" sheetId="28" r:id="rId5"/>
    <sheet name="Tageplanung Oktober" sheetId="30" r:id="rId6"/>
    <sheet name="Praxisauslastung Zahlenliste" sheetId="17" r:id="rId7"/>
    <sheet name="Praxisauslastung Grafiken" sheetId="20" r:id="rId8"/>
    <sheet name="Tabelle1" sheetId="26" state="hidden" r:id="rId9"/>
  </sheets>
  <definedNames>
    <definedName name="Print_Titles" localSheetId="0">'Blockplanung April'!$2:$21</definedName>
    <definedName name="Print_Titles" localSheetId="2">'Blockplanung August'!$2:$21</definedName>
    <definedName name="Print_Titles" localSheetId="4">'Blockplanung Oktober'!$2:$21</definedName>
    <definedName name="Print_Titles" localSheetId="6">'Praxisauslastung Zahlenliste'!$1:$2</definedName>
    <definedName name="Print_Titles" localSheetId="1">'Tageplanung April'!$A:$D,'Tageplanung April'!$1:$21</definedName>
    <definedName name="Print_Titles" localSheetId="3">'Tageplanung August'!$A:$D,'Tageplanung August'!$1:$21</definedName>
    <definedName name="Print_Titles" localSheetId="5">'Tageplanung Oktober'!$A:$D,'Tageplanung Oktober'!$1:$21</definedName>
  </definedNames>
  <calcPr calcId="145621"/>
</workbook>
</file>

<file path=xl/calcChain.xml><?xml version="1.0" encoding="utf-8"?>
<calcChain xmlns="http://schemas.openxmlformats.org/spreadsheetml/2006/main">
  <c r="M134" i="17" l="1"/>
  <c r="L134" i="17"/>
  <c r="K134" i="17"/>
  <c r="J134" i="17"/>
  <c r="M125" i="17"/>
  <c r="L125" i="17"/>
  <c r="K125" i="17"/>
  <c r="J125" i="17"/>
  <c r="M108" i="17"/>
  <c r="L108" i="17"/>
  <c r="K108" i="17"/>
  <c r="J108" i="17"/>
  <c r="M82" i="17"/>
  <c r="L82" i="17"/>
  <c r="K82" i="17"/>
  <c r="J82" i="17"/>
  <c r="M73" i="17"/>
  <c r="L73" i="17"/>
  <c r="K73" i="17"/>
  <c r="J73" i="17"/>
  <c r="M56" i="17"/>
  <c r="L56" i="17"/>
  <c r="K56" i="17"/>
  <c r="J56" i="17"/>
  <c r="M30" i="17"/>
  <c r="L30" i="17"/>
  <c r="K30" i="17"/>
  <c r="J30" i="17"/>
  <c r="M21" i="17"/>
  <c r="L21" i="17"/>
  <c r="K21" i="17"/>
  <c r="J21" i="17"/>
  <c r="I185" i="17"/>
  <c r="H185" i="17"/>
  <c r="G185" i="17"/>
  <c r="F185" i="17"/>
  <c r="E185" i="17"/>
  <c r="I184" i="17"/>
  <c r="H184" i="17"/>
  <c r="G184" i="17"/>
  <c r="F184" i="17"/>
  <c r="E184" i="17"/>
  <c r="I183" i="17"/>
  <c r="H183" i="17"/>
  <c r="G183" i="17"/>
  <c r="F183" i="17"/>
  <c r="E183" i="17"/>
  <c r="I182" i="17"/>
  <c r="H182" i="17"/>
  <c r="G182" i="17"/>
  <c r="F182" i="17"/>
  <c r="E182" i="17"/>
  <c r="I181" i="17"/>
  <c r="H181" i="17"/>
  <c r="G181" i="17"/>
  <c r="F181" i="17"/>
  <c r="E181" i="17"/>
  <c r="I180" i="17"/>
  <c r="H180" i="17"/>
  <c r="G180" i="17"/>
  <c r="F180" i="17"/>
  <c r="E180" i="17"/>
  <c r="I179" i="17"/>
  <c r="H179" i="17"/>
  <c r="G179" i="17"/>
  <c r="F179" i="17"/>
  <c r="E179" i="17"/>
  <c r="I178" i="17"/>
  <c r="H178" i="17"/>
  <c r="G178" i="17"/>
  <c r="F178" i="17"/>
  <c r="E178" i="17"/>
  <c r="I177" i="17"/>
  <c r="H177" i="17"/>
  <c r="G177" i="17"/>
  <c r="F177" i="17"/>
  <c r="E177" i="17"/>
  <c r="I176" i="17"/>
  <c r="H176" i="17"/>
  <c r="G176" i="17"/>
  <c r="F176" i="17"/>
  <c r="E176" i="17"/>
  <c r="I175" i="17"/>
  <c r="H175" i="17"/>
  <c r="G175" i="17"/>
  <c r="F175" i="17"/>
  <c r="E175" i="17"/>
  <c r="I174" i="17"/>
  <c r="H174" i="17"/>
  <c r="G174" i="17"/>
  <c r="F174" i="17"/>
  <c r="E174" i="17"/>
  <c r="I173" i="17"/>
  <c r="H173" i="17"/>
  <c r="G173" i="17"/>
  <c r="F173" i="17"/>
  <c r="E173" i="17"/>
  <c r="I172" i="17"/>
  <c r="H172" i="17"/>
  <c r="G172" i="17"/>
  <c r="F172" i="17"/>
  <c r="E172" i="17"/>
  <c r="I171" i="17"/>
  <c r="H171" i="17"/>
  <c r="G171" i="17"/>
  <c r="F171" i="17"/>
  <c r="E171" i="17"/>
  <c r="I170" i="17"/>
  <c r="H170" i="17"/>
  <c r="G170" i="17"/>
  <c r="F170" i="17"/>
  <c r="E170" i="17"/>
  <c r="I169" i="17"/>
  <c r="H169" i="17"/>
  <c r="G169" i="17"/>
  <c r="F169" i="17"/>
  <c r="E169" i="17"/>
  <c r="I168" i="17"/>
  <c r="H168" i="17"/>
  <c r="G168" i="17"/>
  <c r="F168" i="17"/>
  <c r="E168" i="17"/>
  <c r="I167" i="17"/>
  <c r="H167" i="17"/>
  <c r="G167" i="17"/>
  <c r="F167" i="17"/>
  <c r="E167" i="17"/>
  <c r="I166" i="17"/>
  <c r="H166" i="17"/>
  <c r="G166" i="17"/>
  <c r="F166" i="17"/>
  <c r="E166" i="17"/>
  <c r="I165" i="17"/>
  <c r="H165" i="17"/>
  <c r="G165" i="17"/>
  <c r="F165" i="17"/>
  <c r="E165" i="17"/>
  <c r="I164" i="17"/>
  <c r="H164" i="17"/>
  <c r="G164" i="17"/>
  <c r="F164" i="17"/>
  <c r="E164" i="17"/>
  <c r="I163" i="17"/>
  <c r="H163" i="17"/>
  <c r="G163" i="17"/>
  <c r="F163" i="17"/>
  <c r="E163" i="17"/>
  <c r="I162" i="17"/>
  <c r="H162" i="17"/>
  <c r="G162" i="17"/>
  <c r="F162" i="17"/>
  <c r="E162" i="17"/>
  <c r="I161" i="17"/>
  <c r="H161" i="17"/>
  <c r="G161" i="17"/>
  <c r="F161" i="17"/>
  <c r="E161" i="17"/>
  <c r="I160" i="17"/>
  <c r="H160" i="17"/>
  <c r="G160" i="17"/>
  <c r="F160" i="17"/>
  <c r="E160" i="17"/>
  <c r="I159" i="17"/>
  <c r="H159" i="17"/>
  <c r="G159" i="17"/>
  <c r="F159" i="17"/>
  <c r="E159" i="17"/>
  <c r="I158" i="17"/>
  <c r="H158" i="17"/>
  <c r="G158" i="17"/>
  <c r="F158" i="17"/>
  <c r="E158" i="17"/>
  <c r="I157" i="17"/>
  <c r="H157" i="17"/>
  <c r="G157" i="17"/>
  <c r="F157" i="17"/>
  <c r="E157" i="17"/>
  <c r="I156" i="17"/>
  <c r="H156" i="17"/>
  <c r="G156" i="17"/>
  <c r="F156" i="17"/>
  <c r="E156" i="17"/>
  <c r="I155" i="17"/>
  <c r="H155" i="17"/>
  <c r="G155" i="17"/>
  <c r="F155" i="17"/>
  <c r="E155" i="17"/>
  <c r="I154" i="17"/>
  <c r="H154" i="17"/>
  <c r="G154" i="17"/>
  <c r="F154" i="17"/>
  <c r="E154" i="17"/>
  <c r="I153" i="17"/>
  <c r="H153" i="17"/>
  <c r="G153" i="17"/>
  <c r="F153" i="17"/>
  <c r="E153" i="17"/>
  <c r="I152" i="17"/>
  <c r="H152" i="17"/>
  <c r="G152" i="17"/>
  <c r="F152" i="17"/>
  <c r="E152" i="17"/>
  <c r="I151" i="17"/>
  <c r="H151" i="17"/>
  <c r="G151" i="17"/>
  <c r="F151" i="17"/>
  <c r="E151" i="17"/>
  <c r="I150" i="17"/>
  <c r="H150" i="17"/>
  <c r="G150" i="17"/>
  <c r="F150" i="17"/>
  <c r="E150" i="17"/>
  <c r="I149" i="17"/>
  <c r="H149" i="17"/>
  <c r="G149" i="17"/>
  <c r="F149" i="17"/>
  <c r="E149" i="17"/>
  <c r="I148" i="17"/>
  <c r="H148" i="17"/>
  <c r="G148" i="17"/>
  <c r="F148" i="17"/>
  <c r="E148" i="17"/>
  <c r="I147" i="17"/>
  <c r="H147" i="17"/>
  <c r="G147" i="17"/>
  <c r="F147" i="17"/>
  <c r="E147" i="17"/>
  <c r="I146" i="17"/>
  <c r="H146" i="17"/>
  <c r="G146" i="17"/>
  <c r="F146" i="17"/>
  <c r="E146" i="17"/>
  <c r="I145" i="17"/>
  <c r="H145" i="17"/>
  <c r="G145" i="17"/>
  <c r="F145" i="17"/>
  <c r="E145" i="17"/>
  <c r="I144" i="17"/>
  <c r="H144" i="17"/>
  <c r="G144" i="17"/>
  <c r="F144" i="17"/>
  <c r="E144" i="17"/>
  <c r="I143" i="17"/>
  <c r="H143" i="17"/>
  <c r="G143" i="17"/>
  <c r="F143" i="17"/>
  <c r="E143" i="17"/>
  <c r="I142" i="17"/>
  <c r="H142" i="17"/>
  <c r="G142" i="17"/>
  <c r="F142" i="17"/>
  <c r="E142" i="17"/>
  <c r="I141" i="17"/>
  <c r="H141" i="17"/>
  <c r="G141" i="17"/>
  <c r="F141" i="17"/>
  <c r="E141" i="17"/>
  <c r="I140" i="17"/>
  <c r="H140" i="17"/>
  <c r="G140" i="17"/>
  <c r="F140" i="17"/>
  <c r="E140" i="17"/>
  <c r="I139" i="17"/>
  <c r="H139" i="17"/>
  <c r="G139" i="17"/>
  <c r="F139" i="17"/>
  <c r="E139" i="17"/>
  <c r="I138" i="17"/>
  <c r="H138" i="17"/>
  <c r="G138" i="17"/>
  <c r="F138" i="17"/>
  <c r="E138" i="17"/>
  <c r="I137" i="17"/>
  <c r="H137" i="17"/>
  <c r="G137" i="17"/>
  <c r="F137" i="17"/>
  <c r="E137" i="17"/>
  <c r="I136" i="17"/>
  <c r="H136" i="17"/>
  <c r="G136" i="17"/>
  <c r="F136" i="17"/>
  <c r="E136" i="17"/>
  <c r="I135" i="17"/>
  <c r="H135" i="17"/>
  <c r="G135" i="17"/>
  <c r="F135" i="17"/>
  <c r="E135" i="17"/>
  <c r="I134" i="17"/>
  <c r="H134" i="17"/>
  <c r="G134" i="17"/>
  <c r="F134" i="17"/>
  <c r="E134" i="17"/>
  <c r="I133" i="17"/>
  <c r="H133" i="17"/>
  <c r="G133" i="17"/>
  <c r="F133" i="17"/>
  <c r="E133" i="17"/>
  <c r="I132" i="17"/>
  <c r="H132" i="17"/>
  <c r="G132" i="17"/>
  <c r="F132" i="17"/>
  <c r="E132" i="17"/>
  <c r="I131" i="17"/>
  <c r="H131" i="17"/>
  <c r="G131" i="17"/>
  <c r="F131" i="17"/>
  <c r="E131" i="17"/>
  <c r="I130" i="17"/>
  <c r="H130" i="17"/>
  <c r="G130" i="17"/>
  <c r="F130" i="17"/>
  <c r="E130" i="17"/>
  <c r="I129" i="17"/>
  <c r="H129" i="17"/>
  <c r="G129" i="17"/>
  <c r="F129" i="17"/>
  <c r="E129" i="17"/>
  <c r="I128" i="17"/>
  <c r="H128" i="17"/>
  <c r="G128" i="17"/>
  <c r="F128" i="17"/>
  <c r="E128" i="17"/>
  <c r="I127" i="17"/>
  <c r="H127" i="17"/>
  <c r="G127" i="17"/>
  <c r="F127" i="17"/>
  <c r="E127" i="17"/>
  <c r="I126" i="17"/>
  <c r="H126" i="17"/>
  <c r="G126" i="17"/>
  <c r="F126" i="17"/>
  <c r="E126" i="17"/>
  <c r="I125" i="17"/>
  <c r="H125" i="17"/>
  <c r="G125" i="17"/>
  <c r="F125" i="17"/>
  <c r="E125" i="17"/>
  <c r="I124" i="17"/>
  <c r="H124" i="17"/>
  <c r="G124" i="17"/>
  <c r="F124" i="17"/>
  <c r="E124" i="17"/>
  <c r="I123" i="17"/>
  <c r="H123" i="17"/>
  <c r="G123" i="17"/>
  <c r="F123" i="17"/>
  <c r="E123" i="17"/>
  <c r="I122" i="17"/>
  <c r="H122" i="17"/>
  <c r="G122" i="17"/>
  <c r="F122" i="17"/>
  <c r="E122" i="17"/>
  <c r="I121" i="17"/>
  <c r="H121" i="17"/>
  <c r="G121" i="17"/>
  <c r="F121" i="17"/>
  <c r="E121" i="17"/>
  <c r="I120" i="17"/>
  <c r="H120" i="17"/>
  <c r="G120" i="17"/>
  <c r="F120" i="17"/>
  <c r="E120" i="17"/>
  <c r="I119" i="17"/>
  <c r="H119" i="17"/>
  <c r="G119" i="17"/>
  <c r="F119" i="17"/>
  <c r="E119" i="17"/>
  <c r="I118" i="17"/>
  <c r="H118" i="17"/>
  <c r="G118" i="17"/>
  <c r="F118" i="17"/>
  <c r="E118" i="17"/>
  <c r="I117" i="17"/>
  <c r="H117" i="17"/>
  <c r="G117" i="17"/>
  <c r="F117" i="17"/>
  <c r="E117" i="17"/>
  <c r="I116" i="17"/>
  <c r="H116" i="17"/>
  <c r="G116" i="17"/>
  <c r="F116" i="17"/>
  <c r="E116" i="17"/>
  <c r="I115" i="17"/>
  <c r="H115" i="17"/>
  <c r="G115" i="17"/>
  <c r="F115" i="17"/>
  <c r="E115" i="17"/>
  <c r="I114" i="17"/>
  <c r="H114" i="17"/>
  <c r="G114" i="17"/>
  <c r="F114" i="17"/>
  <c r="E114" i="17"/>
  <c r="I113" i="17"/>
  <c r="H113" i="17"/>
  <c r="G113" i="17"/>
  <c r="F113" i="17"/>
  <c r="E113" i="17"/>
  <c r="I112" i="17"/>
  <c r="H112" i="17"/>
  <c r="G112" i="17"/>
  <c r="F112" i="17"/>
  <c r="E112" i="17"/>
  <c r="I111" i="17"/>
  <c r="H111" i="17"/>
  <c r="G111" i="17"/>
  <c r="F111" i="17"/>
  <c r="E111" i="17"/>
  <c r="I110" i="17"/>
  <c r="H110" i="17"/>
  <c r="G110" i="17"/>
  <c r="F110" i="17"/>
  <c r="E110" i="17"/>
  <c r="I109" i="17"/>
  <c r="H109" i="17"/>
  <c r="G109" i="17"/>
  <c r="F109" i="17"/>
  <c r="E109" i="17"/>
  <c r="I108" i="17"/>
  <c r="H108" i="17"/>
  <c r="G108" i="17"/>
  <c r="F108" i="17"/>
  <c r="E108" i="17"/>
  <c r="I107" i="17"/>
  <c r="H107" i="17"/>
  <c r="G107" i="17"/>
  <c r="F107" i="17"/>
  <c r="E107" i="17"/>
  <c r="I106" i="17"/>
  <c r="H106" i="17"/>
  <c r="G106" i="17"/>
  <c r="F106" i="17"/>
  <c r="E106" i="17"/>
  <c r="I105" i="17"/>
  <c r="H105" i="17"/>
  <c r="G105" i="17"/>
  <c r="F105" i="17"/>
  <c r="E105" i="17"/>
  <c r="I104" i="17"/>
  <c r="H104" i="17"/>
  <c r="G104" i="17"/>
  <c r="F104" i="17"/>
  <c r="E104" i="17"/>
  <c r="I103" i="17"/>
  <c r="H103" i="17"/>
  <c r="G103" i="17"/>
  <c r="F103" i="17"/>
  <c r="E103" i="17"/>
  <c r="I102" i="17"/>
  <c r="H102" i="17"/>
  <c r="G102" i="17"/>
  <c r="F102" i="17"/>
  <c r="E102" i="17"/>
  <c r="I101" i="17"/>
  <c r="H101" i="17"/>
  <c r="G101" i="17"/>
  <c r="F101" i="17"/>
  <c r="E101" i="17"/>
  <c r="I100" i="17"/>
  <c r="H100" i="17"/>
  <c r="G100" i="17"/>
  <c r="F100" i="17"/>
  <c r="E100" i="17"/>
  <c r="I99" i="17"/>
  <c r="H99" i="17"/>
  <c r="G99" i="17"/>
  <c r="F99" i="17"/>
  <c r="E99" i="17"/>
  <c r="I98" i="17"/>
  <c r="H98" i="17"/>
  <c r="G98" i="17"/>
  <c r="F98" i="17"/>
  <c r="E98" i="17"/>
  <c r="I97" i="17"/>
  <c r="H97" i="17"/>
  <c r="G97" i="17"/>
  <c r="F97" i="17"/>
  <c r="E97" i="17"/>
  <c r="I96" i="17"/>
  <c r="H96" i="17"/>
  <c r="G96" i="17"/>
  <c r="F96" i="17"/>
  <c r="E96" i="17"/>
  <c r="I95" i="17"/>
  <c r="H95" i="17"/>
  <c r="G95" i="17"/>
  <c r="F95" i="17"/>
  <c r="E95" i="17"/>
  <c r="I94" i="17"/>
  <c r="H94" i="17"/>
  <c r="G94" i="17"/>
  <c r="F94" i="17"/>
  <c r="E94" i="17"/>
  <c r="I93" i="17"/>
  <c r="H93" i="17"/>
  <c r="G93" i="17"/>
  <c r="F93" i="17"/>
  <c r="E93" i="17"/>
  <c r="I92" i="17"/>
  <c r="H92" i="17"/>
  <c r="G92" i="17"/>
  <c r="F92" i="17"/>
  <c r="E92" i="17"/>
  <c r="I91" i="17"/>
  <c r="H91" i="17"/>
  <c r="G91" i="17"/>
  <c r="F91" i="17"/>
  <c r="E91" i="17"/>
  <c r="I90" i="17"/>
  <c r="H90" i="17"/>
  <c r="G90" i="17"/>
  <c r="F90" i="17"/>
  <c r="E90" i="17"/>
  <c r="I89" i="17"/>
  <c r="H89" i="17"/>
  <c r="G89" i="17"/>
  <c r="F89" i="17"/>
  <c r="E89" i="17"/>
  <c r="I88" i="17"/>
  <c r="H88" i="17"/>
  <c r="G88" i="17"/>
  <c r="F88" i="17"/>
  <c r="E88" i="17"/>
  <c r="I87" i="17"/>
  <c r="H87" i="17"/>
  <c r="G87" i="17"/>
  <c r="F87" i="17"/>
  <c r="E87" i="17"/>
  <c r="I86" i="17"/>
  <c r="H86" i="17"/>
  <c r="G86" i="17"/>
  <c r="F86" i="17"/>
  <c r="E86" i="17"/>
  <c r="I85" i="17"/>
  <c r="H85" i="17"/>
  <c r="G85" i="17"/>
  <c r="F85" i="17"/>
  <c r="E85" i="17"/>
  <c r="I84" i="17"/>
  <c r="H84" i="17"/>
  <c r="G84" i="17"/>
  <c r="F84" i="17"/>
  <c r="E84" i="17"/>
  <c r="I83" i="17"/>
  <c r="H83" i="17"/>
  <c r="G83" i="17"/>
  <c r="F83" i="17"/>
  <c r="E83" i="17"/>
  <c r="I82" i="17"/>
  <c r="H82" i="17"/>
  <c r="G82" i="17"/>
  <c r="F82" i="17"/>
  <c r="E82" i="17"/>
  <c r="I81" i="17"/>
  <c r="H81" i="17"/>
  <c r="G81" i="17"/>
  <c r="F81" i="17"/>
  <c r="E81" i="17"/>
  <c r="I80" i="17"/>
  <c r="H80" i="17"/>
  <c r="G80" i="17"/>
  <c r="F80" i="17"/>
  <c r="E80" i="17"/>
  <c r="I79" i="17"/>
  <c r="H79" i="17"/>
  <c r="G79" i="17"/>
  <c r="F79" i="17"/>
  <c r="E79" i="17"/>
  <c r="I78" i="17"/>
  <c r="H78" i="17"/>
  <c r="G78" i="17"/>
  <c r="F78" i="17"/>
  <c r="E78" i="17"/>
  <c r="I77" i="17"/>
  <c r="H77" i="17"/>
  <c r="G77" i="17"/>
  <c r="F77" i="17"/>
  <c r="E77" i="17"/>
  <c r="I76" i="17"/>
  <c r="H76" i="17"/>
  <c r="G76" i="17"/>
  <c r="F76" i="17"/>
  <c r="E76" i="17"/>
  <c r="I75" i="17"/>
  <c r="H75" i="17"/>
  <c r="G75" i="17"/>
  <c r="F75" i="17"/>
  <c r="E75" i="17"/>
  <c r="I74" i="17"/>
  <c r="H74" i="17"/>
  <c r="G74" i="17"/>
  <c r="F74" i="17"/>
  <c r="E74" i="17"/>
  <c r="I73" i="17"/>
  <c r="H73" i="17"/>
  <c r="G73" i="17"/>
  <c r="F73" i="17"/>
  <c r="E73" i="17"/>
  <c r="I72" i="17"/>
  <c r="H72" i="17"/>
  <c r="G72" i="17"/>
  <c r="F72" i="17"/>
  <c r="E72" i="17"/>
  <c r="I71" i="17"/>
  <c r="H71" i="17"/>
  <c r="G71" i="17"/>
  <c r="F71" i="17"/>
  <c r="E71" i="17"/>
  <c r="I70" i="17"/>
  <c r="H70" i="17"/>
  <c r="G70" i="17"/>
  <c r="F70" i="17"/>
  <c r="E70" i="17"/>
  <c r="I69" i="17"/>
  <c r="H69" i="17"/>
  <c r="G69" i="17"/>
  <c r="F69" i="17"/>
  <c r="E69" i="17"/>
  <c r="I68" i="17"/>
  <c r="H68" i="17"/>
  <c r="G68" i="17"/>
  <c r="F68" i="17"/>
  <c r="E68" i="17"/>
  <c r="I67" i="17"/>
  <c r="H67" i="17"/>
  <c r="G67" i="17"/>
  <c r="F67" i="17"/>
  <c r="E67" i="17"/>
  <c r="I66" i="17"/>
  <c r="H66" i="17"/>
  <c r="G66" i="17"/>
  <c r="F66" i="17"/>
  <c r="E66" i="17"/>
  <c r="I65" i="17"/>
  <c r="H65" i="17"/>
  <c r="G65" i="17"/>
  <c r="F65" i="17"/>
  <c r="E65" i="17"/>
  <c r="I64" i="17"/>
  <c r="H64" i="17"/>
  <c r="G64" i="17"/>
  <c r="F64" i="17"/>
  <c r="E64" i="17"/>
  <c r="I63" i="17"/>
  <c r="H63" i="17"/>
  <c r="G63" i="17"/>
  <c r="F63" i="17"/>
  <c r="E63" i="17"/>
  <c r="I62" i="17"/>
  <c r="H62" i="17"/>
  <c r="G62" i="17"/>
  <c r="F62" i="17"/>
  <c r="E62" i="17"/>
  <c r="I61" i="17"/>
  <c r="H61" i="17"/>
  <c r="G61" i="17"/>
  <c r="F61" i="17"/>
  <c r="E61" i="17"/>
  <c r="I60" i="17"/>
  <c r="H60" i="17"/>
  <c r="G60" i="17"/>
  <c r="F60" i="17"/>
  <c r="E60" i="17"/>
  <c r="I59" i="17"/>
  <c r="H59" i="17"/>
  <c r="G59" i="17"/>
  <c r="F59" i="17"/>
  <c r="E59" i="17"/>
  <c r="I58" i="17"/>
  <c r="H58" i="17"/>
  <c r="G58" i="17"/>
  <c r="F58" i="17"/>
  <c r="E58" i="17"/>
  <c r="I57" i="17"/>
  <c r="H57" i="17"/>
  <c r="G57" i="17"/>
  <c r="F57" i="17"/>
  <c r="E57" i="17"/>
  <c r="I56" i="17"/>
  <c r="H56" i="17"/>
  <c r="G56" i="17"/>
  <c r="F56" i="17"/>
  <c r="E56" i="17"/>
  <c r="I55" i="17"/>
  <c r="H55" i="17"/>
  <c r="G55" i="17"/>
  <c r="F55" i="17"/>
  <c r="E55" i="17"/>
  <c r="I54" i="17"/>
  <c r="H54" i="17"/>
  <c r="G54" i="17"/>
  <c r="F54" i="17"/>
  <c r="E54" i="17"/>
  <c r="I53" i="17"/>
  <c r="H53" i="17"/>
  <c r="G53" i="17"/>
  <c r="F53" i="17"/>
  <c r="E53" i="17"/>
  <c r="I52" i="17"/>
  <c r="H52" i="17"/>
  <c r="G52" i="17"/>
  <c r="F52" i="17"/>
  <c r="E52" i="17"/>
  <c r="I51" i="17"/>
  <c r="H51" i="17"/>
  <c r="G51" i="17"/>
  <c r="F51" i="17"/>
  <c r="E51" i="17"/>
  <c r="I50" i="17"/>
  <c r="H50" i="17"/>
  <c r="G50" i="17"/>
  <c r="F50" i="17"/>
  <c r="E50" i="17"/>
  <c r="I49" i="17"/>
  <c r="H49" i="17"/>
  <c r="G49" i="17"/>
  <c r="F49" i="17"/>
  <c r="E49" i="17"/>
  <c r="I48" i="17"/>
  <c r="H48" i="17"/>
  <c r="G48" i="17"/>
  <c r="F48" i="17"/>
  <c r="E48" i="17"/>
  <c r="I47" i="17"/>
  <c r="H47" i="17"/>
  <c r="G47" i="17"/>
  <c r="F47" i="17"/>
  <c r="E47" i="17"/>
  <c r="I46" i="17"/>
  <c r="H46" i="17"/>
  <c r="G46" i="17"/>
  <c r="F46" i="17"/>
  <c r="E46" i="17"/>
  <c r="I45" i="17"/>
  <c r="H45" i="17"/>
  <c r="G45" i="17"/>
  <c r="F45" i="17"/>
  <c r="E45" i="17"/>
  <c r="I44" i="17"/>
  <c r="H44" i="17"/>
  <c r="G44" i="17"/>
  <c r="F44" i="17"/>
  <c r="E44" i="17"/>
  <c r="I43" i="17"/>
  <c r="H43" i="17"/>
  <c r="G43" i="17"/>
  <c r="F43" i="17"/>
  <c r="E43" i="17"/>
  <c r="I42" i="17"/>
  <c r="H42" i="17"/>
  <c r="G42" i="17"/>
  <c r="F42" i="17"/>
  <c r="E42" i="17"/>
  <c r="I41" i="17"/>
  <c r="H41" i="17"/>
  <c r="G41" i="17"/>
  <c r="F41" i="17"/>
  <c r="E41" i="17"/>
  <c r="I40" i="17"/>
  <c r="H40" i="17"/>
  <c r="G40" i="17"/>
  <c r="F40" i="17"/>
  <c r="E40" i="17"/>
  <c r="I39" i="17"/>
  <c r="H39" i="17"/>
  <c r="G39" i="17"/>
  <c r="F39" i="17"/>
  <c r="E39" i="17"/>
  <c r="I38" i="17"/>
  <c r="H38" i="17"/>
  <c r="G38" i="17"/>
  <c r="F38" i="17"/>
  <c r="E38" i="17"/>
  <c r="I37" i="17"/>
  <c r="H37" i="17"/>
  <c r="G37" i="17"/>
  <c r="F37" i="17"/>
  <c r="E37" i="17"/>
  <c r="I36" i="17"/>
  <c r="H36" i="17"/>
  <c r="G36" i="17"/>
  <c r="F36" i="17"/>
  <c r="E36" i="17"/>
  <c r="I35" i="17"/>
  <c r="H35" i="17"/>
  <c r="G35" i="17"/>
  <c r="F35" i="17"/>
  <c r="E35" i="17"/>
  <c r="I34" i="17"/>
  <c r="H34" i="17"/>
  <c r="G34" i="17"/>
  <c r="F34" i="17"/>
  <c r="E34" i="17"/>
  <c r="I33" i="17"/>
  <c r="H33" i="17"/>
  <c r="G33" i="17"/>
  <c r="F33" i="17"/>
  <c r="E33" i="17"/>
  <c r="I32" i="17"/>
  <c r="H32" i="17"/>
  <c r="G32" i="17"/>
  <c r="F32" i="17"/>
  <c r="E32" i="17"/>
  <c r="I31" i="17"/>
  <c r="H31" i="17"/>
  <c r="G31" i="17"/>
  <c r="F31" i="17"/>
  <c r="E31" i="17"/>
  <c r="I30" i="17"/>
  <c r="H30" i="17"/>
  <c r="G30" i="17"/>
  <c r="F30" i="17"/>
  <c r="E30" i="17"/>
  <c r="I29" i="17"/>
  <c r="H29" i="17"/>
  <c r="G29" i="17"/>
  <c r="F29" i="17"/>
  <c r="E29" i="17"/>
  <c r="I28" i="17"/>
  <c r="H28" i="17"/>
  <c r="G28" i="17"/>
  <c r="F28" i="17"/>
  <c r="E28" i="17"/>
  <c r="I27" i="17"/>
  <c r="H27" i="17"/>
  <c r="G27" i="17"/>
  <c r="F27" i="17"/>
  <c r="E27" i="17"/>
  <c r="I26" i="17"/>
  <c r="H26" i="17"/>
  <c r="G26" i="17"/>
  <c r="F26" i="17"/>
  <c r="E26" i="17"/>
  <c r="I25" i="17"/>
  <c r="H25" i="17"/>
  <c r="G25" i="17"/>
  <c r="F25" i="17"/>
  <c r="E25" i="17"/>
  <c r="I24" i="17"/>
  <c r="H24" i="17"/>
  <c r="G24" i="17"/>
  <c r="F24" i="17"/>
  <c r="E24" i="17"/>
  <c r="I23" i="17"/>
  <c r="H23" i="17"/>
  <c r="G23" i="17"/>
  <c r="F23" i="17"/>
  <c r="E23" i="17"/>
  <c r="I22" i="17"/>
  <c r="H22" i="17"/>
  <c r="G22" i="17"/>
  <c r="F22" i="17"/>
  <c r="E22" i="17"/>
  <c r="I21" i="17"/>
  <c r="H21" i="17"/>
  <c r="G21" i="17"/>
  <c r="F21" i="17"/>
  <c r="E21" i="17"/>
  <c r="I20" i="17"/>
  <c r="H20" i="17"/>
  <c r="G20" i="17"/>
  <c r="F20" i="17"/>
  <c r="E20" i="17"/>
  <c r="I19" i="17"/>
  <c r="H19" i="17"/>
  <c r="G19" i="17"/>
  <c r="F19" i="17"/>
  <c r="E19" i="17"/>
  <c r="I18" i="17"/>
  <c r="H18" i="17"/>
  <c r="G18" i="17"/>
  <c r="F18" i="17"/>
  <c r="E18" i="17"/>
  <c r="I17" i="17"/>
  <c r="H17" i="17"/>
  <c r="G17" i="17"/>
  <c r="F17" i="17"/>
  <c r="E17" i="17"/>
  <c r="I16" i="17"/>
  <c r="H16" i="17"/>
  <c r="G16" i="17"/>
  <c r="F16" i="17"/>
  <c r="E16" i="17"/>
  <c r="I15" i="17"/>
  <c r="H15" i="17"/>
  <c r="G15" i="17"/>
  <c r="F15" i="17"/>
  <c r="E15" i="17"/>
  <c r="I14" i="17"/>
  <c r="H14" i="17"/>
  <c r="G14" i="17"/>
  <c r="F14" i="17"/>
  <c r="E14" i="17"/>
  <c r="I13" i="17"/>
  <c r="H13" i="17"/>
  <c r="G13" i="17"/>
  <c r="F13" i="17"/>
  <c r="E13" i="17"/>
  <c r="I12" i="17"/>
  <c r="H12" i="17"/>
  <c r="G12" i="17"/>
  <c r="F12" i="17"/>
  <c r="E12" i="17"/>
  <c r="I11" i="17"/>
  <c r="H11" i="17"/>
  <c r="G11" i="17"/>
  <c r="F11" i="17"/>
  <c r="E11" i="17"/>
  <c r="I10" i="17"/>
  <c r="H10" i="17"/>
  <c r="G10" i="17"/>
  <c r="F10" i="17"/>
  <c r="E10" i="17"/>
  <c r="I9" i="17"/>
  <c r="H9" i="17"/>
  <c r="G9" i="17"/>
  <c r="F9" i="17"/>
  <c r="E9" i="17"/>
  <c r="I8" i="17"/>
  <c r="H8" i="17"/>
  <c r="G8" i="17"/>
  <c r="F8" i="17"/>
  <c r="E8" i="17"/>
  <c r="I7" i="17"/>
  <c r="H7" i="17"/>
  <c r="G7" i="17"/>
  <c r="F7" i="17"/>
  <c r="E7" i="17"/>
  <c r="I6" i="17"/>
  <c r="H6" i="17"/>
  <c r="G6" i="17"/>
  <c r="F6" i="17"/>
  <c r="E6" i="17"/>
  <c r="I5" i="17"/>
  <c r="H5" i="17"/>
  <c r="G5" i="17"/>
  <c r="F5" i="17"/>
  <c r="E5" i="17"/>
  <c r="I4" i="17"/>
  <c r="H4" i="17"/>
  <c r="G4" i="17"/>
  <c r="F4" i="17"/>
  <c r="E4" i="17"/>
  <c r="I3" i="17"/>
  <c r="H3" i="17"/>
  <c r="BI11" i="30"/>
  <c r="BH11" i="30"/>
  <c r="BG11" i="30"/>
  <c r="BF11" i="30"/>
  <c r="BE11" i="30"/>
  <c r="BD11" i="30"/>
  <c r="BC11" i="30"/>
  <c r="BB11" i="30"/>
  <c r="BA11" i="30"/>
  <c r="AZ11" i="30"/>
  <c r="AY11" i="30"/>
  <c r="AX11" i="30"/>
  <c r="AW11" i="30"/>
  <c r="AV11" i="30"/>
  <c r="AU11" i="30"/>
  <c r="AT11" i="30"/>
  <c r="AS11" i="30"/>
  <c r="AR11" i="30"/>
  <c r="AP11" i="30"/>
  <c r="AO11" i="30"/>
  <c r="AN11" i="30"/>
  <c r="AM11" i="30"/>
  <c r="AL11" i="30"/>
  <c r="AK11" i="30"/>
  <c r="AJ11" i="30"/>
  <c r="AI11" i="30"/>
  <c r="AH11" i="30"/>
  <c r="AG11" i="30"/>
  <c r="AF11" i="30"/>
  <c r="AE11" i="30"/>
  <c r="AD11" i="30"/>
  <c r="AC11" i="30"/>
  <c r="AB11" i="30"/>
  <c r="AA11" i="30"/>
  <c r="Z11" i="30"/>
  <c r="Y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BI11" i="31"/>
  <c r="BH11" i="31"/>
  <c r="BG11" i="31"/>
  <c r="BF11" i="31"/>
  <c r="BE11" i="31"/>
  <c r="BD11" i="31"/>
  <c r="BC11" i="31"/>
  <c r="BB11" i="31"/>
  <c r="BA11" i="31"/>
  <c r="AZ11" i="31"/>
  <c r="AY11" i="31"/>
  <c r="AX11" i="31"/>
  <c r="AW11" i="31"/>
  <c r="AV11" i="31"/>
  <c r="AU11" i="31"/>
  <c r="AT11" i="31"/>
  <c r="AS11" i="31"/>
  <c r="AR11" i="31"/>
  <c r="AP11" i="31"/>
  <c r="AO11" i="31"/>
  <c r="AN11" i="31"/>
  <c r="AM11" i="31"/>
  <c r="AL11" i="31"/>
  <c r="AK11" i="31"/>
  <c r="AJ11" i="31"/>
  <c r="AI11" i="31"/>
  <c r="AH11" i="31"/>
  <c r="AG11" i="31"/>
  <c r="AF11" i="31"/>
  <c r="AE11" i="31"/>
  <c r="AD11" i="31"/>
  <c r="AC11" i="31"/>
  <c r="AB11" i="31"/>
  <c r="AA11" i="31"/>
  <c r="Z11" i="31"/>
  <c r="Y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G3" i="17"/>
  <c r="E3" i="17"/>
  <c r="F3" i="17"/>
  <c r="BI20" i="31" l="1"/>
  <c r="BH20" i="31"/>
  <c r="BG20" i="31"/>
  <c r="BF20" i="31"/>
  <c r="BE20" i="31"/>
  <c r="BD20" i="31"/>
  <c r="BC20" i="31"/>
  <c r="BB20" i="31"/>
  <c r="BA20" i="31"/>
  <c r="AZ20" i="31"/>
  <c r="AY20" i="31"/>
  <c r="AX20" i="31"/>
  <c r="AW20" i="31"/>
  <c r="AV20" i="31"/>
  <c r="AU20" i="31"/>
  <c r="AT20" i="31"/>
  <c r="AS20" i="31"/>
  <c r="AR20" i="31"/>
  <c r="AP20" i="31"/>
  <c r="AO20" i="31"/>
  <c r="AN20" i="31"/>
  <c r="AM20" i="31"/>
  <c r="AL20" i="31"/>
  <c r="AK20" i="31"/>
  <c r="AJ20" i="31"/>
  <c r="AI20" i="31"/>
  <c r="AH20" i="31"/>
  <c r="AG20" i="31"/>
  <c r="AF20" i="31"/>
  <c r="AE20" i="31"/>
  <c r="AD20" i="31"/>
  <c r="AC20" i="31"/>
  <c r="AB20" i="31"/>
  <c r="AA20" i="31"/>
  <c r="Z20" i="31"/>
  <c r="Y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BI14" i="31"/>
  <c r="BH14" i="31"/>
  <c r="BG14" i="31"/>
  <c r="BF14" i="31"/>
  <c r="BE14" i="31"/>
  <c r="BD14" i="31"/>
  <c r="BC14" i="31"/>
  <c r="BB14" i="31"/>
  <c r="BA14" i="31"/>
  <c r="AZ14" i="31"/>
  <c r="AY14" i="31"/>
  <c r="AX14" i="31"/>
  <c r="AW14" i="31"/>
  <c r="AV14" i="31"/>
  <c r="AU14" i="31"/>
  <c r="AT14" i="31"/>
  <c r="AS14" i="31"/>
  <c r="AR14" i="31"/>
  <c r="AP14" i="31"/>
  <c r="AO14" i="31"/>
  <c r="AN14" i="31"/>
  <c r="AM14" i="31"/>
  <c r="AL14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BI13" i="31"/>
  <c r="BH13" i="31"/>
  <c r="BG13" i="31"/>
  <c r="BF13" i="31"/>
  <c r="BE13" i="31"/>
  <c r="BD13" i="31"/>
  <c r="BC13" i="31"/>
  <c r="BB13" i="31"/>
  <c r="BA13" i="31"/>
  <c r="AZ13" i="31"/>
  <c r="AY13" i="31"/>
  <c r="AX13" i="31"/>
  <c r="AW13" i="31"/>
  <c r="AV13" i="31"/>
  <c r="AU13" i="31"/>
  <c r="AT13" i="31"/>
  <c r="AS13" i="31"/>
  <c r="AR13" i="31"/>
  <c r="AP13" i="31"/>
  <c r="AO13" i="31"/>
  <c r="AN13" i="31"/>
  <c r="AM13" i="31"/>
  <c r="AL13" i="31"/>
  <c r="AK13" i="31"/>
  <c r="AJ13" i="31"/>
  <c r="AI13" i="31"/>
  <c r="AH13" i="31"/>
  <c r="AG13" i="31"/>
  <c r="AF13" i="31"/>
  <c r="AE13" i="31"/>
  <c r="AD13" i="31"/>
  <c r="AC13" i="31"/>
  <c r="AB13" i="31"/>
  <c r="AA13" i="31"/>
  <c r="Z13" i="31"/>
  <c r="Y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AW12" i="31"/>
  <c r="AV12" i="31"/>
  <c r="AU12" i="31"/>
  <c r="AT12" i="31"/>
  <c r="AS12" i="31"/>
  <c r="AR12" i="31"/>
  <c r="AP12" i="31"/>
  <c r="AO12" i="31"/>
  <c r="AN12" i="31"/>
  <c r="AM12" i="31"/>
  <c r="AL12" i="31"/>
  <c r="AK12" i="31"/>
  <c r="AJ12" i="31"/>
  <c r="AI12" i="31"/>
  <c r="AH12" i="31"/>
  <c r="AG12" i="31"/>
  <c r="AF12" i="31"/>
  <c r="AE12" i="31"/>
  <c r="AD12" i="31"/>
  <c r="AC12" i="31"/>
  <c r="AB12" i="31"/>
  <c r="AA12" i="31"/>
  <c r="Z12" i="31"/>
  <c r="Y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BI10" i="31"/>
  <c r="BH10" i="31"/>
  <c r="BG10" i="31"/>
  <c r="BF10" i="31"/>
  <c r="BE10" i="31"/>
  <c r="BD10" i="31"/>
  <c r="BC10" i="31"/>
  <c r="BB10" i="31"/>
  <c r="BA10" i="31"/>
  <c r="AZ10" i="31"/>
  <c r="AY10" i="31"/>
  <c r="AX10" i="31"/>
  <c r="AW10" i="31"/>
  <c r="AV10" i="31"/>
  <c r="AU10" i="31"/>
  <c r="AT10" i="31"/>
  <c r="AS10" i="31"/>
  <c r="AR10" i="31"/>
  <c r="AP10" i="31"/>
  <c r="AO10" i="31"/>
  <c r="AN10" i="31"/>
  <c r="AM10" i="31"/>
  <c r="AL10" i="31"/>
  <c r="AK10" i="31"/>
  <c r="AJ10" i="31"/>
  <c r="AI10" i="31"/>
  <c r="AH10" i="31"/>
  <c r="AG10" i="31"/>
  <c r="AF10" i="31"/>
  <c r="AE10" i="31"/>
  <c r="AD10" i="31"/>
  <c r="AC10" i="31"/>
  <c r="AB10" i="31"/>
  <c r="AA10" i="31"/>
  <c r="Z10" i="31"/>
  <c r="Y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BI9" i="31"/>
  <c r="BH9" i="31"/>
  <c r="BG9" i="31"/>
  <c r="BF9" i="31"/>
  <c r="BE9" i="31"/>
  <c r="BD9" i="31"/>
  <c r="BC9" i="31"/>
  <c r="BB9" i="31"/>
  <c r="BA9" i="31"/>
  <c r="AZ9" i="31"/>
  <c r="AY9" i="31"/>
  <c r="AX9" i="31"/>
  <c r="AW9" i="31"/>
  <c r="AV9" i="31"/>
  <c r="AU9" i="31"/>
  <c r="AT9" i="31"/>
  <c r="AS9" i="31"/>
  <c r="AR9" i="31"/>
  <c r="AP9" i="31"/>
  <c r="AO9" i="31"/>
  <c r="AN9" i="31"/>
  <c r="AM9" i="31"/>
  <c r="AL9" i="31"/>
  <c r="AK9" i="31"/>
  <c r="AJ9" i="31"/>
  <c r="AI9" i="31"/>
  <c r="AH9" i="31"/>
  <c r="AG9" i="31"/>
  <c r="AF9" i="31"/>
  <c r="AE9" i="31"/>
  <c r="AD9" i="31"/>
  <c r="AC9" i="31"/>
  <c r="AB9" i="31"/>
  <c r="AA9" i="31"/>
  <c r="Z9" i="31"/>
  <c r="Y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AW8" i="31"/>
  <c r="AV8" i="31"/>
  <c r="AU8" i="31"/>
  <c r="AT8" i="31"/>
  <c r="AS8" i="31"/>
  <c r="AR8" i="31"/>
  <c r="AP8" i="31"/>
  <c r="AO8" i="31"/>
  <c r="AN8" i="31"/>
  <c r="AM8" i="31"/>
  <c r="AL8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BI7" i="31"/>
  <c r="BH7" i="31"/>
  <c r="BG7" i="31"/>
  <c r="BF7" i="31"/>
  <c r="BE7" i="31"/>
  <c r="BD7" i="31"/>
  <c r="BC7" i="31"/>
  <c r="BB7" i="31"/>
  <c r="BA7" i="31"/>
  <c r="AZ7" i="31"/>
  <c r="AY7" i="31"/>
  <c r="AX7" i="31"/>
  <c r="AW7" i="31"/>
  <c r="AV7" i="31"/>
  <c r="AU7" i="31"/>
  <c r="AT7" i="31"/>
  <c r="AS7" i="31"/>
  <c r="AR7" i="31"/>
  <c r="AP7" i="31"/>
  <c r="AO7" i="31"/>
  <c r="AN7" i="31"/>
  <c r="AM7" i="31"/>
  <c r="AL7" i="31"/>
  <c r="AK7" i="31"/>
  <c r="AJ7" i="31"/>
  <c r="AI7" i="31"/>
  <c r="AH7" i="31"/>
  <c r="AG7" i="31"/>
  <c r="AF7" i="31"/>
  <c r="AE7" i="31"/>
  <c r="AD7" i="31"/>
  <c r="AC7" i="31"/>
  <c r="AB7" i="31"/>
  <c r="AA7" i="31"/>
  <c r="Z7" i="31"/>
  <c r="Y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BI6" i="31"/>
  <c r="BH6" i="31"/>
  <c r="BG6" i="31"/>
  <c r="BF6" i="31"/>
  <c r="BE6" i="31"/>
  <c r="BD6" i="31"/>
  <c r="BC6" i="31"/>
  <c r="BB6" i="31"/>
  <c r="BA6" i="31"/>
  <c r="AZ6" i="31"/>
  <c r="AY6" i="31"/>
  <c r="AX6" i="31"/>
  <c r="AW6" i="31"/>
  <c r="AV6" i="31"/>
  <c r="AU6" i="31"/>
  <c r="AT6" i="31"/>
  <c r="AS6" i="31"/>
  <c r="AR6" i="31"/>
  <c r="AP6" i="31"/>
  <c r="AO6" i="31"/>
  <c r="AN6" i="31"/>
  <c r="AM6" i="31"/>
  <c r="AL6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BI5" i="31"/>
  <c r="BH5" i="31"/>
  <c r="BG5" i="31"/>
  <c r="BF5" i="31"/>
  <c r="BE5" i="31"/>
  <c r="BD5" i="31"/>
  <c r="BC5" i="31"/>
  <c r="BB5" i="31"/>
  <c r="BA5" i="31"/>
  <c r="AZ5" i="31"/>
  <c r="AY5" i="31"/>
  <c r="AX5" i="31"/>
  <c r="AW5" i="31"/>
  <c r="AV5" i="31"/>
  <c r="AU5" i="31"/>
  <c r="AT5" i="31"/>
  <c r="AS5" i="31"/>
  <c r="AR5" i="31"/>
  <c r="AP5" i="31"/>
  <c r="AO5" i="31"/>
  <c r="AN5" i="31"/>
  <c r="AM5" i="31"/>
  <c r="AL5" i="31"/>
  <c r="AK5" i="31"/>
  <c r="AJ5" i="31"/>
  <c r="AI5" i="31"/>
  <c r="AH5" i="31"/>
  <c r="AG5" i="31"/>
  <c r="AF5" i="31"/>
  <c r="AE5" i="31"/>
  <c r="AD5" i="31"/>
  <c r="AC5" i="31"/>
  <c r="AB5" i="31"/>
  <c r="AA5" i="31"/>
  <c r="Z5" i="31"/>
  <c r="Y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BI4" i="31"/>
  <c r="BH4" i="31"/>
  <c r="BG4" i="31"/>
  <c r="BF4" i="31"/>
  <c r="BE4" i="31"/>
  <c r="BD4" i="31"/>
  <c r="BC4" i="31"/>
  <c r="BB4" i="31"/>
  <c r="BA4" i="31"/>
  <c r="AZ4" i="31"/>
  <c r="AY4" i="31"/>
  <c r="AX4" i="31"/>
  <c r="AW4" i="31"/>
  <c r="AV4" i="31"/>
  <c r="AU4" i="31"/>
  <c r="AT4" i="31"/>
  <c r="AS4" i="31"/>
  <c r="AR4" i="31"/>
  <c r="AP4" i="31"/>
  <c r="AO4" i="31"/>
  <c r="AN4" i="31"/>
  <c r="AM4" i="31"/>
  <c r="AL4" i="31"/>
  <c r="AK4" i="31"/>
  <c r="AJ4" i="31"/>
  <c r="AI4" i="31"/>
  <c r="AH4" i="31"/>
  <c r="AG4" i="31"/>
  <c r="AF4" i="31"/>
  <c r="AE4" i="31"/>
  <c r="AD4" i="31"/>
  <c r="AC4" i="31"/>
  <c r="AB4" i="31"/>
  <c r="AA4" i="31"/>
  <c r="Z4" i="31"/>
  <c r="Y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BI3" i="31"/>
  <c r="BH3" i="31"/>
  <c r="BG3" i="31"/>
  <c r="BF3" i="31"/>
  <c r="BE3" i="31"/>
  <c r="BD3" i="31"/>
  <c r="BC3" i="31"/>
  <c r="BB3" i="31"/>
  <c r="BA3" i="31"/>
  <c r="AZ3" i="31"/>
  <c r="AY3" i="31"/>
  <c r="AX3" i="31"/>
  <c r="AW3" i="31"/>
  <c r="AV3" i="31"/>
  <c r="AU3" i="31"/>
  <c r="AT3" i="31"/>
  <c r="AS3" i="31"/>
  <c r="AR3" i="31"/>
  <c r="AP3" i="31"/>
  <c r="AO3" i="31"/>
  <c r="AN3" i="31"/>
  <c r="AM3" i="31"/>
  <c r="AL3" i="31"/>
  <c r="AK3" i="31"/>
  <c r="AJ3" i="31"/>
  <c r="AI3" i="31"/>
  <c r="AH3" i="31"/>
  <c r="AG3" i="31"/>
  <c r="AF3" i="31"/>
  <c r="AE3" i="31"/>
  <c r="AD3" i="31"/>
  <c r="AC3" i="31"/>
  <c r="AB3" i="31"/>
  <c r="AA3" i="31"/>
  <c r="Z3" i="31"/>
  <c r="Y3" i="31"/>
  <c r="W3" i="31"/>
  <c r="V3" i="31"/>
  <c r="U3" i="31"/>
  <c r="T3" i="31"/>
  <c r="S3" i="31"/>
  <c r="R3" i="31"/>
  <c r="Q3" i="31"/>
  <c r="P3" i="31"/>
  <c r="O3" i="31"/>
  <c r="N3" i="31"/>
  <c r="M3" i="31"/>
  <c r="L3" i="31"/>
  <c r="K3" i="31"/>
  <c r="J3" i="31"/>
  <c r="I3" i="31"/>
  <c r="H3" i="31"/>
  <c r="G3" i="31"/>
  <c r="F3" i="31"/>
  <c r="BI20" i="30"/>
  <c r="BH20" i="30"/>
  <c r="BG20" i="30"/>
  <c r="BF20" i="30"/>
  <c r="BE20" i="30"/>
  <c r="BD20" i="30"/>
  <c r="BC20" i="30"/>
  <c r="BB20" i="30"/>
  <c r="BA20" i="30"/>
  <c r="AZ20" i="30"/>
  <c r="AY20" i="30"/>
  <c r="AX20" i="30"/>
  <c r="AW20" i="30"/>
  <c r="AV20" i="30"/>
  <c r="AU20" i="30"/>
  <c r="AT20" i="30"/>
  <c r="AS20" i="30"/>
  <c r="AR20" i="30"/>
  <c r="AP20" i="30"/>
  <c r="AO20" i="30"/>
  <c r="AN20" i="30"/>
  <c r="AM20" i="30"/>
  <c r="AL20" i="30"/>
  <c r="AK20" i="30"/>
  <c r="AJ20" i="30"/>
  <c r="AI20" i="30"/>
  <c r="AH20" i="30"/>
  <c r="AG20" i="30"/>
  <c r="AF20" i="30"/>
  <c r="AE20" i="30"/>
  <c r="AD20" i="30"/>
  <c r="AC20" i="30"/>
  <c r="AB20" i="30"/>
  <c r="AA20" i="30"/>
  <c r="Z20" i="30"/>
  <c r="Y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BI14" i="30"/>
  <c r="BH14" i="30"/>
  <c r="BG14" i="30"/>
  <c r="BF14" i="30"/>
  <c r="BE14" i="30"/>
  <c r="BD14" i="30"/>
  <c r="BC14" i="30"/>
  <c r="BB14" i="30"/>
  <c r="BA14" i="30"/>
  <c r="AZ14" i="30"/>
  <c r="AY14" i="30"/>
  <c r="AX14" i="30"/>
  <c r="AW14" i="30"/>
  <c r="AV14" i="30"/>
  <c r="AU14" i="30"/>
  <c r="AT14" i="30"/>
  <c r="AS14" i="30"/>
  <c r="AR14" i="30"/>
  <c r="AP14" i="30"/>
  <c r="AO14" i="30"/>
  <c r="AN14" i="30"/>
  <c r="AM14" i="30"/>
  <c r="AL14" i="30"/>
  <c r="AK14" i="30"/>
  <c r="AJ14" i="30"/>
  <c r="AI14" i="30"/>
  <c r="AH14" i="30"/>
  <c r="AG14" i="30"/>
  <c r="AF14" i="30"/>
  <c r="AE14" i="30"/>
  <c r="AD14" i="30"/>
  <c r="AC14" i="30"/>
  <c r="AB14" i="30"/>
  <c r="AA14" i="30"/>
  <c r="Z14" i="30"/>
  <c r="Y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BI13" i="30"/>
  <c r="BH13" i="30"/>
  <c r="BG13" i="30"/>
  <c r="BF13" i="30"/>
  <c r="BE13" i="30"/>
  <c r="BD13" i="30"/>
  <c r="BC13" i="30"/>
  <c r="BB13" i="30"/>
  <c r="BA13" i="30"/>
  <c r="AZ13" i="30"/>
  <c r="AY13" i="30"/>
  <c r="AX13" i="30"/>
  <c r="AW13" i="30"/>
  <c r="AV13" i="30"/>
  <c r="AU13" i="30"/>
  <c r="AT13" i="30"/>
  <c r="AS13" i="30"/>
  <c r="AR13" i="30"/>
  <c r="AP13" i="30"/>
  <c r="AO13" i="30"/>
  <c r="AN13" i="30"/>
  <c r="AM13" i="30"/>
  <c r="AL13" i="30"/>
  <c r="AK13" i="30"/>
  <c r="AJ13" i="30"/>
  <c r="AI13" i="30"/>
  <c r="AH13" i="30"/>
  <c r="AG13" i="30"/>
  <c r="AF13" i="30"/>
  <c r="AE13" i="30"/>
  <c r="AD13" i="30"/>
  <c r="AC13" i="30"/>
  <c r="AB13" i="30"/>
  <c r="AA13" i="30"/>
  <c r="Z13" i="30"/>
  <c r="Y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BI12" i="30"/>
  <c r="BH12" i="30"/>
  <c r="BG12" i="30"/>
  <c r="BF12" i="30"/>
  <c r="BE12" i="30"/>
  <c r="BD12" i="30"/>
  <c r="BC12" i="30"/>
  <c r="BB12" i="30"/>
  <c r="BA12" i="30"/>
  <c r="AZ12" i="30"/>
  <c r="AY12" i="30"/>
  <c r="AX12" i="30"/>
  <c r="AW12" i="30"/>
  <c r="AV12" i="30"/>
  <c r="AU12" i="30"/>
  <c r="AT12" i="30"/>
  <c r="AS12" i="30"/>
  <c r="AR12" i="30"/>
  <c r="AP12" i="30"/>
  <c r="AO12" i="30"/>
  <c r="AN12" i="30"/>
  <c r="AM12" i="30"/>
  <c r="AL12" i="30"/>
  <c r="AK12" i="30"/>
  <c r="AJ12" i="30"/>
  <c r="AI12" i="30"/>
  <c r="AH12" i="30"/>
  <c r="AG12" i="30"/>
  <c r="AF12" i="30"/>
  <c r="AE12" i="30"/>
  <c r="AD12" i="30"/>
  <c r="AC12" i="30"/>
  <c r="AB12" i="30"/>
  <c r="AA12" i="30"/>
  <c r="Z12" i="30"/>
  <c r="Y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BI10" i="30"/>
  <c r="BH10" i="30"/>
  <c r="BG10" i="30"/>
  <c r="BF10" i="30"/>
  <c r="BE10" i="30"/>
  <c r="BD10" i="30"/>
  <c r="BC10" i="30"/>
  <c r="BB10" i="30"/>
  <c r="BA10" i="30"/>
  <c r="AZ10" i="30"/>
  <c r="AY10" i="30"/>
  <c r="AX10" i="30"/>
  <c r="AW10" i="30"/>
  <c r="AV10" i="30"/>
  <c r="AU10" i="30"/>
  <c r="AT10" i="30"/>
  <c r="AS10" i="30"/>
  <c r="AR10" i="30"/>
  <c r="AP10" i="30"/>
  <c r="AO10" i="30"/>
  <c r="AN10" i="30"/>
  <c r="AM10" i="30"/>
  <c r="AL10" i="30"/>
  <c r="AK10" i="30"/>
  <c r="AJ10" i="30"/>
  <c r="AI10" i="30"/>
  <c r="AH10" i="30"/>
  <c r="AG10" i="30"/>
  <c r="AF10" i="30"/>
  <c r="AE10" i="30"/>
  <c r="AD10" i="30"/>
  <c r="AC10" i="30"/>
  <c r="AB10" i="30"/>
  <c r="AA10" i="30"/>
  <c r="Z10" i="30"/>
  <c r="Y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BI9" i="30"/>
  <c r="BH9" i="30"/>
  <c r="BG9" i="30"/>
  <c r="BF9" i="30"/>
  <c r="BE9" i="30"/>
  <c r="BD9" i="30"/>
  <c r="BC9" i="30"/>
  <c r="BB9" i="30"/>
  <c r="BA9" i="30"/>
  <c r="AZ9" i="30"/>
  <c r="AY9" i="30"/>
  <c r="AX9" i="30"/>
  <c r="AW9" i="30"/>
  <c r="AV9" i="30"/>
  <c r="AU9" i="30"/>
  <c r="AT9" i="30"/>
  <c r="AS9" i="30"/>
  <c r="AR9" i="30"/>
  <c r="AP9" i="30"/>
  <c r="AO9" i="30"/>
  <c r="AN9" i="30"/>
  <c r="AM9" i="30"/>
  <c r="AL9" i="30"/>
  <c r="AK9" i="30"/>
  <c r="AJ9" i="30"/>
  <c r="AI9" i="30"/>
  <c r="AH9" i="30"/>
  <c r="AG9" i="30"/>
  <c r="AF9" i="30"/>
  <c r="AE9" i="30"/>
  <c r="AD9" i="30"/>
  <c r="AC9" i="30"/>
  <c r="AB9" i="30"/>
  <c r="AA9" i="30"/>
  <c r="Z9" i="30"/>
  <c r="Y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BI8" i="30"/>
  <c r="BH8" i="30"/>
  <c r="BG8" i="30"/>
  <c r="BF8" i="30"/>
  <c r="BE8" i="30"/>
  <c r="BD8" i="30"/>
  <c r="BC8" i="30"/>
  <c r="BB8" i="30"/>
  <c r="BA8" i="30"/>
  <c r="AZ8" i="30"/>
  <c r="AY8" i="30"/>
  <c r="AX8" i="30"/>
  <c r="AW8" i="30"/>
  <c r="AV8" i="30"/>
  <c r="AU8" i="30"/>
  <c r="AT8" i="30"/>
  <c r="AS8" i="30"/>
  <c r="AR8" i="30"/>
  <c r="AP8" i="30"/>
  <c r="AO8" i="30"/>
  <c r="AN8" i="30"/>
  <c r="AM8" i="30"/>
  <c r="AL8" i="30"/>
  <c r="AK8" i="30"/>
  <c r="AJ8" i="30"/>
  <c r="AI8" i="30"/>
  <c r="AH8" i="30"/>
  <c r="AG8" i="30"/>
  <c r="AF8" i="30"/>
  <c r="AE8" i="30"/>
  <c r="AD8" i="30"/>
  <c r="AC8" i="30"/>
  <c r="AB8" i="30"/>
  <c r="AA8" i="30"/>
  <c r="Z8" i="30"/>
  <c r="Y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BI7" i="30"/>
  <c r="BH7" i="30"/>
  <c r="BG7" i="30"/>
  <c r="BF7" i="30"/>
  <c r="BE7" i="30"/>
  <c r="BD7" i="30"/>
  <c r="BC7" i="30"/>
  <c r="BB7" i="30"/>
  <c r="BA7" i="30"/>
  <c r="AZ7" i="30"/>
  <c r="AY7" i="30"/>
  <c r="AX7" i="30"/>
  <c r="AW7" i="30"/>
  <c r="AV7" i="30"/>
  <c r="AU7" i="30"/>
  <c r="AT7" i="30"/>
  <c r="AS7" i="30"/>
  <c r="AR7" i="30"/>
  <c r="AP7" i="30"/>
  <c r="AO7" i="30"/>
  <c r="AN7" i="30"/>
  <c r="AM7" i="30"/>
  <c r="AL7" i="30"/>
  <c r="AK7" i="30"/>
  <c r="AJ7" i="30"/>
  <c r="AI7" i="30"/>
  <c r="AH7" i="30"/>
  <c r="AG7" i="30"/>
  <c r="AF7" i="30"/>
  <c r="AE7" i="30"/>
  <c r="AD7" i="30"/>
  <c r="AC7" i="30"/>
  <c r="AB7" i="30"/>
  <c r="AA7" i="30"/>
  <c r="Z7" i="30"/>
  <c r="Y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BI5" i="30"/>
  <c r="BH5" i="30"/>
  <c r="BG5" i="30"/>
  <c r="BF5" i="30"/>
  <c r="BE5" i="30"/>
  <c r="BD5" i="30"/>
  <c r="BC5" i="30"/>
  <c r="BB5" i="30"/>
  <c r="BA5" i="30"/>
  <c r="AZ5" i="30"/>
  <c r="AY5" i="30"/>
  <c r="AX5" i="30"/>
  <c r="AW5" i="30"/>
  <c r="AV5" i="30"/>
  <c r="AU5" i="30"/>
  <c r="AT5" i="30"/>
  <c r="AS5" i="30"/>
  <c r="AR5" i="30"/>
  <c r="AP5" i="30"/>
  <c r="AO5" i="30"/>
  <c r="AN5" i="30"/>
  <c r="AM5" i="30"/>
  <c r="AL5" i="30"/>
  <c r="AK5" i="30"/>
  <c r="AJ5" i="30"/>
  <c r="AI5" i="30"/>
  <c r="AH5" i="30"/>
  <c r="AG5" i="30"/>
  <c r="AF5" i="30"/>
  <c r="AE5" i="30"/>
  <c r="AD5" i="30"/>
  <c r="AC5" i="30"/>
  <c r="AB5" i="30"/>
  <c r="AA5" i="30"/>
  <c r="Z5" i="30"/>
  <c r="Y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BI4" i="30"/>
  <c r="BH4" i="30"/>
  <c r="BG4" i="30"/>
  <c r="BF4" i="30"/>
  <c r="BE4" i="30"/>
  <c r="BD4" i="30"/>
  <c r="BC4" i="30"/>
  <c r="BB4" i="30"/>
  <c r="BA4" i="30"/>
  <c r="AZ4" i="30"/>
  <c r="AY4" i="30"/>
  <c r="AX4" i="30"/>
  <c r="AW4" i="30"/>
  <c r="AV4" i="30"/>
  <c r="AU4" i="30"/>
  <c r="AT4" i="30"/>
  <c r="AS4" i="30"/>
  <c r="AR4" i="30"/>
  <c r="AP4" i="30"/>
  <c r="AO4" i="30"/>
  <c r="AN4" i="30"/>
  <c r="AM4" i="30"/>
  <c r="AL4" i="30"/>
  <c r="AK4" i="30"/>
  <c r="AJ4" i="30"/>
  <c r="AI4" i="30"/>
  <c r="AH4" i="30"/>
  <c r="AG4" i="30"/>
  <c r="AF4" i="30"/>
  <c r="AE4" i="30"/>
  <c r="AD4" i="30"/>
  <c r="AC4" i="30"/>
  <c r="AB4" i="30"/>
  <c r="AA4" i="30"/>
  <c r="Z4" i="30"/>
  <c r="Y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BI3" i="30"/>
  <c r="BH3" i="30"/>
  <c r="BG3" i="30"/>
  <c r="BF3" i="30"/>
  <c r="BE3" i="30"/>
  <c r="BD3" i="30"/>
  <c r="BC3" i="30"/>
  <c r="BB3" i="30"/>
  <c r="BA3" i="30"/>
  <c r="AZ3" i="30"/>
  <c r="AY3" i="30"/>
  <c r="AX3" i="30"/>
  <c r="AW3" i="30"/>
  <c r="AV3" i="30"/>
  <c r="AU3" i="30"/>
  <c r="AT3" i="30"/>
  <c r="AS3" i="30"/>
  <c r="AR3" i="30"/>
  <c r="AP3" i="30"/>
  <c r="AO3" i="30"/>
  <c r="AN3" i="30"/>
  <c r="AM3" i="30"/>
  <c r="AL3" i="30"/>
  <c r="AK3" i="30"/>
  <c r="AJ3" i="30"/>
  <c r="AI3" i="30"/>
  <c r="AH3" i="30"/>
  <c r="AG3" i="30"/>
  <c r="AF3" i="30"/>
  <c r="AE3" i="30"/>
  <c r="AD3" i="30"/>
  <c r="AC3" i="30"/>
  <c r="AB3" i="30"/>
  <c r="AA3" i="30"/>
  <c r="Z3" i="30"/>
  <c r="Y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AR5" i="21"/>
  <c r="AR4" i="21"/>
  <c r="AR3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BI13" i="21"/>
  <c r="BH13" i="21"/>
  <c r="BG13" i="21"/>
  <c r="BF13" i="21"/>
  <c r="BE13" i="21"/>
  <c r="BD13" i="21"/>
  <c r="BC13" i="21"/>
  <c r="BB13" i="21"/>
  <c r="BA13" i="21"/>
  <c r="AZ13" i="21"/>
  <c r="AY13" i="21"/>
  <c r="AX13" i="21"/>
  <c r="AW13" i="21"/>
  <c r="AV13" i="21"/>
  <c r="AU13" i="21"/>
  <c r="AT13" i="21"/>
  <c r="AS13" i="21"/>
  <c r="AR13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BI10" i="21"/>
  <c r="BH10" i="21"/>
  <c r="BG10" i="21"/>
  <c r="BF10" i="21"/>
  <c r="BE10" i="21"/>
  <c r="BD10" i="21"/>
  <c r="BC10" i="21"/>
  <c r="BB10" i="21"/>
  <c r="BA10" i="21"/>
  <c r="AZ10" i="21"/>
  <c r="AY10" i="21"/>
  <c r="AX10" i="21"/>
  <c r="AW10" i="21"/>
  <c r="AV10" i="21"/>
  <c r="AU10" i="21"/>
  <c r="AT10" i="21"/>
  <c r="AS10" i="21"/>
  <c r="AR10" i="21"/>
  <c r="BI9" i="21"/>
  <c r="BH9" i="21"/>
  <c r="BG9" i="21"/>
  <c r="BF9" i="21"/>
  <c r="BE9" i="21"/>
  <c r="BD9" i="21"/>
  <c r="BC9" i="21"/>
  <c r="BB9" i="21"/>
  <c r="BA9" i="21"/>
  <c r="AZ9" i="21"/>
  <c r="AY9" i="21"/>
  <c r="AX9" i="21"/>
  <c r="AW9" i="21"/>
  <c r="AV9" i="21"/>
  <c r="AU9" i="21"/>
  <c r="AT9" i="21"/>
  <c r="AS9" i="21"/>
  <c r="AR9" i="21"/>
  <c r="BI8" i="21"/>
  <c r="BH8" i="21"/>
  <c r="BG8" i="21"/>
  <c r="BF8" i="2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BI7" i="21"/>
  <c r="BH7" i="21"/>
  <c r="BG7" i="21"/>
  <c r="BF7" i="21"/>
  <c r="BE7" i="2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BI6" i="21"/>
  <c r="BH6" i="21"/>
  <c r="BG6" i="21"/>
  <c r="BF6" i="21"/>
  <c r="BE6" i="21"/>
  <c r="BD6" i="21"/>
  <c r="BC6" i="21"/>
  <c r="BB6" i="21"/>
  <c r="BA6" i="21"/>
  <c r="AZ6" i="21"/>
  <c r="AY6" i="21"/>
  <c r="AX6" i="21"/>
  <c r="AW6" i="21"/>
  <c r="AV6" i="21"/>
  <c r="AU6" i="21"/>
  <c r="AT6" i="21"/>
  <c r="AS6" i="21"/>
  <c r="AR6" i="21"/>
  <c r="BI5" i="21"/>
  <c r="BH5" i="21"/>
  <c r="BG5" i="21"/>
  <c r="BF5" i="21"/>
  <c r="BE5" i="21"/>
  <c r="BD5" i="21"/>
  <c r="BC5" i="21"/>
  <c r="BB5" i="21"/>
  <c r="BA5" i="21"/>
  <c r="AZ5" i="21"/>
  <c r="AY5" i="21"/>
  <c r="AX5" i="21"/>
  <c r="AW5" i="21"/>
  <c r="AV5" i="21"/>
  <c r="AU5" i="21"/>
  <c r="AT5" i="21"/>
  <c r="AS5" i="21"/>
  <c r="BI4" i="21"/>
  <c r="BH4" i="21"/>
  <c r="BG4" i="21"/>
  <c r="BF4" i="21"/>
  <c r="BE4" i="21"/>
  <c r="BD4" i="21"/>
  <c r="BC4" i="21"/>
  <c r="BB4" i="21"/>
  <c r="BA4" i="21"/>
  <c r="AZ4" i="21"/>
  <c r="AY4" i="21"/>
  <c r="AX4" i="21"/>
  <c r="AW4" i="21"/>
  <c r="AV4" i="21"/>
  <c r="AU4" i="21"/>
  <c r="AT4" i="21"/>
  <c r="AS4" i="21"/>
  <c r="BI3" i="21"/>
  <c r="BH3" i="21"/>
  <c r="BG3" i="21"/>
  <c r="BF3" i="21"/>
  <c r="BE3" i="21"/>
  <c r="BD3" i="21"/>
  <c r="BC3" i="21"/>
  <c r="BB3" i="21"/>
  <c r="BA3" i="21"/>
  <c r="AZ3" i="21"/>
  <c r="AY3" i="21"/>
  <c r="AX3" i="21"/>
  <c r="AW3" i="21"/>
  <c r="AV3" i="21"/>
  <c r="AU3" i="21"/>
  <c r="AT3" i="21"/>
  <c r="AS3" i="21"/>
  <c r="AP5" i="21"/>
  <c r="AO5" i="21"/>
  <c r="AN5" i="21"/>
  <c r="AM5" i="21"/>
  <c r="AL5" i="21"/>
  <c r="AK5" i="21"/>
  <c r="AJ5" i="21"/>
  <c r="AI5" i="21"/>
  <c r="AH5" i="21"/>
  <c r="AG5" i="21"/>
  <c r="AF5" i="21"/>
  <c r="AE5" i="21"/>
  <c r="AD5" i="21"/>
  <c r="AC5" i="21"/>
  <c r="AB5" i="21"/>
  <c r="AA5" i="21"/>
  <c r="Z5" i="21"/>
  <c r="AP4" i="21"/>
  <c r="AO4" i="21"/>
  <c r="AN4" i="21"/>
  <c r="AM4" i="21"/>
  <c r="AL4" i="21"/>
  <c r="AK4" i="21"/>
  <c r="AJ4" i="21"/>
  <c r="AI4" i="21"/>
  <c r="AH4" i="21"/>
  <c r="AG4" i="21"/>
  <c r="AF4" i="21"/>
  <c r="AE4" i="21"/>
  <c r="AD4" i="21"/>
  <c r="AC4" i="21"/>
  <c r="AB4" i="21"/>
  <c r="AA4" i="21"/>
  <c r="Z4" i="21"/>
  <c r="AP3" i="21"/>
  <c r="AO3" i="21"/>
  <c r="AN3" i="21"/>
  <c r="AM3" i="21"/>
  <c r="AL3" i="21"/>
  <c r="AK3" i="21"/>
  <c r="AJ3" i="21"/>
  <c r="AI3" i="21"/>
  <c r="AH3" i="21"/>
  <c r="AG3" i="21"/>
  <c r="AF3" i="21"/>
  <c r="AE3" i="21"/>
  <c r="AD3" i="21"/>
  <c r="AC3" i="21"/>
  <c r="AB3" i="21"/>
  <c r="AA3" i="21"/>
  <c r="Z3" i="21"/>
  <c r="Y5" i="21"/>
  <c r="Y4" i="21"/>
  <c r="Y3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AP13" i="21"/>
  <c r="AO13" i="21"/>
  <c r="AN13" i="21"/>
  <c r="AM13" i="21"/>
  <c r="AL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AP9" i="21"/>
  <c r="AO9" i="21"/>
  <c r="AN9" i="21"/>
  <c r="AM9" i="21"/>
  <c r="AL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AP6" i="21"/>
  <c r="AO6" i="21"/>
  <c r="AN6" i="21"/>
  <c r="AM6" i="21"/>
  <c r="AL6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12" i="21"/>
  <c r="F9" i="21"/>
  <c r="F8" i="21"/>
  <c r="F7" i="21"/>
  <c r="F6" i="21"/>
  <c r="AW20" i="28"/>
  <c r="AV20" i="28"/>
  <c r="AU20" i="28"/>
  <c r="AT20" i="28"/>
  <c r="AS20" i="28"/>
  <c r="AR20" i="28"/>
  <c r="AQ20" i="28"/>
  <c r="AP20" i="28"/>
  <c r="AO20" i="28"/>
  <c r="AN20" i="28"/>
  <c r="AM20" i="28"/>
  <c r="AL20" i="28"/>
  <c r="AK20" i="28"/>
  <c r="AJ20" i="28"/>
  <c r="AI20" i="28"/>
  <c r="AH20" i="28"/>
  <c r="AG20" i="28"/>
  <c r="AF20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/>
  <c r="AJ14" i="28"/>
  <c r="AI14" i="28"/>
  <c r="AH14" i="28"/>
  <c r="AG14" i="28"/>
  <c r="AF14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AK13" i="28"/>
  <c r="AJ13" i="28"/>
  <c r="AI13" i="28"/>
  <c r="AH13" i="28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AW10" i="28"/>
  <c r="AV10" i="28"/>
  <c r="AU10" i="28"/>
  <c r="AT10" i="28"/>
  <c r="AS10" i="28"/>
  <c r="AR10" i="28"/>
  <c r="AQ10" i="28"/>
  <c r="AP10" i="28"/>
  <c r="AO10" i="28"/>
  <c r="AN10" i="28"/>
  <c r="AM10" i="28"/>
  <c r="AL10" i="28"/>
  <c r="AK10" i="28"/>
  <c r="AJ10" i="28"/>
  <c r="AI10" i="28"/>
  <c r="AH10" i="28"/>
  <c r="AG10" i="28"/>
  <c r="AF10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AW9" i="28"/>
  <c r="AV9" i="28"/>
  <c r="AU9" i="28"/>
  <c r="AT9" i="28"/>
  <c r="AS9" i="28"/>
  <c r="AR9" i="28"/>
  <c r="AQ9" i="28"/>
  <c r="AP9" i="28"/>
  <c r="AO9" i="28"/>
  <c r="AN9" i="28"/>
  <c r="AM9" i="28"/>
  <c r="AL9" i="28"/>
  <c r="AK9" i="28"/>
  <c r="AJ9" i="28"/>
  <c r="AI9" i="28"/>
  <c r="AH9" i="28"/>
  <c r="AG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AW8" i="28"/>
  <c r="AV8" i="28"/>
  <c r="AU8" i="28"/>
  <c r="AT8" i="28"/>
  <c r="AS8" i="28"/>
  <c r="AR8" i="28"/>
  <c r="AQ8" i="28"/>
  <c r="AP8" i="28"/>
  <c r="AO8" i="28"/>
  <c r="AN8" i="28"/>
  <c r="AM8" i="28"/>
  <c r="AL8" i="28"/>
  <c r="AK8" i="28"/>
  <c r="AJ8" i="28"/>
  <c r="AI8" i="28"/>
  <c r="AH8" i="28"/>
  <c r="AG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AW7" i="28"/>
  <c r="AV7" i="28"/>
  <c r="AU7" i="28"/>
  <c r="AT7" i="28"/>
  <c r="AS7" i="28"/>
  <c r="AR7" i="28"/>
  <c r="AQ7" i="28"/>
  <c r="AP7" i="28"/>
  <c r="AO7" i="28"/>
  <c r="AN7" i="28"/>
  <c r="AM7" i="28"/>
  <c r="AL7" i="28"/>
  <c r="AK7" i="28"/>
  <c r="AJ7" i="28"/>
  <c r="AI7" i="28"/>
  <c r="AH7" i="28"/>
  <c r="AG7" i="28"/>
  <c r="AF7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AW6" i="28"/>
  <c r="AV6" i="28"/>
  <c r="AU6" i="28"/>
  <c r="AT6" i="28"/>
  <c r="AS6" i="28"/>
  <c r="AR6" i="28"/>
  <c r="AQ6" i="28"/>
  <c r="AP6" i="28"/>
  <c r="AO6" i="28"/>
  <c r="AN6" i="28"/>
  <c r="AM6" i="28"/>
  <c r="AL6" i="28"/>
  <c r="AK6" i="28"/>
  <c r="AJ6" i="28"/>
  <c r="AI6" i="28"/>
  <c r="AH6" i="28"/>
  <c r="AG6" i="28"/>
  <c r="AF6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AW5" i="28"/>
  <c r="AV5" i="28"/>
  <c r="AU5" i="28"/>
  <c r="AT5" i="28"/>
  <c r="AS5" i="28"/>
  <c r="AR5" i="28"/>
  <c r="AQ5" i="28"/>
  <c r="AP5" i="28"/>
  <c r="AO5" i="28"/>
  <c r="AN5" i="28"/>
  <c r="AM5" i="28"/>
  <c r="AL5" i="28"/>
  <c r="AK5" i="28"/>
  <c r="AJ5" i="28"/>
  <c r="AI5" i="28"/>
  <c r="AH5" i="28"/>
  <c r="AG5" i="28"/>
  <c r="AF5" i="28"/>
  <c r="AE5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AW4" i="28"/>
  <c r="AV4" i="28"/>
  <c r="AU4" i="28"/>
  <c r="AT4" i="28"/>
  <c r="AS4" i="28"/>
  <c r="AR4" i="28"/>
  <c r="AQ4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AC4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AW3" i="28"/>
  <c r="AV3" i="28"/>
  <c r="AU3" i="28"/>
  <c r="AT3" i="28"/>
  <c r="AS3" i="28"/>
  <c r="AR3" i="28"/>
  <c r="AQ3" i="28"/>
  <c r="AP3" i="28"/>
  <c r="AO3" i="28"/>
  <c r="AN3" i="28"/>
  <c r="AM3" i="28"/>
  <c r="AL3" i="28"/>
  <c r="AK3" i="28"/>
  <c r="AJ3" i="28"/>
  <c r="AI3" i="28"/>
  <c r="AH3" i="28"/>
  <c r="AG3" i="28"/>
  <c r="AF3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AW20" i="27"/>
  <c r="AV20" i="27"/>
  <c r="AU20" i="27"/>
  <c r="AT20" i="27"/>
  <c r="AS20" i="27"/>
  <c r="AR20" i="27"/>
  <c r="AQ20" i="27"/>
  <c r="AP20" i="27"/>
  <c r="AO20" i="27"/>
  <c r="AN20" i="27"/>
  <c r="AM20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AW14" i="27"/>
  <c r="AV14" i="27"/>
  <c r="AU14" i="27"/>
  <c r="AT14" i="27"/>
  <c r="AS14" i="27"/>
  <c r="AR14" i="27"/>
  <c r="AQ14" i="27"/>
  <c r="AP14" i="27"/>
  <c r="AO14" i="27"/>
  <c r="AN14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AW12" i="27"/>
  <c r="AV12" i="27"/>
  <c r="AU12" i="27"/>
  <c r="AT12" i="27"/>
  <c r="AS12" i="27"/>
  <c r="AR12" i="27"/>
  <c r="AQ12" i="27"/>
  <c r="AP12" i="27"/>
  <c r="AO12" i="27"/>
  <c r="AN12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AW11" i="27"/>
  <c r="AV11" i="27"/>
  <c r="AU11" i="27"/>
  <c r="AT11" i="27"/>
  <c r="AS11" i="27"/>
  <c r="AR11" i="27"/>
  <c r="AQ11" i="27"/>
  <c r="AP11" i="27"/>
  <c r="AO11" i="27"/>
  <c r="AN11" i="27"/>
  <c r="AM11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AW10" i="27"/>
  <c r="AV10" i="27"/>
  <c r="AU10" i="27"/>
  <c r="AT10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AW7" i="27"/>
  <c r="AV7" i="27"/>
  <c r="AU7" i="27"/>
  <c r="AT7" i="27"/>
  <c r="AS7" i="27"/>
  <c r="AR7" i="27"/>
  <c r="AQ7" i="27"/>
  <c r="AP7" i="27"/>
  <c r="AO7" i="27"/>
  <c r="AN7" i="27"/>
  <c r="AM7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AW6" i="27"/>
  <c r="AV6" i="27"/>
  <c r="AU6" i="27"/>
  <c r="AT6" i="27"/>
  <c r="AS6" i="27"/>
  <c r="AR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AW5" i="27"/>
  <c r="AV5" i="27"/>
  <c r="AU5" i="27"/>
  <c r="AT5" i="27"/>
  <c r="AS5" i="27"/>
  <c r="AR5" i="27"/>
  <c r="AQ5" i="27"/>
  <c r="AP5" i="27"/>
  <c r="AO5" i="27"/>
  <c r="AN5" i="27"/>
  <c r="AM5" i="27"/>
  <c r="AL5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AW4" i="27"/>
  <c r="AV4" i="27"/>
  <c r="AU4" i="27"/>
  <c r="AT4" i="27"/>
  <c r="AS4" i="27"/>
  <c r="AR4" i="27"/>
  <c r="AQ4" i="27"/>
  <c r="AP4" i="27"/>
  <c r="AO4" i="27"/>
  <c r="AN4" i="27"/>
  <c r="AM4" i="27"/>
  <c r="AL4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AW3" i="27"/>
  <c r="AV3" i="27"/>
  <c r="AU3" i="27"/>
  <c r="AT3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AW14" i="22" l="1"/>
  <c r="AV14" i="22"/>
  <c r="AU14" i="22"/>
  <c r="AT14" i="22"/>
  <c r="AS14" i="22"/>
  <c r="AR14" i="22"/>
  <c r="AQ14" i="22"/>
  <c r="AP14" i="22"/>
  <c r="AO14" i="22"/>
  <c r="AN14" i="22"/>
  <c r="AM14" i="22"/>
  <c r="AL14" i="22"/>
  <c r="AK14" i="22"/>
  <c r="AJ14" i="22"/>
  <c r="AI14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AW20" i="22"/>
  <c r="AV20" i="22"/>
  <c r="AU20" i="22"/>
  <c r="AT20" i="22"/>
  <c r="AS20" i="22"/>
  <c r="AR20" i="22"/>
  <c r="AQ20" i="22"/>
  <c r="AP20" i="22"/>
  <c r="AO20" i="22"/>
  <c r="AN20" i="22"/>
  <c r="AM20" i="22"/>
  <c r="AL20" i="22"/>
  <c r="AK20" i="22"/>
  <c r="AJ20" i="22"/>
  <c r="AI20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4" i="22"/>
  <c r="E13" i="22"/>
  <c r="E12" i="22"/>
  <c r="E11" i="22"/>
  <c r="N20" i="22"/>
  <c r="N10" i="22"/>
  <c r="N9" i="22"/>
  <c r="N8" i="22"/>
  <c r="N7" i="22"/>
  <c r="N6" i="22"/>
  <c r="N5" i="22"/>
  <c r="N4" i="22"/>
  <c r="N3" i="22"/>
  <c r="I20" i="22"/>
  <c r="I10" i="22"/>
  <c r="I9" i="22"/>
  <c r="I8" i="22"/>
  <c r="I7" i="22"/>
  <c r="I6" i="22"/>
  <c r="I5" i="22"/>
  <c r="I4" i="22"/>
  <c r="I3" i="22"/>
  <c r="S20" i="22"/>
  <c r="R20" i="22"/>
  <c r="Q20" i="22"/>
  <c r="P20" i="22"/>
  <c r="O20" i="22"/>
  <c r="M20" i="22"/>
  <c r="L20" i="22"/>
  <c r="K20" i="22"/>
  <c r="J20" i="22"/>
  <c r="H20" i="22"/>
  <c r="G20" i="22"/>
  <c r="F20" i="22"/>
  <c r="E2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H10" i="22"/>
  <c r="G10" i="22"/>
  <c r="F10" i="22"/>
  <c r="E10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M9" i="22"/>
  <c r="L9" i="22"/>
  <c r="K9" i="22"/>
  <c r="J9" i="22"/>
  <c r="H9" i="22"/>
  <c r="G9" i="22"/>
  <c r="F9" i="22"/>
  <c r="E9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M8" i="22"/>
  <c r="L8" i="22"/>
  <c r="K8" i="22"/>
  <c r="J8" i="22"/>
  <c r="H8" i="22"/>
  <c r="G8" i="22"/>
  <c r="F8" i="22"/>
  <c r="E8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M7" i="22"/>
  <c r="L7" i="22"/>
  <c r="K7" i="22"/>
  <c r="J7" i="22"/>
  <c r="H7" i="22"/>
  <c r="G7" i="22"/>
  <c r="F7" i="22"/>
  <c r="E7" i="22"/>
  <c r="AW6" i="22"/>
  <c r="AV6" i="22"/>
  <c r="AU6" i="22"/>
  <c r="AT6" i="22"/>
  <c r="AS6" i="22"/>
  <c r="AR6" i="22"/>
  <c r="AQ6" i="22"/>
  <c r="AP6" i="22"/>
  <c r="AO6" i="22"/>
  <c r="AN6" i="22"/>
  <c r="AM6" i="22"/>
  <c r="AL6" i="22"/>
  <c r="AK6" i="22"/>
  <c r="AJ6" i="22"/>
  <c r="AI6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M6" i="22"/>
  <c r="L6" i="22"/>
  <c r="K6" i="22"/>
  <c r="J6" i="22"/>
  <c r="H6" i="22"/>
  <c r="G6" i="22"/>
  <c r="F6" i="22"/>
  <c r="E6" i="22"/>
  <c r="AW5" i="22"/>
  <c r="AV5" i="22"/>
  <c r="AU5" i="22"/>
  <c r="AT5" i="22"/>
  <c r="AS5" i="22"/>
  <c r="AR5" i="22"/>
  <c r="AQ5" i="22"/>
  <c r="AP5" i="22"/>
  <c r="AO5" i="22"/>
  <c r="AN5" i="22"/>
  <c r="AM5" i="22"/>
  <c r="AL5" i="22"/>
  <c r="AK5" i="22"/>
  <c r="AJ5" i="22"/>
  <c r="AI5" i="22"/>
  <c r="AH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M5" i="22"/>
  <c r="L5" i="22"/>
  <c r="K5" i="22"/>
  <c r="J5" i="22"/>
  <c r="H5" i="22"/>
  <c r="G5" i="22"/>
  <c r="F5" i="22"/>
  <c r="E5" i="22"/>
  <c r="AW4" i="22"/>
  <c r="AV4" i="22"/>
  <c r="AU4" i="22"/>
  <c r="AT4" i="22"/>
  <c r="AS4" i="22"/>
  <c r="AR4" i="22"/>
  <c r="AQ4" i="22"/>
  <c r="AP4" i="22"/>
  <c r="AO4" i="22"/>
  <c r="AN4" i="22"/>
  <c r="AM4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M4" i="22"/>
  <c r="L4" i="22"/>
  <c r="K4" i="22"/>
  <c r="J4" i="22"/>
  <c r="H4" i="22"/>
  <c r="G4" i="22"/>
  <c r="F4" i="22"/>
  <c r="E4" i="22"/>
  <c r="AW3" i="22"/>
  <c r="AV3" i="22"/>
  <c r="AU3" i="22"/>
  <c r="AT3" i="22"/>
  <c r="AS3" i="22"/>
  <c r="AR3" i="22"/>
  <c r="AQ3" i="22"/>
  <c r="AP3" i="22"/>
  <c r="AO3" i="22"/>
  <c r="AN3" i="22"/>
  <c r="AM3" i="22"/>
  <c r="AL3" i="22"/>
  <c r="AK3" i="22"/>
  <c r="AJ3" i="22"/>
  <c r="AI3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M3" i="22"/>
  <c r="L3" i="22"/>
  <c r="K3" i="22"/>
  <c r="J3" i="22"/>
  <c r="H3" i="22"/>
  <c r="G3" i="22"/>
  <c r="F3" i="22"/>
  <c r="E3" i="22"/>
  <c r="BI20" i="21" l="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F14" i="21"/>
  <c r="F13" i="21"/>
  <c r="F10" i="21"/>
  <c r="F5" i="21"/>
  <c r="F4" i="21"/>
  <c r="F3" i="21"/>
  <c r="N4" i="17" l="1"/>
  <c r="N5" i="17" s="1"/>
  <c r="N6" i="17" s="1"/>
  <c r="N7" i="17" s="1"/>
  <c r="N8" i="17" s="1"/>
  <c r="N9" i="17" s="1"/>
  <c r="N10" i="17" s="1"/>
  <c r="N11" i="17" s="1"/>
  <c r="N12" i="17" s="1"/>
  <c r="N13" i="17" s="1"/>
  <c r="N14" i="17" s="1"/>
  <c r="N15" i="17" s="1"/>
  <c r="N16" i="17" s="1"/>
  <c r="N17" i="17" s="1"/>
  <c r="N18" i="17" s="1"/>
  <c r="N19" i="17" s="1"/>
  <c r="N20" i="17" s="1"/>
  <c r="N21" i="17" s="1"/>
  <c r="N22" i="17" s="1"/>
  <c r="N23" i="17" s="1"/>
  <c r="N24" i="17" s="1"/>
  <c r="N25" i="17" s="1"/>
  <c r="N26" i="17" s="1"/>
  <c r="N27" i="17" s="1"/>
  <c r="N28" i="17" s="1"/>
  <c r="N29" i="17" s="1"/>
  <c r="N30" i="17" s="1"/>
  <c r="N31" i="17" s="1"/>
  <c r="N32" i="17" s="1"/>
  <c r="N33" i="17" s="1"/>
  <c r="N34" i="17" s="1"/>
  <c r="N35" i="17" s="1"/>
  <c r="N36" i="17" s="1"/>
  <c r="N37" i="17" s="1"/>
  <c r="N38" i="17" s="1"/>
  <c r="N39" i="17" s="1"/>
  <c r="N40" i="17" s="1"/>
  <c r="N41" i="17" s="1"/>
  <c r="N42" i="17" s="1"/>
  <c r="N43" i="17" s="1"/>
  <c r="N44" i="17" s="1"/>
  <c r="N45" i="17" s="1"/>
  <c r="N46" i="17" s="1"/>
  <c r="N47" i="17" s="1"/>
  <c r="N48" i="17" s="1"/>
  <c r="N49" i="17" s="1"/>
  <c r="N50" i="17" s="1"/>
  <c r="N51" i="17" s="1"/>
  <c r="N52" i="17" s="1"/>
  <c r="N53" i="17" s="1"/>
  <c r="N54" i="17" s="1"/>
  <c r="N55" i="17" s="1"/>
  <c r="N56" i="17" s="1"/>
  <c r="N57" i="17" s="1"/>
  <c r="N58" i="17" s="1"/>
  <c r="N59" i="17" s="1"/>
  <c r="N60" i="17" s="1"/>
  <c r="N61" i="17" s="1"/>
  <c r="N62" i="17" s="1"/>
  <c r="N63" i="17" s="1"/>
  <c r="N64" i="17" s="1"/>
  <c r="N65" i="17" s="1"/>
  <c r="M4" i="17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L4" i="17"/>
  <c r="L5" i="17" s="1"/>
  <c r="L6" i="17" s="1"/>
  <c r="L7" i="17" s="1"/>
  <c r="L8" i="17" s="1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K4" i="17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J4" i="17"/>
  <c r="J5" i="17" s="1"/>
  <c r="J6" i="17" s="1"/>
  <c r="J7" i="17" s="1"/>
  <c r="J8" i="17" s="1"/>
  <c r="J9" i="17" s="1"/>
  <c r="J10" i="17" s="1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M22" i="17" l="1"/>
  <c r="M23" i="17" s="1"/>
  <c r="M24" i="17" s="1"/>
  <c r="M25" i="17" s="1"/>
  <c r="M26" i="17" s="1"/>
  <c r="M27" i="17" s="1"/>
  <c r="M28" i="17" s="1"/>
  <c r="M29" i="17" s="1"/>
  <c r="L22" i="17"/>
  <c r="L23" i="17" s="1"/>
  <c r="L24" i="17" s="1"/>
  <c r="L25" i="17" s="1"/>
  <c r="L26" i="17" s="1"/>
  <c r="L27" i="17" s="1"/>
  <c r="L28" i="17" s="1"/>
  <c r="L29" i="17" s="1"/>
  <c r="K22" i="17"/>
  <c r="K23" i="17" s="1"/>
  <c r="K24" i="17" s="1"/>
  <c r="K25" i="17" s="1"/>
  <c r="K26" i="17" s="1"/>
  <c r="K27" i="17" s="1"/>
  <c r="K28" i="17" s="1"/>
  <c r="K29" i="17" s="1"/>
  <c r="J22" i="17"/>
  <c r="J23" i="17" s="1"/>
  <c r="J24" i="17" s="1"/>
  <c r="J25" i="17" s="1"/>
  <c r="J26" i="17" s="1"/>
  <c r="J27" i="17" s="1"/>
  <c r="J28" i="17" s="1"/>
  <c r="J29" i="17" s="1"/>
  <c r="N66" i="17"/>
  <c r="N67" i="17" s="1"/>
  <c r="N68" i="17" s="1"/>
  <c r="N69" i="17" s="1"/>
  <c r="N70" i="17" s="1"/>
  <c r="N71" i="17" s="1"/>
  <c r="N72" i="17" s="1"/>
  <c r="N73" i="17" s="1"/>
  <c r="N74" i="17" s="1"/>
  <c r="N75" i="17" s="1"/>
  <c r="N76" i="17" s="1"/>
  <c r="N77" i="17" s="1"/>
  <c r="N78" i="17" s="1"/>
  <c r="N79" i="17" s="1"/>
  <c r="N80" i="17" s="1"/>
  <c r="N81" i="17" s="1"/>
  <c r="N82" i="17" s="1"/>
  <c r="N83" i="17" s="1"/>
  <c r="N84" i="17" s="1"/>
  <c r="N85" i="17" s="1"/>
  <c r="N86" i="17" s="1"/>
  <c r="N87" i="17" s="1"/>
  <c r="N88" i="17" s="1"/>
  <c r="N89" i="17" s="1"/>
  <c r="N90" i="17" s="1"/>
  <c r="N91" i="17" s="1"/>
  <c r="N92" i="17" s="1"/>
  <c r="N93" i="17" s="1"/>
  <c r="N94" i="17" s="1"/>
  <c r="N95" i="17" s="1"/>
  <c r="N96" i="17" s="1"/>
  <c r="N97" i="17" s="1"/>
  <c r="N98" i="17" s="1"/>
  <c r="N99" i="17" s="1"/>
  <c r="N100" i="17" s="1"/>
  <c r="N101" i="17" s="1"/>
  <c r="N102" i="17" s="1"/>
  <c r="N103" i="17" s="1"/>
  <c r="N104" i="17" s="1"/>
  <c r="N105" i="17" s="1"/>
  <c r="N106" i="17" s="1"/>
  <c r="N107" i="17" s="1"/>
  <c r="N108" i="17" s="1"/>
  <c r="N109" i="17" s="1"/>
  <c r="N110" i="17" s="1"/>
  <c r="N111" i="17" s="1"/>
  <c r="N112" i="17" s="1"/>
  <c r="N113" i="17" s="1"/>
  <c r="N114" i="17" s="1"/>
  <c r="N115" i="17" s="1"/>
  <c r="N116" i="17" s="1"/>
  <c r="N117" i="17" s="1"/>
  <c r="N118" i="17" s="1"/>
  <c r="N119" i="17" s="1"/>
  <c r="N120" i="17" s="1"/>
  <c r="N121" i="17" s="1"/>
  <c r="N122" i="17" s="1"/>
  <c r="N123" i="17" s="1"/>
  <c r="N124" i="17" s="1"/>
  <c r="N125" i="17" s="1"/>
  <c r="N126" i="17" s="1"/>
  <c r="N127" i="17" s="1"/>
  <c r="N128" i="17" s="1"/>
  <c r="N129" i="17" s="1"/>
  <c r="N130" i="17" s="1"/>
  <c r="N131" i="17" s="1"/>
  <c r="N132" i="17" s="1"/>
  <c r="N133" i="17" s="1"/>
  <c r="N134" i="17" s="1"/>
  <c r="N135" i="17" s="1"/>
  <c r="N136" i="17" s="1"/>
  <c r="N137" i="17" s="1"/>
  <c r="N138" i="17" s="1"/>
  <c r="N139" i="17" s="1"/>
  <c r="N140" i="17" s="1"/>
  <c r="N141" i="17" s="1"/>
  <c r="N142" i="17" s="1"/>
  <c r="N143" i="17" s="1"/>
  <c r="N144" i="17" s="1"/>
  <c r="N145" i="17" s="1"/>
  <c r="N146" i="17" s="1"/>
  <c r="N147" i="17" s="1"/>
  <c r="N148" i="17" s="1"/>
  <c r="N149" i="17" s="1"/>
  <c r="N150" i="17" s="1"/>
  <c r="N151" i="17" s="1"/>
  <c r="N152" i="17" s="1"/>
  <c r="N153" i="17" s="1"/>
  <c r="N154" i="17" s="1"/>
  <c r="N155" i="17" s="1"/>
  <c r="N156" i="17" s="1"/>
  <c r="N157" i="17" s="1"/>
  <c r="N158" i="17" s="1"/>
  <c r="N159" i="17" s="1"/>
  <c r="N160" i="17" s="1"/>
  <c r="N161" i="17" s="1"/>
  <c r="N162" i="17" s="1"/>
  <c r="N163" i="17" s="1"/>
  <c r="N164" i="17" s="1"/>
  <c r="N165" i="17" s="1"/>
  <c r="N166" i="17" s="1"/>
  <c r="N167" i="17" s="1"/>
  <c r="N168" i="17" s="1"/>
  <c r="N169" i="17" s="1"/>
  <c r="N170" i="17" s="1"/>
  <c r="N171" i="17" s="1"/>
  <c r="N172" i="17" s="1"/>
  <c r="N173" i="17" s="1"/>
  <c r="N174" i="17" s="1"/>
  <c r="N175" i="17" s="1"/>
  <c r="N176" i="17" s="1"/>
  <c r="N177" i="17" s="1"/>
  <c r="N178" i="17" s="1"/>
  <c r="N179" i="17" s="1"/>
  <c r="N180" i="17" s="1"/>
  <c r="N181" i="17" s="1"/>
  <c r="N182" i="17" s="1"/>
  <c r="N183" i="17" s="1"/>
  <c r="N184" i="17" s="1"/>
  <c r="N185" i="17" s="1"/>
  <c r="G186" i="17"/>
  <c r="H186" i="17"/>
  <c r="F186" i="17"/>
  <c r="E186" i="17"/>
  <c r="M31" i="17" l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L31" i="17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L43" i="17" s="1"/>
  <c r="L44" i="17" s="1"/>
  <c r="L45" i="17" s="1"/>
  <c r="L46" i="17" s="1"/>
  <c r="L47" i="17" s="1"/>
  <c r="L48" i="17" s="1"/>
  <c r="L49" i="17" s="1"/>
  <c r="L50" i="17" s="1"/>
  <c r="L51" i="17" s="1"/>
  <c r="L52" i="17" s="1"/>
  <c r="L53" i="17" s="1"/>
  <c r="L54" i="17" s="1"/>
  <c r="L55" i="17" s="1"/>
  <c r="K31" i="17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K54" i="17" s="1"/>
  <c r="K55" i="17" s="1"/>
  <c r="J31" i="17"/>
  <c r="J32" i="17" s="1"/>
  <c r="J33" i="17" s="1"/>
  <c r="J34" i="17" s="1"/>
  <c r="J35" i="17" s="1"/>
  <c r="J36" i="17" s="1"/>
  <c r="J37" i="17" s="1"/>
  <c r="J38" i="17" s="1"/>
  <c r="J39" i="17" s="1"/>
  <c r="J40" i="17" s="1"/>
  <c r="J41" i="17" s="1"/>
  <c r="J42" i="17" s="1"/>
  <c r="J43" i="17" s="1"/>
  <c r="J44" i="17" s="1"/>
  <c r="J45" i="17" s="1"/>
  <c r="J46" i="17" s="1"/>
  <c r="J47" i="17" s="1"/>
  <c r="J48" i="17" s="1"/>
  <c r="J49" i="17" s="1"/>
  <c r="J50" i="17" s="1"/>
  <c r="J51" i="17" s="1"/>
  <c r="J52" i="17" s="1"/>
  <c r="J53" i="17" s="1"/>
  <c r="J54" i="17" s="1"/>
  <c r="J55" i="17" s="1"/>
  <c r="M57" i="17" l="1"/>
  <c r="M58" i="17" s="1"/>
  <c r="M59" i="17" s="1"/>
  <c r="M60" i="17" s="1"/>
  <c r="M61" i="17" s="1"/>
  <c r="M62" i="17" s="1"/>
  <c r="M63" i="17" s="1"/>
  <c r="M64" i="17" s="1"/>
  <c r="M65" i="17" s="1"/>
  <c r="M66" i="17" s="1"/>
  <c r="M67" i="17" s="1"/>
  <c r="M68" i="17" s="1"/>
  <c r="M69" i="17" s="1"/>
  <c r="M70" i="17" s="1"/>
  <c r="M71" i="17" s="1"/>
  <c r="M72" i="17" s="1"/>
  <c r="L57" i="17"/>
  <c r="L58" i="17" s="1"/>
  <c r="L59" i="17" s="1"/>
  <c r="L60" i="17" s="1"/>
  <c r="L61" i="17" s="1"/>
  <c r="L62" i="17" s="1"/>
  <c r="L63" i="17" s="1"/>
  <c r="L64" i="17" s="1"/>
  <c r="L65" i="17" s="1"/>
  <c r="L66" i="17" s="1"/>
  <c r="L67" i="17" s="1"/>
  <c r="L68" i="17" s="1"/>
  <c r="L69" i="17" s="1"/>
  <c r="L70" i="17" s="1"/>
  <c r="L71" i="17" s="1"/>
  <c r="L72" i="17" s="1"/>
  <c r="K57" i="17"/>
  <c r="K58" i="17" s="1"/>
  <c r="K59" i="17" s="1"/>
  <c r="K60" i="17" s="1"/>
  <c r="K61" i="17" s="1"/>
  <c r="K62" i="17" s="1"/>
  <c r="K63" i="17" s="1"/>
  <c r="K64" i="17" s="1"/>
  <c r="K65" i="17" s="1"/>
  <c r="K66" i="17" s="1"/>
  <c r="K67" i="17" s="1"/>
  <c r="K68" i="17" s="1"/>
  <c r="K69" i="17" s="1"/>
  <c r="K70" i="17" s="1"/>
  <c r="K71" i="17" s="1"/>
  <c r="K72" i="17" s="1"/>
  <c r="J57" i="17"/>
  <c r="J58" i="17" s="1"/>
  <c r="J59" i="17" s="1"/>
  <c r="J60" i="17" s="1"/>
  <c r="J61" i="17" s="1"/>
  <c r="J62" i="17" s="1"/>
  <c r="J63" i="17" s="1"/>
  <c r="J64" i="17" s="1"/>
  <c r="J65" i="17" s="1"/>
  <c r="J66" i="17" s="1"/>
  <c r="J67" i="17" s="1"/>
  <c r="J68" i="17" s="1"/>
  <c r="J69" i="17" s="1"/>
  <c r="J70" i="17" s="1"/>
  <c r="J71" i="17" s="1"/>
  <c r="J72" i="17" s="1"/>
  <c r="M74" i="17" l="1"/>
  <c r="M75" i="17" s="1"/>
  <c r="M76" i="17" s="1"/>
  <c r="M77" i="17" s="1"/>
  <c r="M78" i="17" s="1"/>
  <c r="M79" i="17" s="1"/>
  <c r="M80" i="17" s="1"/>
  <c r="M81" i="17" s="1"/>
  <c r="L74" i="17"/>
  <c r="L75" i="17" s="1"/>
  <c r="L76" i="17" s="1"/>
  <c r="L77" i="17" s="1"/>
  <c r="L78" i="17" s="1"/>
  <c r="L79" i="17" s="1"/>
  <c r="L80" i="17" s="1"/>
  <c r="L81" i="17" s="1"/>
  <c r="K74" i="17"/>
  <c r="K75" i="17" s="1"/>
  <c r="K76" i="17" s="1"/>
  <c r="K77" i="17" s="1"/>
  <c r="K78" i="17" s="1"/>
  <c r="K79" i="17" s="1"/>
  <c r="K80" i="17" s="1"/>
  <c r="K81" i="17" s="1"/>
  <c r="J74" i="17"/>
  <c r="J75" i="17" s="1"/>
  <c r="J76" i="17" s="1"/>
  <c r="J77" i="17" s="1"/>
  <c r="J78" i="17" s="1"/>
  <c r="J79" i="17" s="1"/>
  <c r="J80" i="17" s="1"/>
  <c r="J81" i="17" s="1"/>
  <c r="M83" i="17" l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M97" i="17" s="1"/>
  <c r="M98" i="17" s="1"/>
  <c r="M99" i="17" s="1"/>
  <c r="M100" i="17" s="1"/>
  <c r="M101" i="17" s="1"/>
  <c r="M102" i="17" s="1"/>
  <c r="M103" i="17" s="1"/>
  <c r="M104" i="17" s="1"/>
  <c r="M105" i="17" s="1"/>
  <c r="M106" i="17" s="1"/>
  <c r="M107" i="17" s="1"/>
  <c r="L83" i="17"/>
  <c r="L84" i="17" s="1"/>
  <c r="L85" i="17" s="1"/>
  <c r="L86" i="17" s="1"/>
  <c r="L87" i="17" s="1"/>
  <c r="L88" i="17" s="1"/>
  <c r="L89" i="17" s="1"/>
  <c r="L90" i="17" s="1"/>
  <c r="L91" i="17" s="1"/>
  <c r="L92" i="17" s="1"/>
  <c r="L93" i="17" s="1"/>
  <c r="L94" i="17" s="1"/>
  <c r="L95" i="17" s="1"/>
  <c r="L96" i="17" s="1"/>
  <c r="L97" i="17" s="1"/>
  <c r="L98" i="17" s="1"/>
  <c r="L99" i="17" s="1"/>
  <c r="L100" i="17" s="1"/>
  <c r="L101" i="17" s="1"/>
  <c r="L102" i="17" s="1"/>
  <c r="L103" i="17" s="1"/>
  <c r="L104" i="17" s="1"/>
  <c r="L105" i="17" s="1"/>
  <c r="L106" i="17" s="1"/>
  <c r="L107" i="17" s="1"/>
  <c r="K83" i="17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K103" i="17" s="1"/>
  <c r="K104" i="17" s="1"/>
  <c r="K105" i="17" s="1"/>
  <c r="K106" i="17" s="1"/>
  <c r="K107" i="17" s="1"/>
  <c r="J83" i="17"/>
  <c r="J84" i="17" s="1"/>
  <c r="J85" i="17" s="1"/>
  <c r="J86" i="17" s="1"/>
  <c r="J87" i="17" s="1"/>
  <c r="J88" i="17" s="1"/>
  <c r="J89" i="17" s="1"/>
  <c r="J90" i="17" s="1"/>
  <c r="J91" i="17" s="1"/>
  <c r="J92" i="17" s="1"/>
  <c r="J93" i="17" s="1"/>
  <c r="J94" i="17" s="1"/>
  <c r="J95" i="17" s="1"/>
  <c r="J96" i="17" s="1"/>
  <c r="J97" i="17" s="1"/>
  <c r="J98" i="17" s="1"/>
  <c r="J99" i="17" s="1"/>
  <c r="J100" i="17" s="1"/>
  <c r="J101" i="17" s="1"/>
  <c r="J102" i="17" s="1"/>
  <c r="J103" i="17" s="1"/>
  <c r="J104" i="17" s="1"/>
  <c r="J105" i="17" s="1"/>
  <c r="J106" i="17" s="1"/>
  <c r="J107" i="17" s="1"/>
  <c r="M109" i="17" l="1"/>
  <c r="M110" i="17" s="1"/>
  <c r="M111" i="17" s="1"/>
  <c r="M112" i="17" s="1"/>
  <c r="M113" i="17" s="1"/>
  <c r="M114" i="17" s="1"/>
  <c r="M115" i="17" s="1"/>
  <c r="M116" i="17" s="1"/>
  <c r="M117" i="17" s="1"/>
  <c r="M118" i="17" s="1"/>
  <c r="M119" i="17" s="1"/>
  <c r="M120" i="17" s="1"/>
  <c r="M121" i="17" s="1"/>
  <c r="M122" i="17" s="1"/>
  <c r="M123" i="17" s="1"/>
  <c r="M124" i="17" s="1"/>
  <c r="L109" i="17"/>
  <c r="L110" i="17" s="1"/>
  <c r="L111" i="17" s="1"/>
  <c r="L112" i="17" s="1"/>
  <c r="L113" i="17" s="1"/>
  <c r="L114" i="17" s="1"/>
  <c r="L115" i="17" s="1"/>
  <c r="L116" i="17" s="1"/>
  <c r="L117" i="17" s="1"/>
  <c r="L118" i="17" s="1"/>
  <c r="L119" i="17" s="1"/>
  <c r="L120" i="17" s="1"/>
  <c r="L121" i="17" s="1"/>
  <c r="L122" i="17" s="1"/>
  <c r="L123" i="17" s="1"/>
  <c r="L124" i="17" s="1"/>
  <c r="K109" i="17"/>
  <c r="K110" i="17" s="1"/>
  <c r="K111" i="17" s="1"/>
  <c r="K112" i="17" s="1"/>
  <c r="K113" i="17" s="1"/>
  <c r="K114" i="17" s="1"/>
  <c r="K115" i="17" s="1"/>
  <c r="K116" i="17" s="1"/>
  <c r="K117" i="17" s="1"/>
  <c r="K118" i="17" s="1"/>
  <c r="K119" i="17" s="1"/>
  <c r="K120" i="17" s="1"/>
  <c r="K121" i="17" s="1"/>
  <c r="K122" i="17" s="1"/>
  <c r="K123" i="17" s="1"/>
  <c r="K124" i="17" s="1"/>
  <c r="J109" i="17"/>
  <c r="J110" i="17" s="1"/>
  <c r="J111" i="17" s="1"/>
  <c r="J112" i="17" s="1"/>
  <c r="J113" i="17" s="1"/>
  <c r="J114" i="17" s="1"/>
  <c r="J115" i="17" s="1"/>
  <c r="J116" i="17" s="1"/>
  <c r="J117" i="17" s="1"/>
  <c r="J118" i="17" s="1"/>
  <c r="J119" i="17" s="1"/>
  <c r="J120" i="17" s="1"/>
  <c r="J121" i="17" s="1"/>
  <c r="J122" i="17" s="1"/>
  <c r="J123" i="17" s="1"/>
  <c r="J124" i="17" s="1"/>
  <c r="M126" i="17" l="1"/>
  <c r="M127" i="17" s="1"/>
  <c r="M128" i="17" s="1"/>
  <c r="M129" i="17" s="1"/>
  <c r="M130" i="17" s="1"/>
  <c r="M131" i="17" s="1"/>
  <c r="M132" i="17" s="1"/>
  <c r="M133" i="17" s="1"/>
  <c r="L126" i="17"/>
  <c r="L127" i="17" s="1"/>
  <c r="L128" i="17" s="1"/>
  <c r="L129" i="17" s="1"/>
  <c r="L130" i="17" s="1"/>
  <c r="L131" i="17" s="1"/>
  <c r="L132" i="17" s="1"/>
  <c r="L133" i="17" s="1"/>
  <c r="K126" i="17"/>
  <c r="K127" i="17" s="1"/>
  <c r="K128" i="17" s="1"/>
  <c r="K129" i="17" s="1"/>
  <c r="K130" i="17" s="1"/>
  <c r="K131" i="17" s="1"/>
  <c r="K132" i="17" s="1"/>
  <c r="K133" i="17" s="1"/>
  <c r="J126" i="17"/>
  <c r="J127" i="17" s="1"/>
  <c r="J128" i="17" s="1"/>
  <c r="J129" i="17" s="1"/>
  <c r="J130" i="17" s="1"/>
  <c r="J131" i="17" s="1"/>
  <c r="J132" i="17" s="1"/>
  <c r="J133" i="17" s="1"/>
  <c r="M135" i="17" l="1"/>
  <c r="M136" i="17" s="1"/>
  <c r="M137" i="17" s="1"/>
  <c r="M138" i="17" s="1"/>
  <c r="M139" i="17" s="1"/>
  <c r="M140" i="17" s="1"/>
  <c r="M141" i="17" s="1"/>
  <c r="M142" i="17" s="1"/>
  <c r="M143" i="17" s="1"/>
  <c r="M144" i="17" s="1"/>
  <c r="M145" i="17" s="1"/>
  <c r="M146" i="17" s="1"/>
  <c r="M147" i="17" s="1"/>
  <c r="M148" i="17" s="1"/>
  <c r="M149" i="17" s="1"/>
  <c r="M150" i="17" s="1"/>
  <c r="M151" i="17" s="1"/>
  <c r="M152" i="17" s="1"/>
  <c r="M153" i="17" s="1"/>
  <c r="M154" i="17" s="1"/>
  <c r="M155" i="17" s="1"/>
  <c r="M156" i="17" s="1"/>
  <c r="M157" i="17" s="1"/>
  <c r="M158" i="17" s="1"/>
  <c r="M159" i="17" s="1"/>
  <c r="M160" i="17" s="1"/>
  <c r="M161" i="17" s="1"/>
  <c r="M162" i="17" s="1"/>
  <c r="M163" i="17" s="1"/>
  <c r="M164" i="17" s="1"/>
  <c r="M165" i="17" s="1"/>
  <c r="M166" i="17" s="1"/>
  <c r="M167" i="17" s="1"/>
  <c r="M168" i="17" s="1"/>
  <c r="M169" i="17" s="1"/>
  <c r="M170" i="17" s="1"/>
  <c r="M171" i="17" s="1"/>
  <c r="M172" i="17" s="1"/>
  <c r="M173" i="17" s="1"/>
  <c r="M174" i="17" s="1"/>
  <c r="M175" i="17" s="1"/>
  <c r="M176" i="17" s="1"/>
  <c r="M177" i="17" s="1"/>
  <c r="M178" i="17" s="1"/>
  <c r="M179" i="17" s="1"/>
  <c r="M180" i="17" s="1"/>
  <c r="M181" i="17" s="1"/>
  <c r="M182" i="17" s="1"/>
  <c r="M183" i="17" s="1"/>
  <c r="M184" i="17" s="1"/>
  <c r="M185" i="17" s="1"/>
  <c r="L135" i="17"/>
  <c r="L136" i="17" s="1"/>
  <c r="L137" i="17" s="1"/>
  <c r="L138" i="17" s="1"/>
  <c r="L139" i="17" s="1"/>
  <c r="L140" i="17" s="1"/>
  <c r="L141" i="17" s="1"/>
  <c r="L142" i="17" s="1"/>
  <c r="L143" i="17" s="1"/>
  <c r="L144" i="17" s="1"/>
  <c r="L145" i="17" s="1"/>
  <c r="L146" i="17" s="1"/>
  <c r="L147" i="17" s="1"/>
  <c r="L148" i="17" s="1"/>
  <c r="L149" i="17" s="1"/>
  <c r="L150" i="17" s="1"/>
  <c r="L151" i="17" s="1"/>
  <c r="L152" i="17" s="1"/>
  <c r="L153" i="17" s="1"/>
  <c r="L154" i="17" s="1"/>
  <c r="L155" i="17" s="1"/>
  <c r="L156" i="17" s="1"/>
  <c r="L157" i="17" s="1"/>
  <c r="L158" i="17" s="1"/>
  <c r="L159" i="17" s="1"/>
  <c r="L160" i="17" s="1"/>
  <c r="L161" i="17" s="1"/>
  <c r="L162" i="17" s="1"/>
  <c r="L163" i="17" s="1"/>
  <c r="L164" i="17" s="1"/>
  <c r="L165" i="17" s="1"/>
  <c r="L166" i="17" s="1"/>
  <c r="L167" i="17" s="1"/>
  <c r="L168" i="17" s="1"/>
  <c r="L169" i="17" s="1"/>
  <c r="L170" i="17" s="1"/>
  <c r="L171" i="17" s="1"/>
  <c r="L172" i="17" s="1"/>
  <c r="L173" i="17" s="1"/>
  <c r="L174" i="17" s="1"/>
  <c r="L175" i="17" s="1"/>
  <c r="L176" i="17" s="1"/>
  <c r="L177" i="17" s="1"/>
  <c r="L178" i="17" s="1"/>
  <c r="L179" i="17" s="1"/>
  <c r="L180" i="17" s="1"/>
  <c r="L181" i="17" s="1"/>
  <c r="L182" i="17" s="1"/>
  <c r="L183" i="17" s="1"/>
  <c r="L184" i="17" s="1"/>
  <c r="L185" i="17" s="1"/>
  <c r="K135" i="17"/>
  <c r="K136" i="17" s="1"/>
  <c r="K137" i="17" s="1"/>
  <c r="K138" i="17" s="1"/>
  <c r="K139" i="17" s="1"/>
  <c r="K140" i="17" s="1"/>
  <c r="K141" i="17" s="1"/>
  <c r="K142" i="17" s="1"/>
  <c r="K143" i="17" s="1"/>
  <c r="K144" i="17" s="1"/>
  <c r="K145" i="17" s="1"/>
  <c r="K146" i="17" s="1"/>
  <c r="K147" i="17" s="1"/>
  <c r="K148" i="17" s="1"/>
  <c r="K149" i="17" s="1"/>
  <c r="K150" i="17" s="1"/>
  <c r="K151" i="17" s="1"/>
  <c r="K152" i="17" s="1"/>
  <c r="K153" i="17" s="1"/>
  <c r="K154" i="17" s="1"/>
  <c r="K155" i="17" s="1"/>
  <c r="K156" i="17" s="1"/>
  <c r="K157" i="17" s="1"/>
  <c r="K158" i="17" s="1"/>
  <c r="K159" i="17" s="1"/>
  <c r="K160" i="17" s="1"/>
  <c r="K161" i="17" s="1"/>
  <c r="K162" i="17" s="1"/>
  <c r="K163" i="17" s="1"/>
  <c r="K164" i="17" s="1"/>
  <c r="K165" i="17" s="1"/>
  <c r="K166" i="17" s="1"/>
  <c r="K167" i="17" s="1"/>
  <c r="K168" i="17" s="1"/>
  <c r="K169" i="17" s="1"/>
  <c r="K170" i="17" s="1"/>
  <c r="K171" i="17" s="1"/>
  <c r="K172" i="17" s="1"/>
  <c r="K173" i="17" s="1"/>
  <c r="K174" i="17" s="1"/>
  <c r="K175" i="17" s="1"/>
  <c r="K176" i="17" s="1"/>
  <c r="K177" i="17" s="1"/>
  <c r="K178" i="17" s="1"/>
  <c r="K179" i="17" s="1"/>
  <c r="K180" i="17" s="1"/>
  <c r="K181" i="17" s="1"/>
  <c r="K182" i="17" s="1"/>
  <c r="K183" i="17" s="1"/>
  <c r="K184" i="17" s="1"/>
  <c r="K185" i="17" s="1"/>
  <c r="J135" i="17"/>
  <c r="J136" i="17" s="1"/>
  <c r="J137" i="17" s="1"/>
  <c r="J138" i="17" s="1"/>
  <c r="J139" i="17" s="1"/>
  <c r="J140" i="17" s="1"/>
  <c r="J141" i="17" s="1"/>
  <c r="J142" i="17" s="1"/>
  <c r="J143" i="17" s="1"/>
  <c r="J144" i="17" s="1"/>
  <c r="J145" i="17" s="1"/>
  <c r="J146" i="17" s="1"/>
  <c r="J147" i="17" s="1"/>
  <c r="J148" i="17" s="1"/>
  <c r="J149" i="17" s="1"/>
  <c r="J150" i="17" s="1"/>
  <c r="J151" i="17" s="1"/>
  <c r="J152" i="17" s="1"/>
  <c r="J153" i="17" s="1"/>
  <c r="J154" i="17" s="1"/>
  <c r="J155" i="17" s="1"/>
  <c r="J156" i="17" s="1"/>
  <c r="J157" i="17" s="1"/>
  <c r="J158" i="17" s="1"/>
  <c r="J159" i="17" s="1"/>
  <c r="J160" i="17" s="1"/>
  <c r="J161" i="17" s="1"/>
  <c r="J162" i="17" s="1"/>
  <c r="J163" i="17" s="1"/>
  <c r="J164" i="17" s="1"/>
  <c r="J165" i="17" s="1"/>
  <c r="J166" i="17" s="1"/>
  <c r="J167" i="17" s="1"/>
  <c r="J168" i="17" s="1"/>
  <c r="J169" i="17" s="1"/>
  <c r="J170" i="17" s="1"/>
  <c r="J171" i="17" s="1"/>
  <c r="J172" i="17" s="1"/>
  <c r="J173" i="17" s="1"/>
  <c r="J174" i="17" s="1"/>
  <c r="J175" i="17" s="1"/>
  <c r="J176" i="17" s="1"/>
  <c r="J177" i="17" s="1"/>
  <c r="J178" i="17" s="1"/>
  <c r="J179" i="17" s="1"/>
  <c r="J180" i="17" s="1"/>
  <c r="J181" i="17" s="1"/>
  <c r="J182" i="17" s="1"/>
  <c r="J183" i="17" s="1"/>
  <c r="J184" i="17" s="1"/>
  <c r="J185" i="17" s="1"/>
</calcChain>
</file>

<file path=xl/sharedStrings.xml><?xml version="1.0" encoding="utf-8"?>
<sst xmlns="http://schemas.openxmlformats.org/spreadsheetml/2006/main" count="32116" uniqueCount="105">
  <si>
    <t>Summe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</si>
  <si>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</si>
  <si>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</si>
  <si>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</si>
  <si>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</si>
  <si>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</si>
  <si>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</si>
  <si>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</si>
  <si>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</si>
  <si>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</si>
  <si>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</si>
  <si>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</si>
  <si>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</si>
  <si>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Jahr</t>
  </si>
  <si>
    <t>Monat</t>
  </si>
  <si>
    <t>KW</t>
  </si>
  <si>
    <t>Pädiatrie</t>
  </si>
  <si>
    <t xml:space="preserve">Ambulanter
Dienst </t>
  </si>
  <si>
    <t>Krankenhaus</t>
  </si>
  <si>
    <t>Pädiatrische
Versorung</t>
  </si>
  <si>
    <t>AD</t>
  </si>
  <si>
    <t>KH</t>
  </si>
  <si>
    <t>Stat. Akut (KH)</t>
  </si>
  <si>
    <t>Ambulant (AD)</t>
  </si>
  <si>
    <t>Krankenhaus (KH)</t>
  </si>
  <si>
    <t>Pädiatrie (Päd)</t>
  </si>
  <si>
    <t>Ambulanter Dienst (AD)</t>
  </si>
  <si>
    <t>F</t>
  </si>
  <si>
    <t>Altenpflegeheim (APH)</t>
  </si>
  <si>
    <t>Psych. Versorgung (Psy)</t>
  </si>
  <si>
    <t>Orient.ph.</t>
  </si>
  <si>
    <t>Ausbildungs-
abschnitt</t>
  </si>
  <si>
    <t>Psychiatrische
Versorgung</t>
  </si>
  <si>
    <t>Alten-pflegeheim</t>
  </si>
  <si>
    <t>K/F</t>
  </si>
  <si>
    <t>Vertiefungs-
bereich</t>
  </si>
  <si>
    <t>Schule 2. Jahr</t>
  </si>
  <si>
    <t>Schule 1. Jahr</t>
  </si>
  <si>
    <t>Schule 3. Jahr</t>
  </si>
  <si>
    <t>Orientierungsphase</t>
  </si>
  <si>
    <t>Stat. Lang (APH)</t>
  </si>
  <si>
    <t>Abgleich Planstunden mit
Sollvorgaben gemäß PflAPrV</t>
  </si>
  <si>
    <t>Soll-
Std.</t>
  </si>
  <si>
    <t>Std./
Tag</t>
  </si>
  <si>
    <t>Päd</t>
  </si>
  <si>
    <t>APH</t>
  </si>
  <si>
    <t>Benötigte Kapazitäten nach Praxiseinsatzstellen</t>
  </si>
  <si>
    <t>Verfügbare Kapazitäten nach Praxiseinsatzstellen</t>
  </si>
  <si>
    <t>SJ</t>
  </si>
  <si>
    <t>Schule 1</t>
  </si>
  <si>
    <t>Schule 2</t>
  </si>
  <si>
    <t>Schule 3</t>
  </si>
  <si>
    <t>Vertiefung</t>
  </si>
  <si>
    <t>Psych. Versorgung</t>
  </si>
  <si>
    <t>Wahl 1</t>
  </si>
  <si>
    <t>Wahl 2</t>
  </si>
  <si>
    <t>Pfad 1a</t>
  </si>
  <si>
    <t>Pfad 1b</t>
  </si>
  <si>
    <t>Pfad 1c</t>
  </si>
  <si>
    <t>Pfad 1d</t>
  </si>
  <si>
    <t>Pfad 1e</t>
  </si>
  <si>
    <t>Pfad 1f</t>
  </si>
  <si>
    <t>Pfad 2a</t>
  </si>
  <si>
    <t>Pfad 2b</t>
  </si>
  <si>
    <t>Pfad 2c</t>
  </si>
  <si>
    <t>Pfad 2d</t>
  </si>
  <si>
    <t>Pfad 2e</t>
  </si>
  <si>
    <t>Pfad 2f</t>
  </si>
  <si>
    <t>Pfad 3a</t>
  </si>
  <si>
    <t>Pfad 3b</t>
  </si>
  <si>
    <t>Pfad 3c</t>
  </si>
  <si>
    <t>Pfad 3d</t>
  </si>
  <si>
    <t>Pfad 3e</t>
  </si>
  <si>
    <t>Pfad 3f</t>
  </si>
  <si>
    <t>Pädiatrische
Versorgung</t>
  </si>
  <si>
    <t>F/K</t>
  </si>
  <si>
    <t>K</t>
  </si>
  <si>
    <t>Geplante Stunden (h)</t>
  </si>
  <si>
    <t>Planung Kohorte 2020, Block, Start im April</t>
  </si>
  <si>
    <t>Planung Kohorte 2020, Tage, Start im August</t>
  </si>
  <si>
    <t>Psych</t>
  </si>
  <si>
    <t>Planung Kohorte 2021, Block, Start im April</t>
  </si>
  <si>
    <t>Planung Kohorte 2022, Block, Start im April</t>
  </si>
  <si>
    <t>Pflichteinsatz stationäre Akutpflege</t>
  </si>
  <si>
    <t>Pflichteinsatz stationäre Langzeitpflege</t>
  </si>
  <si>
    <t>Pflichteinsatz ambulante Pflege</t>
  </si>
  <si>
    <t>Pflichteinsatz pädiatrische Versorgung</t>
  </si>
  <si>
    <t>Pflichteinsatz psychiatrische Versorgung</t>
  </si>
  <si>
    <t>Vertiefungseinsatz</t>
  </si>
  <si>
    <t>Wahleinsatz 1</t>
  </si>
  <si>
    <t>Wahleinsatz 3</t>
  </si>
  <si>
    <t>Blockschulwoche im 1. Ausbildungsjahr</t>
  </si>
  <si>
    <t>Blockschulwoche im 2. Ausbildungsjahr</t>
  </si>
  <si>
    <t>Blockschulwoche im 3. Ausbildungsjahr</t>
  </si>
  <si>
    <t>Planung Kohorte 2021, Tage, Start im August</t>
  </si>
  <si>
    <t>Planung Kohorte 2022, Tage, Start im August</t>
  </si>
  <si>
    <t>Planung Kohorte 2020, Block, Start im August</t>
  </si>
  <si>
    <t>Planung Kohorte 2021, Block, Start im August</t>
  </si>
  <si>
    <t>Planung Kohorte 2022, Block, Start im August</t>
  </si>
  <si>
    <t>Planung Kohorte 2020, Block, Start im Oktober</t>
  </si>
  <si>
    <t>Planung Kohorte 2021, Block, Start im Oktober</t>
  </si>
  <si>
    <t>Planung Kohorte 2022, Block, Start im Oktober</t>
  </si>
  <si>
    <t>Planung Kohorte 2020, Tage, Start im Oktober</t>
  </si>
  <si>
    <t>Planung Kohorte 2021, Tage, Start im Oktober</t>
  </si>
  <si>
    <t>Planung Kohorte 2022, Tage, Start im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</si>
</sst>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\ &quot;h&quot;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" fillId="8" borderId="5" xfId="0" applyFont="1" applyFill="1" applyBorder="1" applyAlignment="1">
      <alignment horizontal="left" vertical="center"/>
    </xf>
    <xf numFmtId="165" fontId="1" fillId="8" borderId="3" xfId="0" applyNumberFormat="1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8" borderId="6" xfId="0" applyFont="1" applyFill="1" applyBorder="1" applyAlignment="1">
      <alignment horizontal="left" vertical="center"/>
    </xf>
    <xf numFmtId="165" fontId="1" fillId="8" borderId="1" xfId="0" applyNumberFormat="1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left" vertical="center"/>
    </xf>
    <xf numFmtId="165" fontId="1" fillId="9" borderId="1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6" fillId="11" borderId="6" xfId="0" applyFont="1" applyFill="1" applyBorder="1" applyAlignment="1">
      <alignment horizontal="left" vertical="center"/>
    </xf>
    <xf numFmtId="165" fontId="6" fillId="11" borderId="1" xfId="0" applyNumberFormat="1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left" vertical="center"/>
    </xf>
    <xf numFmtId="165" fontId="6" fillId="10" borderId="1" xfId="0" applyNumberFormat="1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left" vertical="center"/>
    </xf>
    <xf numFmtId="165" fontId="1" fillId="7" borderId="1" xfId="0" applyNumberFormat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readingOrder="1"/>
    </xf>
    <xf numFmtId="0" fontId="0" fillId="0" borderId="1" xfId="0" applyBorder="1"/>
    <xf numFmtId="0" fontId="1" fillId="0" borderId="1" xfId="0" applyFont="1" applyBorder="1"/>
    <xf numFmtId="0" fontId="0" fillId="0" borderId="50" xfId="0" applyBorder="1" applyAlignment="1">
      <alignment vertical="center"/>
    </xf>
    <xf numFmtId="0" fontId="1" fillId="8" borderId="41" xfId="0" applyFont="1" applyFill="1" applyBorder="1" applyAlignment="1">
      <alignment horizontal="center"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1" fillId="8" borderId="43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  <xf numFmtId="165" fontId="6" fillId="5" borderId="4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5" fillId="11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4" fontId="3" fillId="0" borderId="10" xfId="2" applyFont="1" applyBorder="1" applyAlignment="1">
      <alignment horizontal="center" vertical="center"/>
    </xf>
    <xf numFmtId="164" fontId="3" fillId="0" borderId="6" xfId="2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3" fillId="0" borderId="10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24" xfId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0" xfId="0" quotePrefix="1" applyFont="1"/>
  </cellXfs>
  <cellStyles count="3">
    <cellStyle name="Standard" xfId="0" builtinId="0"/>
    <cellStyle name="Währung" xfId="1" builtinId="4"/>
    <cellStyle name="Währung 2" xfId="2"/>
  </cellStyles>
  <dxfs count="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/>
        </patternFill>
      </fill>
    </dxf>
    <dxf>
      <fill>
        <patternFill>
          <bgColor rgb="FFFF0000"/>
        </patternFill>
      </fill>
    </dxf>
    <dxf>
      <fill>
        <patternFill patternType="lightGray">
          <fgColor theme="1"/>
        </patternFill>
      </fill>
    </dxf>
    <dxf>
      <fill>
        <patternFill>
          <bgColor rgb="FFFF0000"/>
        </patternFill>
      </fill>
    </dxf>
    <dxf>
      <fill>
        <patternFill patternType="lightGray">
          <fgColor theme="1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/>
        </patternFill>
      </fill>
    </dxf>
    <dxf>
      <fill>
        <patternFill>
          <bgColor rgb="FFFF0000"/>
        </patternFill>
      </fill>
    </dxf>
    <dxf>
      <fill>
        <patternFill patternType="lightGray">
          <fgColor theme="1"/>
        </patternFill>
      </fill>
    </dxf>
    <dxf>
      <fill>
        <patternFill>
          <bgColor rgb="FFFF0000"/>
        </patternFill>
      </fill>
    </dxf>
    <dxf>
      <fill>
        <patternFill patternType="lightGray">
          <fgColor theme="1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/>
        </patternFill>
      </fill>
    </dxf>
    <dxf>
      <fill>
        <patternFill>
          <bgColor rgb="FFFF0000"/>
        </patternFill>
      </fill>
    </dxf>
    <dxf>
      <fill>
        <patternFill patternType="lightGray">
          <fgColor theme="1"/>
        </patternFill>
      </fill>
    </dxf>
    <dxf>
      <fill>
        <patternFill>
          <bgColor rgb="FFFF0000"/>
        </patternFill>
      </fill>
    </dxf>
    <dxf>
      <fill>
        <patternFill patternType="lightGray">
          <fgColor theme="1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Auslastung der Praxiseinsatzstellen</a:t>
            </a:r>
            <a:r>
              <a:rPr lang="de-DE" baseline="0"/>
              <a:t> in Altenpflegeheimen</a:t>
            </a:r>
            <a:endParaRPr lang="de-D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Benötigte Kapazität</c:v>
          </c:tx>
          <c:marker>
            <c:symbol val="none"/>
          </c:marker>
          <c:cat>
            <c:numRef>
              <c:f>'Praxisauslastung Zahlenliste'!$C$3:$C$185</c:f>
              <c:numCache>
                <c:formatCode>General</c:formatCode>
                <c:ptCount val="18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  <c:pt idx="70">
                  <c:v>31</c:v>
                </c:pt>
                <c:pt idx="71">
                  <c:v>32</c:v>
                </c:pt>
                <c:pt idx="72">
                  <c:v>33</c:v>
                </c:pt>
                <c:pt idx="73">
                  <c:v>34</c:v>
                </c:pt>
                <c:pt idx="74">
                  <c:v>35</c:v>
                </c:pt>
                <c:pt idx="75">
                  <c:v>36</c:v>
                </c:pt>
                <c:pt idx="76">
                  <c:v>37</c:v>
                </c:pt>
                <c:pt idx="77">
                  <c:v>38</c:v>
                </c:pt>
                <c:pt idx="78">
                  <c:v>39</c:v>
                </c:pt>
                <c:pt idx="79">
                  <c:v>40</c:v>
                </c:pt>
                <c:pt idx="80">
                  <c:v>41</c:v>
                </c:pt>
                <c:pt idx="81">
                  <c:v>42</c:v>
                </c:pt>
                <c:pt idx="82">
                  <c:v>43</c:v>
                </c:pt>
                <c:pt idx="83">
                  <c:v>44</c:v>
                </c:pt>
                <c:pt idx="84">
                  <c:v>45</c:v>
                </c:pt>
                <c:pt idx="85">
                  <c:v>46</c:v>
                </c:pt>
                <c:pt idx="86">
                  <c:v>47</c:v>
                </c:pt>
                <c:pt idx="87">
                  <c:v>48</c:v>
                </c:pt>
                <c:pt idx="88">
                  <c:v>49</c:v>
                </c:pt>
                <c:pt idx="89">
                  <c:v>50</c:v>
                </c:pt>
                <c:pt idx="90">
                  <c:v>51</c:v>
                </c:pt>
                <c:pt idx="91">
                  <c:v>52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14</c:v>
                </c:pt>
                <c:pt idx="106">
                  <c:v>15</c:v>
                </c:pt>
                <c:pt idx="107">
                  <c:v>16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22</c:v>
                </c:pt>
                <c:pt idx="114">
                  <c:v>23</c:v>
                </c:pt>
                <c:pt idx="115">
                  <c:v>24</c:v>
                </c:pt>
                <c:pt idx="116">
                  <c:v>25</c:v>
                </c:pt>
                <c:pt idx="117">
                  <c:v>26</c:v>
                </c:pt>
                <c:pt idx="118">
                  <c:v>27</c:v>
                </c:pt>
                <c:pt idx="119">
                  <c:v>28</c:v>
                </c:pt>
                <c:pt idx="120">
                  <c:v>29</c:v>
                </c:pt>
                <c:pt idx="121">
                  <c:v>30</c:v>
                </c:pt>
                <c:pt idx="122">
                  <c:v>31</c:v>
                </c:pt>
                <c:pt idx="123">
                  <c:v>32</c:v>
                </c:pt>
                <c:pt idx="124">
                  <c:v>33</c:v>
                </c:pt>
                <c:pt idx="125">
                  <c:v>34</c:v>
                </c:pt>
                <c:pt idx="126">
                  <c:v>35</c:v>
                </c:pt>
                <c:pt idx="127">
                  <c:v>36</c:v>
                </c:pt>
                <c:pt idx="128">
                  <c:v>37</c:v>
                </c:pt>
                <c:pt idx="129">
                  <c:v>38</c:v>
                </c:pt>
                <c:pt idx="130">
                  <c:v>39</c:v>
                </c:pt>
                <c:pt idx="131">
                  <c:v>40</c:v>
                </c:pt>
                <c:pt idx="132">
                  <c:v>41</c:v>
                </c:pt>
                <c:pt idx="133">
                  <c:v>42</c:v>
                </c:pt>
                <c:pt idx="134">
                  <c:v>43</c:v>
                </c:pt>
                <c:pt idx="135">
                  <c:v>44</c:v>
                </c:pt>
                <c:pt idx="136">
                  <c:v>45</c:v>
                </c:pt>
                <c:pt idx="137">
                  <c:v>46</c:v>
                </c:pt>
                <c:pt idx="138">
                  <c:v>47</c:v>
                </c:pt>
                <c:pt idx="139">
                  <c:v>48</c:v>
                </c:pt>
                <c:pt idx="140">
                  <c:v>49</c:v>
                </c:pt>
                <c:pt idx="141">
                  <c:v>50</c:v>
                </c:pt>
                <c:pt idx="142">
                  <c:v>51</c:v>
                </c:pt>
                <c:pt idx="143">
                  <c:v>52</c:v>
                </c:pt>
                <c:pt idx="144">
                  <c:v>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19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25</c:v>
                </c:pt>
                <c:pt idx="169">
                  <c:v>26</c:v>
                </c:pt>
                <c:pt idx="170">
                  <c:v>27</c:v>
                </c:pt>
                <c:pt idx="171">
                  <c:v>28</c:v>
                </c:pt>
                <c:pt idx="172">
                  <c:v>29</c:v>
                </c:pt>
                <c:pt idx="173">
                  <c:v>30</c:v>
                </c:pt>
                <c:pt idx="174">
                  <c:v>31</c:v>
                </c:pt>
                <c:pt idx="175">
                  <c:v>32</c:v>
                </c:pt>
                <c:pt idx="176">
                  <c:v>33</c:v>
                </c:pt>
                <c:pt idx="177">
                  <c:v>34</c:v>
                </c:pt>
                <c:pt idx="178">
                  <c:v>35</c:v>
                </c:pt>
                <c:pt idx="179">
                  <c:v>36</c:v>
                </c:pt>
                <c:pt idx="180">
                  <c:v>37</c:v>
                </c:pt>
                <c:pt idx="181">
                  <c:v>38</c:v>
                </c:pt>
                <c:pt idx="182">
                  <c:v>39</c:v>
                </c:pt>
              </c:numCache>
            </c:numRef>
          </c:cat>
          <c:val>
            <c:numRef>
              <c:f>'Praxisauslastung Zahlenliste'!$E$3:$E$185</c:f>
              <c:numCache>
                <c:formatCode>0</c:formatCode>
                <c:ptCount val="183"/>
                <c:pt idx="0">
                  <c:v>32.4</c:v>
                </c:pt>
                <c:pt idx="1">
                  <c:v>54</c:v>
                </c:pt>
                <c:pt idx="2">
                  <c:v>54</c:v>
                </c:pt>
                <c:pt idx="3">
                  <c:v>32.4</c:v>
                </c:pt>
                <c:pt idx="4">
                  <c:v>32.4</c:v>
                </c:pt>
                <c:pt idx="5">
                  <c:v>32.4</c:v>
                </c:pt>
                <c:pt idx="6">
                  <c:v>62.4</c:v>
                </c:pt>
                <c:pt idx="7">
                  <c:v>62.4</c:v>
                </c:pt>
                <c:pt idx="8">
                  <c:v>62.4</c:v>
                </c:pt>
                <c:pt idx="9">
                  <c:v>84</c:v>
                </c:pt>
                <c:pt idx="10">
                  <c:v>84</c:v>
                </c:pt>
                <c:pt idx="11">
                  <c:v>62.4</c:v>
                </c:pt>
                <c:pt idx="12">
                  <c:v>62.4</c:v>
                </c:pt>
                <c:pt idx="13">
                  <c:v>62.4</c:v>
                </c:pt>
                <c:pt idx="14">
                  <c:v>32.4</c:v>
                </c:pt>
                <c:pt idx="15">
                  <c:v>32.4</c:v>
                </c:pt>
                <c:pt idx="16">
                  <c:v>32.4</c:v>
                </c:pt>
                <c:pt idx="17">
                  <c:v>54</c:v>
                </c:pt>
                <c:pt idx="18">
                  <c:v>168</c:v>
                </c:pt>
                <c:pt idx="19">
                  <c:v>168</c:v>
                </c:pt>
                <c:pt idx="20">
                  <c:v>168</c:v>
                </c:pt>
                <c:pt idx="21">
                  <c:v>168</c:v>
                </c:pt>
                <c:pt idx="22">
                  <c:v>114</c:v>
                </c:pt>
                <c:pt idx="23">
                  <c:v>114</c:v>
                </c:pt>
                <c:pt idx="24">
                  <c:v>76.8</c:v>
                </c:pt>
                <c:pt idx="25">
                  <c:v>76.8</c:v>
                </c:pt>
                <c:pt idx="26">
                  <c:v>76.8</c:v>
                </c:pt>
                <c:pt idx="27">
                  <c:v>79.199999999999989</c:v>
                </c:pt>
                <c:pt idx="28">
                  <c:v>109.19999999999999</c:v>
                </c:pt>
                <c:pt idx="29">
                  <c:v>109.19999999999999</c:v>
                </c:pt>
                <c:pt idx="30">
                  <c:v>162</c:v>
                </c:pt>
                <c:pt idx="31">
                  <c:v>129.19999999999999</c:v>
                </c:pt>
                <c:pt idx="32">
                  <c:v>129.19999999999999</c:v>
                </c:pt>
                <c:pt idx="33">
                  <c:v>129.19999999999999</c:v>
                </c:pt>
                <c:pt idx="34">
                  <c:v>129.19999999999999</c:v>
                </c:pt>
                <c:pt idx="35">
                  <c:v>129.19999999999999</c:v>
                </c:pt>
                <c:pt idx="36">
                  <c:v>129.19999999999999</c:v>
                </c:pt>
                <c:pt idx="37">
                  <c:v>159.19999999999999</c:v>
                </c:pt>
                <c:pt idx="38">
                  <c:v>159.19999999999999</c:v>
                </c:pt>
                <c:pt idx="39">
                  <c:v>212</c:v>
                </c:pt>
                <c:pt idx="40">
                  <c:v>182</c:v>
                </c:pt>
                <c:pt idx="41">
                  <c:v>91.2</c:v>
                </c:pt>
                <c:pt idx="42">
                  <c:v>61.2</c:v>
                </c:pt>
                <c:pt idx="43">
                  <c:v>61.2</c:v>
                </c:pt>
                <c:pt idx="44">
                  <c:v>77.2</c:v>
                </c:pt>
                <c:pt idx="45">
                  <c:v>77.2</c:v>
                </c:pt>
                <c:pt idx="46">
                  <c:v>168</c:v>
                </c:pt>
                <c:pt idx="47">
                  <c:v>127.2</c:v>
                </c:pt>
                <c:pt idx="48">
                  <c:v>109.2</c:v>
                </c:pt>
                <c:pt idx="49">
                  <c:v>109.2</c:v>
                </c:pt>
                <c:pt idx="50">
                  <c:v>93.2</c:v>
                </c:pt>
                <c:pt idx="51">
                  <c:v>93.2</c:v>
                </c:pt>
                <c:pt idx="52">
                  <c:v>93.2</c:v>
                </c:pt>
                <c:pt idx="53">
                  <c:v>196</c:v>
                </c:pt>
                <c:pt idx="54">
                  <c:v>95.6</c:v>
                </c:pt>
                <c:pt idx="55">
                  <c:v>95.6</c:v>
                </c:pt>
                <c:pt idx="56">
                  <c:v>95.6</c:v>
                </c:pt>
                <c:pt idx="57">
                  <c:v>91.6</c:v>
                </c:pt>
                <c:pt idx="58">
                  <c:v>131.6</c:v>
                </c:pt>
                <c:pt idx="59">
                  <c:v>165.6</c:v>
                </c:pt>
                <c:pt idx="60">
                  <c:v>160</c:v>
                </c:pt>
                <c:pt idx="61">
                  <c:v>160</c:v>
                </c:pt>
                <c:pt idx="62">
                  <c:v>125.6</c:v>
                </c:pt>
                <c:pt idx="63">
                  <c:v>125.6</c:v>
                </c:pt>
                <c:pt idx="64">
                  <c:v>125.6</c:v>
                </c:pt>
                <c:pt idx="65">
                  <c:v>125.6</c:v>
                </c:pt>
                <c:pt idx="66">
                  <c:v>141.6</c:v>
                </c:pt>
                <c:pt idx="67">
                  <c:v>131.6</c:v>
                </c:pt>
                <c:pt idx="68">
                  <c:v>111.6</c:v>
                </c:pt>
                <c:pt idx="69">
                  <c:v>111.6</c:v>
                </c:pt>
                <c:pt idx="70">
                  <c:v>250</c:v>
                </c:pt>
                <c:pt idx="71">
                  <c:v>296</c:v>
                </c:pt>
                <c:pt idx="72">
                  <c:v>296</c:v>
                </c:pt>
                <c:pt idx="73">
                  <c:v>296</c:v>
                </c:pt>
                <c:pt idx="74">
                  <c:v>238</c:v>
                </c:pt>
                <c:pt idx="75">
                  <c:v>218</c:v>
                </c:pt>
                <c:pt idx="76">
                  <c:v>136</c:v>
                </c:pt>
                <c:pt idx="77">
                  <c:v>120</c:v>
                </c:pt>
                <c:pt idx="78">
                  <c:v>120</c:v>
                </c:pt>
                <c:pt idx="79">
                  <c:v>128</c:v>
                </c:pt>
                <c:pt idx="80">
                  <c:v>194</c:v>
                </c:pt>
                <c:pt idx="81">
                  <c:v>208.39999999999998</c:v>
                </c:pt>
                <c:pt idx="82">
                  <c:v>208.39999999999998</c:v>
                </c:pt>
                <c:pt idx="83">
                  <c:v>290</c:v>
                </c:pt>
                <c:pt idx="84">
                  <c:v>208.39999999999998</c:v>
                </c:pt>
                <c:pt idx="85">
                  <c:v>208.39999999999998</c:v>
                </c:pt>
                <c:pt idx="86">
                  <c:v>208.39999999999998</c:v>
                </c:pt>
                <c:pt idx="87">
                  <c:v>188.39999999999998</c:v>
                </c:pt>
                <c:pt idx="88">
                  <c:v>192.39999999999998</c:v>
                </c:pt>
                <c:pt idx="89">
                  <c:v>222.39999999999998</c:v>
                </c:pt>
                <c:pt idx="90">
                  <c:v>222.39999999999998</c:v>
                </c:pt>
                <c:pt idx="91">
                  <c:v>344</c:v>
                </c:pt>
                <c:pt idx="92">
                  <c:v>314</c:v>
                </c:pt>
                <c:pt idx="93">
                  <c:v>214.4</c:v>
                </c:pt>
                <c:pt idx="94">
                  <c:v>164.4</c:v>
                </c:pt>
                <c:pt idx="95">
                  <c:v>164.4</c:v>
                </c:pt>
                <c:pt idx="96">
                  <c:v>174.4</c:v>
                </c:pt>
                <c:pt idx="97">
                  <c:v>190.4</c:v>
                </c:pt>
                <c:pt idx="98">
                  <c:v>170.4</c:v>
                </c:pt>
                <c:pt idx="99">
                  <c:v>150.4</c:v>
                </c:pt>
                <c:pt idx="100">
                  <c:v>200</c:v>
                </c:pt>
                <c:pt idx="101">
                  <c:v>142.4</c:v>
                </c:pt>
                <c:pt idx="102">
                  <c:v>142.4</c:v>
                </c:pt>
                <c:pt idx="103">
                  <c:v>126.4</c:v>
                </c:pt>
                <c:pt idx="104">
                  <c:v>156.4</c:v>
                </c:pt>
                <c:pt idx="105">
                  <c:v>194.39999999999998</c:v>
                </c:pt>
                <c:pt idx="106">
                  <c:v>214.39999999999998</c:v>
                </c:pt>
                <c:pt idx="107">
                  <c:v>284</c:v>
                </c:pt>
                <c:pt idx="108">
                  <c:v>144.39999999999998</c:v>
                </c:pt>
                <c:pt idx="109">
                  <c:v>144.39999999999998</c:v>
                </c:pt>
                <c:pt idx="110">
                  <c:v>140.39999999999998</c:v>
                </c:pt>
                <c:pt idx="111">
                  <c:v>222.8</c:v>
                </c:pt>
                <c:pt idx="112">
                  <c:v>246.8</c:v>
                </c:pt>
                <c:pt idx="113">
                  <c:v>252.8</c:v>
                </c:pt>
                <c:pt idx="114">
                  <c:v>268</c:v>
                </c:pt>
                <c:pt idx="115">
                  <c:v>252</c:v>
                </c:pt>
                <c:pt idx="116">
                  <c:v>252.8</c:v>
                </c:pt>
                <c:pt idx="117">
                  <c:v>252.8</c:v>
                </c:pt>
                <c:pt idx="118">
                  <c:v>232.8</c:v>
                </c:pt>
                <c:pt idx="119">
                  <c:v>222.8</c:v>
                </c:pt>
                <c:pt idx="120">
                  <c:v>192.8</c:v>
                </c:pt>
                <c:pt idx="121">
                  <c:v>192.8</c:v>
                </c:pt>
                <c:pt idx="122">
                  <c:v>378</c:v>
                </c:pt>
                <c:pt idx="123">
                  <c:v>458</c:v>
                </c:pt>
                <c:pt idx="124">
                  <c:v>458</c:v>
                </c:pt>
                <c:pt idx="125">
                  <c:v>454</c:v>
                </c:pt>
                <c:pt idx="126">
                  <c:v>450</c:v>
                </c:pt>
                <c:pt idx="127">
                  <c:v>356</c:v>
                </c:pt>
                <c:pt idx="128">
                  <c:v>260.8</c:v>
                </c:pt>
                <c:pt idx="129">
                  <c:v>275.20000000000005</c:v>
                </c:pt>
                <c:pt idx="130">
                  <c:v>245.20000000000002</c:v>
                </c:pt>
                <c:pt idx="131">
                  <c:v>222.8</c:v>
                </c:pt>
                <c:pt idx="132">
                  <c:v>238.8</c:v>
                </c:pt>
                <c:pt idx="133">
                  <c:v>253.2</c:v>
                </c:pt>
                <c:pt idx="134">
                  <c:v>303.2</c:v>
                </c:pt>
                <c:pt idx="135">
                  <c:v>428</c:v>
                </c:pt>
                <c:pt idx="136">
                  <c:v>277.2</c:v>
                </c:pt>
                <c:pt idx="137">
                  <c:v>339.6</c:v>
                </c:pt>
                <c:pt idx="138">
                  <c:v>319.60000000000002</c:v>
                </c:pt>
                <c:pt idx="139">
                  <c:v>297.2</c:v>
                </c:pt>
                <c:pt idx="140">
                  <c:v>297.2</c:v>
                </c:pt>
                <c:pt idx="141">
                  <c:v>375.6</c:v>
                </c:pt>
                <c:pt idx="142">
                  <c:v>572</c:v>
                </c:pt>
                <c:pt idx="143">
                  <c:v>592</c:v>
                </c:pt>
                <c:pt idx="144">
                  <c:v>562</c:v>
                </c:pt>
                <c:pt idx="145">
                  <c:v>311.60000000000002</c:v>
                </c:pt>
                <c:pt idx="146">
                  <c:v>261.60000000000002</c:v>
                </c:pt>
                <c:pt idx="147">
                  <c:v>261.60000000000002</c:v>
                </c:pt>
                <c:pt idx="148">
                  <c:v>321.60000000000002</c:v>
                </c:pt>
                <c:pt idx="149">
                  <c:v>331.6</c:v>
                </c:pt>
                <c:pt idx="150">
                  <c:v>311.60000000000002</c:v>
                </c:pt>
                <c:pt idx="151">
                  <c:v>512</c:v>
                </c:pt>
                <c:pt idx="152">
                  <c:v>339.6</c:v>
                </c:pt>
                <c:pt idx="153">
                  <c:v>329.6</c:v>
                </c:pt>
                <c:pt idx="154">
                  <c:v>299.60000000000002</c:v>
                </c:pt>
                <c:pt idx="155">
                  <c:v>269.60000000000002</c:v>
                </c:pt>
                <c:pt idx="156">
                  <c:v>299.60000000000002</c:v>
                </c:pt>
                <c:pt idx="157">
                  <c:v>242.4</c:v>
                </c:pt>
                <c:pt idx="158">
                  <c:v>354</c:v>
                </c:pt>
                <c:pt idx="159">
                  <c:v>202.4</c:v>
                </c:pt>
                <c:pt idx="160">
                  <c:v>172.4</c:v>
                </c:pt>
                <c:pt idx="161">
                  <c:v>172.4</c:v>
                </c:pt>
                <c:pt idx="162">
                  <c:v>162.4</c:v>
                </c:pt>
                <c:pt idx="163">
                  <c:v>162.4</c:v>
                </c:pt>
                <c:pt idx="164">
                  <c:v>182.4</c:v>
                </c:pt>
                <c:pt idx="165">
                  <c:v>136</c:v>
                </c:pt>
                <c:pt idx="166">
                  <c:v>136</c:v>
                </c:pt>
                <c:pt idx="167">
                  <c:v>242.4</c:v>
                </c:pt>
                <c:pt idx="168">
                  <c:v>222.4</c:v>
                </c:pt>
                <c:pt idx="169">
                  <c:v>192.4</c:v>
                </c:pt>
                <c:pt idx="170">
                  <c:v>208.4</c:v>
                </c:pt>
                <c:pt idx="171">
                  <c:v>158.4</c:v>
                </c:pt>
                <c:pt idx="172">
                  <c:v>158.4</c:v>
                </c:pt>
                <c:pt idx="173">
                  <c:v>158.4</c:v>
                </c:pt>
                <c:pt idx="174">
                  <c:v>152</c:v>
                </c:pt>
                <c:pt idx="175">
                  <c:v>172</c:v>
                </c:pt>
                <c:pt idx="176">
                  <c:v>172</c:v>
                </c:pt>
                <c:pt idx="177">
                  <c:v>168</c:v>
                </c:pt>
                <c:pt idx="178">
                  <c:v>168</c:v>
                </c:pt>
                <c:pt idx="179">
                  <c:v>168</c:v>
                </c:pt>
                <c:pt idx="180">
                  <c:v>77.2</c:v>
                </c:pt>
                <c:pt idx="181">
                  <c:v>77.2</c:v>
                </c:pt>
                <c:pt idx="182">
                  <c:v>77.2</c:v>
                </c:pt>
              </c:numCache>
            </c:numRef>
          </c:val>
          <c:smooth val="0"/>
        </c:ser>
        <c:ser>
          <c:idx val="1"/>
          <c:order val="1"/>
          <c:tx>
            <c:v>Verfügbare Kapazität</c:v>
          </c:tx>
          <c:marker>
            <c:symbol val="none"/>
          </c:marker>
          <c:val>
            <c:numRef>
              <c:f>'Praxisauslastung Zahlenliste'!$J$3:$J$185</c:f>
              <c:numCache>
                <c:formatCode>0</c:formatCode>
                <c:ptCount val="183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112</c:v>
                </c:pt>
                <c:pt idx="19">
                  <c:v>112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112</c:v>
                </c:pt>
                <c:pt idx="24">
                  <c:v>112</c:v>
                </c:pt>
                <c:pt idx="25">
                  <c:v>112</c:v>
                </c:pt>
                <c:pt idx="26">
                  <c:v>112</c:v>
                </c:pt>
                <c:pt idx="27">
                  <c:v>168</c:v>
                </c:pt>
                <c:pt idx="28">
                  <c:v>168</c:v>
                </c:pt>
                <c:pt idx="29">
                  <c:v>168</c:v>
                </c:pt>
                <c:pt idx="30">
                  <c:v>168</c:v>
                </c:pt>
                <c:pt idx="31">
                  <c:v>168</c:v>
                </c:pt>
                <c:pt idx="32">
                  <c:v>168</c:v>
                </c:pt>
                <c:pt idx="33">
                  <c:v>168</c:v>
                </c:pt>
                <c:pt idx="34">
                  <c:v>168</c:v>
                </c:pt>
                <c:pt idx="35">
                  <c:v>168</c:v>
                </c:pt>
                <c:pt idx="36">
                  <c:v>168</c:v>
                </c:pt>
                <c:pt idx="37">
                  <c:v>168</c:v>
                </c:pt>
                <c:pt idx="38">
                  <c:v>168</c:v>
                </c:pt>
                <c:pt idx="39">
                  <c:v>168</c:v>
                </c:pt>
                <c:pt idx="40">
                  <c:v>168</c:v>
                </c:pt>
                <c:pt idx="41">
                  <c:v>168</c:v>
                </c:pt>
                <c:pt idx="42">
                  <c:v>168</c:v>
                </c:pt>
                <c:pt idx="43">
                  <c:v>168</c:v>
                </c:pt>
                <c:pt idx="44">
                  <c:v>168</c:v>
                </c:pt>
                <c:pt idx="45">
                  <c:v>168</c:v>
                </c:pt>
                <c:pt idx="46">
                  <c:v>168</c:v>
                </c:pt>
                <c:pt idx="47">
                  <c:v>168</c:v>
                </c:pt>
                <c:pt idx="48">
                  <c:v>168</c:v>
                </c:pt>
                <c:pt idx="49">
                  <c:v>168</c:v>
                </c:pt>
                <c:pt idx="50">
                  <c:v>168</c:v>
                </c:pt>
                <c:pt idx="51">
                  <c:v>168</c:v>
                </c:pt>
                <c:pt idx="52">
                  <c:v>168</c:v>
                </c:pt>
                <c:pt idx="53">
                  <c:v>224</c:v>
                </c:pt>
                <c:pt idx="54">
                  <c:v>224</c:v>
                </c:pt>
                <c:pt idx="55">
                  <c:v>224</c:v>
                </c:pt>
                <c:pt idx="56">
                  <c:v>224</c:v>
                </c:pt>
                <c:pt idx="57">
                  <c:v>224</c:v>
                </c:pt>
                <c:pt idx="58">
                  <c:v>224</c:v>
                </c:pt>
                <c:pt idx="59">
                  <c:v>224</c:v>
                </c:pt>
                <c:pt idx="60">
                  <c:v>224</c:v>
                </c:pt>
                <c:pt idx="61">
                  <c:v>224</c:v>
                </c:pt>
                <c:pt idx="62">
                  <c:v>224</c:v>
                </c:pt>
                <c:pt idx="63">
                  <c:v>224</c:v>
                </c:pt>
                <c:pt idx="64">
                  <c:v>224</c:v>
                </c:pt>
                <c:pt idx="65">
                  <c:v>224</c:v>
                </c:pt>
                <c:pt idx="66">
                  <c:v>224</c:v>
                </c:pt>
                <c:pt idx="67">
                  <c:v>224</c:v>
                </c:pt>
                <c:pt idx="68">
                  <c:v>224</c:v>
                </c:pt>
                <c:pt idx="69">
                  <c:v>224</c:v>
                </c:pt>
                <c:pt idx="70">
                  <c:v>280</c:v>
                </c:pt>
                <c:pt idx="71">
                  <c:v>280</c:v>
                </c:pt>
                <c:pt idx="72">
                  <c:v>280</c:v>
                </c:pt>
                <c:pt idx="73">
                  <c:v>280</c:v>
                </c:pt>
                <c:pt idx="74">
                  <c:v>280</c:v>
                </c:pt>
                <c:pt idx="75">
                  <c:v>280</c:v>
                </c:pt>
                <c:pt idx="76">
                  <c:v>280</c:v>
                </c:pt>
                <c:pt idx="77">
                  <c:v>280</c:v>
                </c:pt>
                <c:pt idx="78">
                  <c:v>280</c:v>
                </c:pt>
                <c:pt idx="79">
                  <c:v>336</c:v>
                </c:pt>
                <c:pt idx="80">
                  <c:v>336</c:v>
                </c:pt>
                <c:pt idx="81">
                  <c:v>336</c:v>
                </c:pt>
                <c:pt idx="82">
                  <c:v>336</c:v>
                </c:pt>
                <c:pt idx="83">
                  <c:v>336</c:v>
                </c:pt>
                <c:pt idx="84">
                  <c:v>336</c:v>
                </c:pt>
                <c:pt idx="85">
                  <c:v>336</c:v>
                </c:pt>
                <c:pt idx="86">
                  <c:v>336</c:v>
                </c:pt>
                <c:pt idx="87">
                  <c:v>336</c:v>
                </c:pt>
                <c:pt idx="88">
                  <c:v>336</c:v>
                </c:pt>
                <c:pt idx="89">
                  <c:v>336</c:v>
                </c:pt>
                <c:pt idx="90">
                  <c:v>336</c:v>
                </c:pt>
                <c:pt idx="91">
                  <c:v>336</c:v>
                </c:pt>
                <c:pt idx="92">
                  <c:v>336</c:v>
                </c:pt>
                <c:pt idx="93">
                  <c:v>336</c:v>
                </c:pt>
                <c:pt idx="94">
                  <c:v>336</c:v>
                </c:pt>
                <c:pt idx="95">
                  <c:v>336</c:v>
                </c:pt>
                <c:pt idx="96">
                  <c:v>336</c:v>
                </c:pt>
                <c:pt idx="97">
                  <c:v>336</c:v>
                </c:pt>
                <c:pt idx="98">
                  <c:v>336</c:v>
                </c:pt>
                <c:pt idx="99">
                  <c:v>336</c:v>
                </c:pt>
                <c:pt idx="100">
                  <c:v>336</c:v>
                </c:pt>
                <c:pt idx="101">
                  <c:v>336</c:v>
                </c:pt>
                <c:pt idx="102">
                  <c:v>336</c:v>
                </c:pt>
                <c:pt idx="103">
                  <c:v>336</c:v>
                </c:pt>
                <c:pt idx="104">
                  <c:v>336</c:v>
                </c:pt>
                <c:pt idx="105">
                  <c:v>392</c:v>
                </c:pt>
                <c:pt idx="106">
                  <c:v>392</c:v>
                </c:pt>
                <c:pt idx="107">
                  <c:v>392</c:v>
                </c:pt>
                <c:pt idx="108">
                  <c:v>392</c:v>
                </c:pt>
                <c:pt idx="109">
                  <c:v>392</c:v>
                </c:pt>
                <c:pt idx="110">
                  <c:v>392</c:v>
                </c:pt>
                <c:pt idx="111">
                  <c:v>392</c:v>
                </c:pt>
                <c:pt idx="112">
                  <c:v>392</c:v>
                </c:pt>
                <c:pt idx="113">
                  <c:v>392</c:v>
                </c:pt>
                <c:pt idx="114">
                  <c:v>392</c:v>
                </c:pt>
                <c:pt idx="115">
                  <c:v>392</c:v>
                </c:pt>
                <c:pt idx="116">
                  <c:v>392</c:v>
                </c:pt>
                <c:pt idx="117">
                  <c:v>392</c:v>
                </c:pt>
                <c:pt idx="118">
                  <c:v>392</c:v>
                </c:pt>
                <c:pt idx="119">
                  <c:v>392</c:v>
                </c:pt>
                <c:pt idx="120">
                  <c:v>392</c:v>
                </c:pt>
                <c:pt idx="121">
                  <c:v>392</c:v>
                </c:pt>
                <c:pt idx="122">
                  <c:v>448</c:v>
                </c:pt>
                <c:pt idx="123">
                  <c:v>448</c:v>
                </c:pt>
                <c:pt idx="124">
                  <c:v>448</c:v>
                </c:pt>
                <c:pt idx="125">
                  <c:v>448</c:v>
                </c:pt>
                <c:pt idx="126">
                  <c:v>448</c:v>
                </c:pt>
                <c:pt idx="127">
                  <c:v>448</c:v>
                </c:pt>
                <c:pt idx="128">
                  <c:v>448</c:v>
                </c:pt>
                <c:pt idx="129">
                  <c:v>448</c:v>
                </c:pt>
                <c:pt idx="130">
                  <c:v>448</c:v>
                </c:pt>
                <c:pt idx="131">
                  <c:v>504</c:v>
                </c:pt>
                <c:pt idx="132">
                  <c:v>504</c:v>
                </c:pt>
                <c:pt idx="133">
                  <c:v>504</c:v>
                </c:pt>
                <c:pt idx="134">
                  <c:v>504</c:v>
                </c:pt>
                <c:pt idx="135">
                  <c:v>504</c:v>
                </c:pt>
                <c:pt idx="136">
                  <c:v>504</c:v>
                </c:pt>
                <c:pt idx="137">
                  <c:v>504</c:v>
                </c:pt>
                <c:pt idx="138">
                  <c:v>504</c:v>
                </c:pt>
                <c:pt idx="139">
                  <c:v>504</c:v>
                </c:pt>
                <c:pt idx="140">
                  <c:v>504</c:v>
                </c:pt>
                <c:pt idx="141">
                  <c:v>504</c:v>
                </c:pt>
                <c:pt idx="142">
                  <c:v>504</c:v>
                </c:pt>
                <c:pt idx="143">
                  <c:v>504</c:v>
                </c:pt>
                <c:pt idx="144">
                  <c:v>504</c:v>
                </c:pt>
                <c:pt idx="145">
                  <c:v>504</c:v>
                </c:pt>
                <c:pt idx="146">
                  <c:v>504</c:v>
                </c:pt>
                <c:pt idx="147">
                  <c:v>504</c:v>
                </c:pt>
                <c:pt idx="148">
                  <c:v>504</c:v>
                </c:pt>
                <c:pt idx="149">
                  <c:v>504</c:v>
                </c:pt>
                <c:pt idx="150">
                  <c:v>504</c:v>
                </c:pt>
                <c:pt idx="151">
                  <c:v>504</c:v>
                </c:pt>
                <c:pt idx="152">
                  <c:v>504</c:v>
                </c:pt>
                <c:pt idx="153">
                  <c:v>504</c:v>
                </c:pt>
                <c:pt idx="154">
                  <c:v>504</c:v>
                </c:pt>
                <c:pt idx="155">
                  <c:v>504</c:v>
                </c:pt>
                <c:pt idx="156">
                  <c:v>504</c:v>
                </c:pt>
                <c:pt idx="157">
                  <c:v>504</c:v>
                </c:pt>
                <c:pt idx="158">
                  <c:v>504</c:v>
                </c:pt>
                <c:pt idx="159">
                  <c:v>504</c:v>
                </c:pt>
                <c:pt idx="160">
                  <c:v>504</c:v>
                </c:pt>
                <c:pt idx="161">
                  <c:v>504</c:v>
                </c:pt>
                <c:pt idx="162">
                  <c:v>504</c:v>
                </c:pt>
                <c:pt idx="163">
                  <c:v>504</c:v>
                </c:pt>
                <c:pt idx="164">
                  <c:v>504</c:v>
                </c:pt>
                <c:pt idx="165">
                  <c:v>504</c:v>
                </c:pt>
                <c:pt idx="166">
                  <c:v>504</c:v>
                </c:pt>
                <c:pt idx="167">
                  <c:v>504</c:v>
                </c:pt>
                <c:pt idx="168">
                  <c:v>504</c:v>
                </c:pt>
                <c:pt idx="169">
                  <c:v>504</c:v>
                </c:pt>
                <c:pt idx="170">
                  <c:v>504</c:v>
                </c:pt>
                <c:pt idx="171">
                  <c:v>504</c:v>
                </c:pt>
                <c:pt idx="172">
                  <c:v>504</c:v>
                </c:pt>
                <c:pt idx="173">
                  <c:v>504</c:v>
                </c:pt>
                <c:pt idx="174">
                  <c:v>504</c:v>
                </c:pt>
                <c:pt idx="175">
                  <c:v>504</c:v>
                </c:pt>
                <c:pt idx="176">
                  <c:v>504</c:v>
                </c:pt>
                <c:pt idx="177">
                  <c:v>504</c:v>
                </c:pt>
                <c:pt idx="178">
                  <c:v>504</c:v>
                </c:pt>
                <c:pt idx="179">
                  <c:v>504</c:v>
                </c:pt>
                <c:pt idx="180">
                  <c:v>504</c:v>
                </c:pt>
                <c:pt idx="181">
                  <c:v>504</c:v>
                </c:pt>
                <c:pt idx="182">
                  <c:v>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10976"/>
        <c:axId val="137273344"/>
      </c:lineChart>
      <c:catAx>
        <c:axId val="13931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Kalenderwoche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de-DE"/>
          </a:p>
        </c:txPr>
        <c:crossAx val="137273344"/>
        <c:crosses val="autoZero"/>
        <c:auto val="1"/>
        <c:lblAlgn val="ctr"/>
        <c:lblOffset val="100"/>
        <c:tickLblSkip val="4"/>
        <c:noMultiLvlLbl val="0"/>
      </c:catAx>
      <c:valAx>
        <c:axId val="137273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Benötigte Praxiseinsatzstellen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de-DE"/>
          </a:p>
        </c:txPr>
        <c:crossAx val="1393109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Auslastung der Praxiseinsatzstellen</a:t>
            </a:r>
            <a:r>
              <a:rPr lang="de-DE" baseline="0"/>
              <a:t> in ambulanten Pflegediensten</a:t>
            </a:r>
            <a:endParaRPr lang="de-D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Benötigte Kapazität</c:v>
          </c:tx>
          <c:marker>
            <c:symbol val="none"/>
          </c:marker>
          <c:cat>
            <c:numRef>
              <c:f>'Praxisauslastung Zahlenliste'!$C$3:$C$185</c:f>
              <c:numCache>
                <c:formatCode>General</c:formatCode>
                <c:ptCount val="18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  <c:pt idx="70">
                  <c:v>31</c:v>
                </c:pt>
                <c:pt idx="71">
                  <c:v>32</c:v>
                </c:pt>
                <c:pt idx="72">
                  <c:v>33</c:v>
                </c:pt>
                <c:pt idx="73">
                  <c:v>34</c:v>
                </c:pt>
                <c:pt idx="74">
                  <c:v>35</c:v>
                </c:pt>
                <c:pt idx="75">
                  <c:v>36</c:v>
                </c:pt>
                <c:pt idx="76">
                  <c:v>37</c:v>
                </c:pt>
                <c:pt idx="77">
                  <c:v>38</c:v>
                </c:pt>
                <c:pt idx="78">
                  <c:v>39</c:v>
                </c:pt>
                <c:pt idx="79">
                  <c:v>40</c:v>
                </c:pt>
                <c:pt idx="80">
                  <c:v>41</c:v>
                </c:pt>
                <c:pt idx="81">
                  <c:v>42</c:v>
                </c:pt>
                <c:pt idx="82">
                  <c:v>43</c:v>
                </c:pt>
                <c:pt idx="83">
                  <c:v>44</c:v>
                </c:pt>
                <c:pt idx="84">
                  <c:v>45</c:v>
                </c:pt>
                <c:pt idx="85">
                  <c:v>46</c:v>
                </c:pt>
                <c:pt idx="86">
                  <c:v>47</c:v>
                </c:pt>
                <c:pt idx="87">
                  <c:v>48</c:v>
                </c:pt>
                <c:pt idx="88">
                  <c:v>49</c:v>
                </c:pt>
                <c:pt idx="89">
                  <c:v>50</c:v>
                </c:pt>
                <c:pt idx="90">
                  <c:v>51</c:v>
                </c:pt>
                <c:pt idx="91">
                  <c:v>52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14</c:v>
                </c:pt>
                <c:pt idx="106">
                  <c:v>15</c:v>
                </c:pt>
                <c:pt idx="107">
                  <c:v>16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22</c:v>
                </c:pt>
                <c:pt idx="114">
                  <c:v>23</c:v>
                </c:pt>
                <c:pt idx="115">
                  <c:v>24</c:v>
                </c:pt>
                <c:pt idx="116">
                  <c:v>25</c:v>
                </c:pt>
                <c:pt idx="117">
                  <c:v>26</c:v>
                </c:pt>
                <c:pt idx="118">
                  <c:v>27</c:v>
                </c:pt>
                <c:pt idx="119">
                  <c:v>28</c:v>
                </c:pt>
                <c:pt idx="120">
                  <c:v>29</c:v>
                </c:pt>
                <c:pt idx="121">
                  <c:v>30</c:v>
                </c:pt>
                <c:pt idx="122">
                  <c:v>31</c:v>
                </c:pt>
                <c:pt idx="123">
                  <c:v>32</c:v>
                </c:pt>
                <c:pt idx="124">
                  <c:v>33</c:v>
                </c:pt>
                <c:pt idx="125">
                  <c:v>34</c:v>
                </c:pt>
                <c:pt idx="126">
                  <c:v>35</c:v>
                </c:pt>
                <c:pt idx="127">
                  <c:v>36</c:v>
                </c:pt>
                <c:pt idx="128">
                  <c:v>37</c:v>
                </c:pt>
                <c:pt idx="129">
                  <c:v>38</c:v>
                </c:pt>
                <c:pt idx="130">
                  <c:v>39</c:v>
                </c:pt>
                <c:pt idx="131">
                  <c:v>40</c:v>
                </c:pt>
                <c:pt idx="132">
                  <c:v>41</c:v>
                </c:pt>
                <c:pt idx="133">
                  <c:v>42</c:v>
                </c:pt>
                <c:pt idx="134">
                  <c:v>43</c:v>
                </c:pt>
                <c:pt idx="135">
                  <c:v>44</c:v>
                </c:pt>
                <c:pt idx="136">
                  <c:v>45</c:v>
                </c:pt>
                <c:pt idx="137">
                  <c:v>46</c:v>
                </c:pt>
                <c:pt idx="138">
                  <c:v>47</c:v>
                </c:pt>
                <c:pt idx="139">
                  <c:v>48</c:v>
                </c:pt>
                <c:pt idx="140">
                  <c:v>49</c:v>
                </c:pt>
                <c:pt idx="141">
                  <c:v>50</c:v>
                </c:pt>
                <c:pt idx="142">
                  <c:v>51</c:v>
                </c:pt>
                <c:pt idx="143">
                  <c:v>52</c:v>
                </c:pt>
                <c:pt idx="144">
                  <c:v>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19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25</c:v>
                </c:pt>
                <c:pt idx="169">
                  <c:v>26</c:v>
                </c:pt>
                <c:pt idx="170">
                  <c:v>27</c:v>
                </c:pt>
                <c:pt idx="171">
                  <c:v>28</c:v>
                </c:pt>
                <c:pt idx="172">
                  <c:v>29</c:v>
                </c:pt>
                <c:pt idx="173">
                  <c:v>30</c:v>
                </c:pt>
                <c:pt idx="174">
                  <c:v>31</c:v>
                </c:pt>
                <c:pt idx="175">
                  <c:v>32</c:v>
                </c:pt>
                <c:pt idx="176">
                  <c:v>33</c:v>
                </c:pt>
                <c:pt idx="177">
                  <c:v>34</c:v>
                </c:pt>
                <c:pt idx="178">
                  <c:v>35</c:v>
                </c:pt>
                <c:pt idx="179">
                  <c:v>36</c:v>
                </c:pt>
                <c:pt idx="180">
                  <c:v>37</c:v>
                </c:pt>
                <c:pt idx="181">
                  <c:v>38</c:v>
                </c:pt>
                <c:pt idx="182">
                  <c:v>39</c:v>
                </c:pt>
              </c:numCache>
            </c:numRef>
          </c:cat>
          <c:val>
            <c:numRef>
              <c:f>'Praxisauslastung Zahlenliste'!$F$3:$F$185</c:f>
              <c:numCache>
                <c:formatCode>0</c:formatCode>
                <c:ptCount val="183"/>
                <c:pt idx="0">
                  <c:v>10.8</c:v>
                </c:pt>
                <c:pt idx="1">
                  <c:v>18</c:v>
                </c:pt>
                <c:pt idx="2">
                  <c:v>18</c:v>
                </c:pt>
                <c:pt idx="3">
                  <c:v>10.8</c:v>
                </c:pt>
                <c:pt idx="4">
                  <c:v>10.8</c:v>
                </c:pt>
                <c:pt idx="5">
                  <c:v>10.8</c:v>
                </c:pt>
                <c:pt idx="6">
                  <c:v>25.8</c:v>
                </c:pt>
                <c:pt idx="7">
                  <c:v>25.8</c:v>
                </c:pt>
                <c:pt idx="8">
                  <c:v>25.8</c:v>
                </c:pt>
                <c:pt idx="9">
                  <c:v>33</c:v>
                </c:pt>
                <c:pt idx="10">
                  <c:v>33</c:v>
                </c:pt>
                <c:pt idx="11">
                  <c:v>25.8</c:v>
                </c:pt>
                <c:pt idx="12">
                  <c:v>25.8</c:v>
                </c:pt>
                <c:pt idx="13">
                  <c:v>25.8</c:v>
                </c:pt>
                <c:pt idx="14">
                  <c:v>10.8</c:v>
                </c:pt>
                <c:pt idx="15">
                  <c:v>10.8</c:v>
                </c:pt>
                <c:pt idx="16">
                  <c:v>10.8</c:v>
                </c:pt>
                <c:pt idx="17">
                  <c:v>18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48</c:v>
                </c:pt>
                <c:pt idx="23">
                  <c:v>48</c:v>
                </c:pt>
                <c:pt idx="24">
                  <c:v>40.200000000000003</c:v>
                </c:pt>
                <c:pt idx="25">
                  <c:v>40.200000000000003</c:v>
                </c:pt>
                <c:pt idx="26">
                  <c:v>40.200000000000003</c:v>
                </c:pt>
                <c:pt idx="27">
                  <c:v>36</c:v>
                </c:pt>
                <c:pt idx="28">
                  <c:v>51</c:v>
                </c:pt>
                <c:pt idx="29">
                  <c:v>51</c:v>
                </c:pt>
                <c:pt idx="30">
                  <c:v>75</c:v>
                </c:pt>
                <c:pt idx="31">
                  <c:v>71</c:v>
                </c:pt>
                <c:pt idx="32">
                  <c:v>71</c:v>
                </c:pt>
                <c:pt idx="33">
                  <c:v>71</c:v>
                </c:pt>
                <c:pt idx="34">
                  <c:v>71</c:v>
                </c:pt>
                <c:pt idx="35">
                  <c:v>71</c:v>
                </c:pt>
                <c:pt idx="36">
                  <c:v>71</c:v>
                </c:pt>
                <c:pt idx="37">
                  <c:v>86</c:v>
                </c:pt>
                <c:pt idx="38">
                  <c:v>86</c:v>
                </c:pt>
                <c:pt idx="39">
                  <c:v>110</c:v>
                </c:pt>
                <c:pt idx="40">
                  <c:v>116</c:v>
                </c:pt>
                <c:pt idx="41">
                  <c:v>54.6</c:v>
                </c:pt>
                <c:pt idx="42">
                  <c:v>37.200000000000003</c:v>
                </c:pt>
                <c:pt idx="43">
                  <c:v>37.200000000000003</c:v>
                </c:pt>
                <c:pt idx="44">
                  <c:v>57.2</c:v>
                </c:pt>
                <c:pt idx="45">
                  <c:v>57.2</c:v>
                </c:pt>
                <c:pt idx="46">
                  <c:v>117</c:v>
                </c:pt>
                <c:pt idx="47">
                  <c:v>92.2</c:v>
                </c:pt>
                <c:pt idx="48">
                  <c:v>95.8</c:v>
                </c:pt>
                <c:pt idx="49">
                  <c:v>95.8</c:v>
                </c:pt>
                <c:pt idx="50">
                  <c:v>75.8</c:v>
                </c:pt>
                <c:pt idx="51">
                  <c:v>75.8</c:v>
                </c:pt>
                <c:pt idx="52">
                  <c:v>75.8</c:v>
                </c:pt>
                <c:pt idx="53">
                  <c:v>145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74</c:v>
                </c:pt>
                <c:pt idx="58">
                  <c:v>111.6</c:v>
                </c:pt>
                <c:pt idx="59">
                  <c:v>126.6</c:v>
                </c:pt>
                <c:pt idx="60">
                  <c:v>113</c:v>
                </c:pt>
                <c:pt idx="61">
                  <c:v>113</c:v>
                </c:pt>
                <c:pt idx="62">
                  <c:v>84.199999999999989</c:v>
                </c:pt>
                <c:pt idx="63">
                  <c:v>84.199999999999989</c:v>
                </c:pt>
                <c:pt idx="64">
                  <c:v>84.199999999999989</c:v>
                </c:pt>
                <c:pt idx="65">
                  <c:v>84.199999999999989</c:v>
                </c:pt>
                <c:pt idx="66">
                  <c:v>106.6</c:v>
                </c:pt>
                <c:pt idx="67">
                  <c:v>111.6</c:v>
                </c:pt>
                <c:pt idx="68">
                  <c:v>89.2</c:v>
                </c:pt>
                <c:pt idx="69">
                  <c:v>89.2</c:v>
                </c:pt>
                <c:pt idx="70">
                  <c:v>159</c:v>
                </c:pt>
                <c:pt idx="71">
                  <c:v>194</c:v>
                </c:pt>
                <c:pt idx="72">
                  <c:v>194</c:v>
                </c:pt>
                <c:pt idx="73">
                  <c:v>194</c:v>
                </c:pt>
                <c:pt idx="74">
                  <c:v>176</c:v>
                </c:pt>
                <c:pt idx="75">
                  <c:v>156</c:v>
                </c:pt>
                <c:pt idx="76">
                  <c:v>101</c:v>
                </c:pt>
                <c:pt idx="77">
                  <c:v>81</c:v>
                </c:pt>
                <c:pt idx="78">
                  <c:v>78.599999999999994</c:v>
                </c:pt>
                <c:pt idx="79">
                  <c:v>82.4</c:v>
                </c:pt>
                <c:pt idx="80">
                  <c:v>137.4</c:v>
                </c:pt>
                <c:pt idx="81">
                  <c:v>151.80000000000001</c:v>
                </c:pt>
                <c:pt idx="82">
                  <c:v>151.80000000000001</c:v>
                </c:pt>
                <c:pt idx="83">
                  <c:v>207</c:v>
                </c:pt>
                <c:pt idx="84">
                  <c:v>154.19999999999999</c:v>
                </c:pt>
                <c:pt idx="85">
                  <c:v>154.19999999999999</c:v>
                </c:pt>
                <c:pt idx="86">
                  <c:v>151.80000000000001</c:v>
                </c:pt>
                <c:pt idx="87">
                  <c:v>131.80000000000001</c:v>
                </c:pt>
                <c:pt idx="88">
                  <c:v>131.80000000000001</c:v>
                </c:pt>
                <c:pt idx="89">
                  <c:v>146.80000000000001</c:v>
                </c:pt>
                <c:pt idx="90">
                  <c:v>146.80000000000001</c:v>
                </c:pt>
                <c:pt idx="91">
                  <c:v>238</c:v>
                </c:pt>
                <c:pt idx="92">
                  <c:v>248</c:v>
                </c:pt>
                <c:pt idx="93">
                  <c:v>177.8</c:v>
                </c:pt>
                <c:pt idx="94">
                  <c:v>140.4</c:v>
                </c:pt>
                <c:pt idx="95">
                  <c:v>140.4</c:v>
                </c:pt>
                <c:pt idx="96">
                  <c:v>135.4</c:v>
                </c:pt>
                <c:pt idx="97">
                  <c:v>155.4</c:v>
                </c:pt>
                <c:pt idx="98">
                  <c:v>135.4</c:v>
                </c:pt>
                <c:pt idx="99">
                  <c:v>115.4</c:v>
                </c:pt>
                <c:pt idx="100">
                  <c:v>200</c:v>
                </c:pt>
                <c:pt idx="101">
                  <c:v>144</c:v>
                </c:pt>
                <c:pt idx="102">
                  <c:v>144</c:v>
                </c:pt>
                <c:pt idx="103">
                  <c:v>124</c:v>
                </c:pt>
                <c:pt idx="104">
                  <c:v>139</c:v>
                </c:pt>
                <c:pt idx="105">
                  <c:v>157.80000000000001</c:v>
                </c:pt>
                <c:pt idx="106">
                  <c:v>177.8</c:v>
                </c:pt>
                <c:pt idx="107">
                  <c:v>233</c:v>
                </c:pt>
                <c:pt idx="108">
                  <c:v>122.8</c:v>
                </c:pt>
                <c:pt idx="109">
                  <c:v>122.8</c:v>
                </c:pt>
                <c:pt idx="110">
                  <c:v>120.39999999999999</c:v>
                </c:pt>
                <c:pt idx="111">
                  <c:v>166.2</c:v>
                </c:pt>
                <c:pt idx="112">
                  <c:v>183.8</c:v>
                </c:pt>
                <c:pt idx="113">
                  <c:v>178.8</c:v>
                </c:pt>
                <c:pt idx="114">
                  <c:v>166</c:v>
                </c:pt>
                <c:pt idx="115">
                  <c:v>146</c:v>
                </c:pt>
                <c:pt idx="116">
                  <c:v>178.8</c:v>
                </c:pt>
                <c:pt idx="117">
                  <c:v>178.8</c:v>
                </c:pt>
                <c:pt idx="118">
                  <c:v>161.19999999999999</c:v>
                </c:pt>
                <c:pt idx="119">
                  <c:v>166.2</c:v>
                </c:pt>
                <c:pt idx="120">
                  <c:v>148.80000000000001</c:v>
                </c:pt>
                <c:pt idx="121">
                  <c:v>148.80000000000001</c:v>
                </c:pt>
                <c:pt idx="122">
                  <c:v>236</c:v>
                </c:pt>
                <c:pt idx="123">
                  <c:v>286</c:v>
                </c:pt>
                <c:pt idx="124">
                  <c:v>286</c:v>
                </c:pt>
                <c:pt idx="125">
                  <c:v>286</c:v>
                </c:pt>
                <c:pt idx="126">
                  <c:v>286</c:v>
                </c:pt>
                <c:pt idx="127">
                  <c:v>228</c:v>
                </c:pt>
                <c:pt idx="128">
                  <c:v>152.6</c:v>
                </c:pt>
                <c:pt idx="129">
                  <c:v>167</c:v>
                </c:pt>
                <c:pt idx="130">
                  <c:v>149.6</c:v>
                </c:pt>
                <c:pt idx="131">
                  <c:v>119</c:v>
                </c:pt>
                <c:pt idx="132">
                  <c:v>139</c:v>
                </c:pt>
                <c:pt idx="133">
                  <c:v>153.4</c:v>
                </c:pt>
                <c:pt idx="134">
                  <c:v>188.4</c:v>
                </c:pt>
                <c:pt idx="135">
                  <c:v>258</c:v>
                </c:pt>
                <c:pt idx="136">
                  <c:v>175.8</c:v>
                </c:pt>
                <c:pt idx="137">
                  <c:v>201.6</c:v>
                </c:pt>
                <c:pt idx="138">
                  <c:v>179.2</c:v>
                </c:pt>
                <c:pt idx="139">
                  <c:v>163.4</c:v>
                </c:pt>
                <c:pt idx="140">
                  <c:v>163.4</c:v>
                </c:pt>
                <c:pt idx="141">
                  <c:v>209.2</c:v>
                </c:pt>
                <c:pt idx="142">
                  <c:v>317</c:v>
                </c:pt>
                <c:pt idx="143">
                  <c:v>337</c:v>
                </c:pt>
                <c:pt idx="144">
                  <c:v>347</c:v>
                </c:pt>
                <c:pt idx="145">
                  <c:v>210.2</c:v>
                </c:pt>
                <c:pt idx="146">
                  <c:v>175.2</c:v>
                </c:pt>
                <c:pt idx="147">
                  <c:v>172.8</c:v>
                </c:pt>
                <c:pt idx="148">
                  <c:v>202.8</c:v>
                </c:pt>
                <c:pt idx="149">
                  <c:v>197.8</c:v>
                </c:pt>
                <c:pt idx="150">
                  <c:v>177.8</c:v>
                </c:pt>
                <c:pt idx="151">
                  <c:v>308</c:v>
                </c:pt>
                <c:pt idx="152">
                  <c:v>216.4</c:v>
                </c:pt>
                <c:pt idx="153">
                  <c:v>221.4</c:v>
                </c:pt>
                <c:pt idx="154">
                  <c:v>206.4</c:v>
                </c:pt>
                <c:pt idx="155">
                  <c:v>191.4</c:v>
                </c:pt>
                <c:pt idx="156">
                  <c:v>206.4</c:v>
                </c:pt>
                <c:pt idx="157">
                  <c:v>169.2</c:v>
                </c:pt>
                <c:pt idx="158">
                  <c:v>237</c:v>
                </c:pt>
                <c:pt idx="159">
                  <c:v>129.19999999999999</c:v>
                </c:pt>
                <c:pt idx="160">
                  <c:v>114.2</c:v>
                </c:pt>
                <c:pt idx="161">
                  <c:v>114.2</c:v>
                </c:pt>
                <c:pt idx="162">
                  <c:v>116.80000000000001</c:v>
                </c:pt>
                <c:pt idx="163">
                  <c:v>116.80000000000001</c:v>
                </c:pt>
                <c:pt idx="164">
                  <c:v>136.80000000000001</c:v>
                </c:pt>
                <c:pt idx="165">
                  <c:v>110</c:v>
                </c:pt>
                <c:pt idx="166">
                  <c:v>110</c:v>
                </c:pt>
                <c:pt idx="167">
                  <c:v>166.8</c:v>
                </c:pt>
                <c:pt idx="168">
                  <c:v>146.80000000000001</c:v>
                </c:pt>
                <c:pt idx="169">
                  <c:v>131.80000000000001</c:v>
                </c:pt>
                <c:pt idx="170">
                  <c:v>151.80000000000001</c:v>
                </c:pt>
                <c:pt idx="171">
                  <c:v>116.80000000000001</c:v>
                </c:pt>
                <c:pt idx="172">
                  <c:v>114.4</c:v>
                </c:pt>
                <c:pt idx="173">
                  <c:v>114.4</c:v>
                </c:pt>
                <c:pt idx="174">
                  <c:v>97</c:v>
                </c:pt>
                <c:pt idx="175">
                  <c:v>117</c:v>
                </c:pt>
                <c:pt idx="176">
                  <c:v>117</c:v>
                </c:pt>
                <c:pt idx="177">
                  <c:v>117</c:v>
                </c:pt>
                <c:pt idx="178">
                  <c:v>117</c:v>
                </c:pt>
                <c:pt idx="179">
                  <c:v>117</c:v>
                </c:pt>
                <c:pt idx="180">
                  <c:v>57.2</c:v>
                </c:pt>
                <c:pt idx="181">
                  <c:v>57.2</c:v>
                </c:pt>
                <c:pt idx="182">
                  <c:v>57.2</c:v>
                </c:pt>
              </c:numCache>
            </c:numRef>
          </c:val>
          <c:smooth val="0"/>
        </c:ser>
        <c:ser>
          <c:idx val="1"/>
          <c:order val="1"/>
          <c:tx>
            <c:v>Verfügbare Kapazität</c:v>
          </c:tx>
          <c:marker>
            <c:symbol val="none"/>
          </c:marker>
          <c:val>
            <c:numRef>
              <c:f>'Praxisauslastung Zahlenliste'!$K$3:$K$185</c:f>
              <c:numCache>
                <c:formatCode>0</c:formatCode>
                <c:ptCount val="183"/>
                <c:pt idx="0" formatCode="General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66</c:v>
                </c:pt>
                <c:pt idx="28">
                  <c:v>66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</c:v>
                </c:pt>
                <c:pt idx="53">
                  <c:v>88</c:v>
                </c:pt>
                <c:pt idx="54">
                  <c:v>88</c:v>
                </c:pt>
                <c:pt idx="55">
                  <c:v>88</c:v>
                </c:pt>
                <c:pt idx="56">
                  <c:v>88</c:v>
                </c:pt>
                <c:pt idx="57">
                  <c:v>88</c:v>
                </c:pt>
                <c:pt idx="58">
                  <c:v>88</c:v>
                </c:pt>
                <c:pt idx="59">
                  <c:v>88</c:v>
                </c:pt>
                <c:pt idx="60">
                  <c:v>88</c:v>
                </c:pt>
                <c:pt idx="61">
                  <c:v>88</c:v>
                </c:pt>
                <c:pt idx="62">
                  <c:v>88</c:v>
                </c:pt>
                <c:pt idx="63">
                  <c:v>88</c:v>
                </c:pt>
                <c:pt idx="64">
                  <c:v>88</c:v>
                </c:pt>
                <c:pt idx="65">
                  <c:v>88</c:v>
                </c:pt>
                <c:pt idx="66">
                  <c:v>88</c:v>
                </c:pt>
                <c:pt idx="67">
                  <c:v>88</c:v>
                </c:pt>
                <c:pt idx="68">
                  <c:v>88</c:v>
                </c:pt>
                <c:pt idx="69">
                  <c:v>88</c:v>
                </c:pt>
                <c:pt idx="70">
                  <c:v>110</c:v>
                </c:pt>
                <c:pt idx="71">
                  <c:v>110</c:v>
                </c:pt>
                <c:pt idx="72">
                  <c:v>110</c:v>
                </c:pt>
                <c:pt idx="73">
                  <c:v>110</c:v>
                </c:pt>
                <c:pt idx="74">
                  <c:v>110</c:v>
                </c:pt>
                <c:pt idx="75">
                  <c:v>110</c:v>
                </c:pt>
                <c:pt idx="76">
                  <c:v>110</c:v>
                </c:pt>
                <c:pt idx="77">
                  <c:v>110</c:v>
                </c:pt>
                <c:pt idx="78">
                  <c:v>110</c:v>
                </c:pt>
                <c:pt idx="79">
                  <c:v>132</c:v>
                </c:pt>
                <c:pt idx="80">
                  <c:v>132</c:v>
                </c:pt>
                <c:pt idx="81">
                  <c:v>132</c:v>
                </c:pt>
                <c:pt idx="82">
                  <c:v>132</c:v>
                </c:pt>
                <c:pt idx="83">
                  <c:v>132</c:v>
                </c:pt>
                <c:pt idx="84">
                  <c:v>132</c:v>
                </c:pt>
                <c:pt idx="85">
                  <c:v>132</c:v>
                </c:pt>
                <c:pt idx="86">
                  <c:v>132</c:v>
                </c:pt>
                <c:pt idx="87">
                  <c:v>132</c:v>
                </c:pt>
                <c:pt idx="88">
                  <c:v>132</c:v>
                </c:pt>
                <c:pt idx="89">
                  <c:v>132</c:v>
                </c:pt>
                <c:pt idx="90">
                  <c:v>132</c:v>
                </c:pt>
                <c:pt idx="91">
                  <c:v>132</c:v>
                </c:pt>
                <c:pt idx="92">
                  <c:v>132</c:v>
                </c:pt>
                <c:pt idx="93">
                  <c:v>132</c:v>
                </c:pt>
                <c:pt idx="94">
                  <c:v>132</c:v>
                </c:pt>
                <c:pt idx="95">
                  <c:v>132</c:v>
                </c:pt>
                <c:pt idx="96">
                  <c:v>132</c:v>
                </c:pt>
                <c:pt idx="97">
                  <c:v>132</c:v>
                </c:pt>
                <c:pt idx="98">
                  <c:v>132</c:v>
                </c:pt>
                <c:pt idx="99">
                  <c:v>132</c:v>
                </c:pt>
                <c:pt idx="100">
                  <c:v>132</c:v>
                </c:pt>
                <c:pt idx="101">
                  <c:v>132</c:v>
                </c:pt>
                <c:pt idx="102">
                  <c:v>132</c:v>
                </c:pt>
                <c:pt idx="103">
                  <c:v>132</c:v>
                </c:pt>
                <c:pt idx="104">
                  <c:v>132</c:v>
                </c:pt>
                <c:pt idx="105">
                  <c:v>154</c:v>
                </c:pt>
                <c:pt idx="106">
                  <c:v>154</c:v>
                </c:pt>
                <c:pt idx="107">
                  <c:v>154</c:v>
                </c:pt>
                <c:pt idx="108">
                  <c:v>154</c:v>
                </c:pt>
                <c:pt idx="109">
                  <c:v>154</c:v>
                </c:pt>
                <c:pt idx="110">
                  <c:v>154</c:v>
                </c:pt>
                <c:pt idx="111">
                  <c:v>154</c:v>
                </c:pt>
                <c:pt idx="112">
                  <c:v>154</c:v>
                </c:pt>
                <c:pt idx="113">
                  <c:v>154</c:v>
                </c:pt>
                <c:pt idx="114">
                  <c:v>154</c:v>
                </c:pt>
                <c:pt idx="115">
                  <c:v>154</c:v>
                </c:pt>
                <c:pt idx="116">
                  <c:v>154</c:v>
                </c:pt>
                <c:pt idx="117">
                  <c:v>154</c:v>
                </c:pt>
                <c:pt idx="118">
                  <c:v>154</c:v>
                </c:pt>
                <c:pt idx="119">
                  <c:v>154</c:v>
                </c:pt>
                <c:pt idx="120">
                  <c:v>154</c:v>
                </c:pt>
                <c:pt idx="121">
                  <c:v>154</c:v>
                </c:pt>
                <c:pt idx="122">
                  <c:v>176</c:v>
                </c:pt>
                <c:pt idx="123">
                  <c:v>176</c:v>
                </c:pt>
                <c:pt idx="124">
                  <c:v>176</c:v>
                </c:pt>
                <c:pt idx="125">
                  <c:v>176</c:v>
                </c:pt>
                <c:pt idx="126">
                  <c:v>176</c:v>
                </c:pt>
                <c:pt idx="127">
                  <c:v>176</c:v>
                </c:pt>
                <c:pt idx="128">
                  <c:v>176</c:v>
                </c:pt>
                <c:pt idx="129">
                  <c:v>176</c:v>
                </c:pt>
                <c:pt idx="130">
                  <c:v>176</c:v>
                </c:pt>
                <c:pt idx="131">
                  <c:v>198</c:v>
                </c:pt>
                <c:pt idx="132">
                  <c:v>198</c:v>
                </c:pt>
                <c:pt idx="133">
                  <c:v>198</c:v>
                </c:pt>
                <c:pt idx="134">
                  <c:v>198</c:v>
                </c:pt>
                <c:pt idx="135">
                  <c:v>198</c:v>
                </c:pt>
                <c:pt idx="136">
                  <c:v>198</c:v>
                </c:pt>
                <c:pt idx="137">
                  <c:v>198</c:v>
                </c:pt>
                <c:pt idx="138">
                  <c:v>198</c:v>
                </c:pt>
                <c:pt idx="139">
                  <c:v>198</c:v>
                </c:pt>
                <c:pt idx="140">
                  <c:v>198</c:v>
                </c:pt>
                <c:pt idx="141">
                  <c:v>198</c:v>
                </c:pt>
                <c:pt idx="142">
                  <c:v>198</c:v>
                </c:pt>
                <c:pt idx="143">
                  <c:v>198</c:v>
                </c:pt>
                <c:pt idx="144">
                  <c:v>198</c:v>
                </c:pt>
                <c:pt idx="145">
                  <c:v>198</c:v>
                </c:pt>
                <c:pt idx="146">
                  <c:v>198</c:v>
                </c:pt>
                <c:pt idx="147">
                  <c:v>198</c:v>
                </c:pt>
                <c:pt idx="148">
                  <c:v>198</c:v>
                </c:pt>
                <c:pt idx="149">
                  <c:v>198</c:v>
                </c:pt>
                <c:pt idx="150">
                  <c:v>198</c:v>
                </c:pt>
                <c:pt idx="151">
                  <c:v>198</c:v>
                </c:pt>
                <c:pt idx="152">
                  <c:v>198</c:v>
                </c:pt>
                <c:pt idx="153">
                  <c:v>198</c:v>
                </c:pt>
                <c:pt idx="154">
                  <c:v>198</c:v>
                </c:pt>
                <c:pt idx="155">
                  <c:v>198</c:v>
                </c:pt>
                <c:pt idx="156">
                  <c:v>198</c:v>
                </c:pt>
                <c:pt idx="157">
                  <c:v>198</c:v>
                </c:pt>
                <c:pt idx="158">
                  <c:v>198</c:v>
                </c:pt>
                <c:pt idx="159">
                  <c:v>198</c:v>
                </c:pt>
                <c:pt idx="160">
                  <c:v>198</c:v>
                </c:pt>
                <c:pt idx="161">
                  <c:v>198</c:v>
                </c:pt>
                <c:pt idx="162">
                  <c:v>198</c:v>
                </c:pt>
                <c:pt idx="163">
                  <c:v>198</c:v>
                </c:pt>
                <c:pt idx="164">
                  <c:v>198</c:v>
                </c:pt>
                <c:pt idx="165">
                  <c:v>198</c:v>
                </c:pt>
                <c:pt idx="166">
                  <c:v>198</c:v>
                </c:pt>
                <c:pt idx="167">
                  <c:v>198</c:v>
                </c:pt>
                <c:pt idx="168">
                  <c:v>198</c:v>
                </c:pt>
                <c:pt idx="169">
                  <c:v>198</c:v>
                </c:pt>
                <c:pt idx="170">
                  <c:v>198</c:v>
                </c:pt>
                <c:pt idx="171">
                  <c:v>198</c:v>
                </c:pt>
                <c:pt idx="172">
                  <c:v>198</c:v>
                </c:pt>
                <c:pt idx="173">
                  <c:v>198</c:v>
                </c:pt>
                <c:pt idx="174">
                  <c:v>198</c:v>
                </c:pt>
                <c:pt idx="175">
                  <c:v>198</c:v>
                </c:pt>
                <c:pt idx="176">
                  <c:v>198</c:v>
                </c:pt>
                <c:pt idx="177">
                  <c:v>198</c:v>
                </c:pt>
                <c:pt idx="178">
                  <c:v>198</c:v>
                </c:pt>
                <c:pt idx="179">
                  <c:v>198</c:v>
                </c:pt>
                <c:pt idx="180">
                  <c:v>198</c:v>
                </c:pt>
                <c:pt idx="181">
                  <c:v>198</c:v>
                </c:pt>
                <c:pt idx="182">
                  <c:v>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90144"/>
        <c:axId val="139992064"/>
      </c:lineChart>
      <c:catAx>
        <c:axId val="13999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Kalenderwoche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de-DE"/>
          </a:p>
        </c:txPr>
        <c:crossAx val="139992064"/>
        <c:crosses val="autoZero"/>
        <c:auto val="1"/>
        <c:lblAlgn val="ctr"/>
        <c:lblOffset val="100"/>
        <c:tickLblSkip val="4"/>
        <c:noMultiLvlLbl val="0"/>
      </c:catAx>
      <c:valAx>
        <c:axId val="13999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Benötigte Praxiseinsatzstellen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de-DE"/>
          </a:p>
        </c:txPr>
        <c:crossAx val="1399901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Auslastung der Praxiseinsatzstellen</a:t>
            </a:r>
            <a:r>
              <a:rPr lang="de-DE" baseline="0"/>
              <a:t> in Krankenhäusern</a:t>
            </a:r>
            <a:endParaRPr lang="de-D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Benötigte Kapazität</c:v>
          </c:tx>
          <c:marker>
            <c:symbol val="none"/>
          </c:marker>
          <c:cat>
            <c:numRef>
              <c:f>'Praxisauslastung Zahlenliste'!$C$3:$C$185</c:f>
              <c:numCache>
                <c:formatCode>General</c:formatCode>
                <c:ptCount val="18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  <c:pt idx="70">
                  <c:v>31</c:v>
                </c:pt>
                <c:pt idx="71">
                  <c:v>32</c:v>
                </c:pt>
                <c:pt idx="72">
                  <c:v>33</c:v>
                </c:pt>
                <c:pt idx="73">
                  <c:v>34</c:v>
                </c:pt>
                <c:pt idx="74">
                  <c:v>35</c:v>
                </c:pt>
                <c:pt idx="75">
                  <c:v>36</c:v>
                </c:pt>
                <c:pt idx="76">
                  <c:v>37</c:v>
                </c:pt>
                <c:pt idx="77">
                  <c:v>38</c:v>
                </c:pt>
                <c:pt idx="78">
                  <c:v>39</c:v>
                </c:pt>
                <c:pt idx="79">
                  <c:v>40</c:v>
                </c:pt>
                <c:pt idx="80">
                  <c:v>41</c:v>
                </c:pt>
                <c:pt idx="81">
                  <c:v>42</c:v>
                </c:pt>
                <c:pt idx="82">
                  <c:v>43</c:v>
                </c:pt>
                <c:pt idx="83">
                  <c:v>44</c:v>
                </c:pt>
                <c:pt idx="84">
                  <c:v>45</c:v>
                </c:pt>
                <c:pt idx="85">
                  <c:v>46</c:v>
                </c:pt>
                <c:pt idx="86">
                  <c:v>47</c:v>
                </c:pt>
                <c:pt idx="87">
                  <c:v>48</c:v>
                </c:pt>
                <c:pt idx="88">
                  <c:v>49</c:v>
                </c:pt>
                <c:pt idx="89">
                  <c:v>50</c:v>
                </c:pt>
                <c:pt idx="90">
                  <c:v>51</c:v>
                </c:pt>
                <c:pt idx="91">
                  <c:v>52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14</c:v>
                </c:pt>
                <c:pt idx="106">
                  <c:v>15</c:v>
                </c:pt>
                <c:pt idx="107">
                  <c:v>16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22</c:v>
                </c:pt>
                <c:pt idx="114">
                  <c:v>23</c:v>
                </c:pt>
                <c:pt idx="115">
                  <c:v>24</c:v>
                </c:pt>
                <c:pt idx="116">
                  <c:v>25</c:v>
                </c:pt>
                <c:pt idx="117">
                  <c:v>26</c:v>
                </c:pt>
                <c:pt idx="118">
                  <c:v>27</c:v>
                </c:pt>
                <c:pt idx="119">
                  <c:v>28</c:v>
                </c:pt>
                <c:pt idx="120">
                  <c:v>29</c:v>
                </c:pt>
                <c:pt idx="121">
                  <c:v>30</c:v>
                </c:pt>
                <c:pt idx="122">
                  <c:v>31</c:v>
                </c:pt>
                <c:pt idx="123">
                  <c:v>32</c:v>
                </c:pt>
                <c:pt idx="124">
                  <c:v>33</c:v>
                </c:pt>
                <c:pt idx="125">
                  <c:v>34</c:v>
                </c:pt>
                <c:pt idx="126">
                  <c:v>35</c:v>
                </c:pt>
                <c:pt idx="127">
                  <c:v>36</c:v>
                </c:pt>
                <c:pt idx="128">
                  <c:v>37</c:v>
                </c:pt>
                <c:pt idx="129">
                  <c:v>38</c:v>
                </c:pt>
                <c:pt idx="130">
                  <c:v>39</c:v>
                </c:pt>
                <c:pt idx="131">
                  <c:v>40</c:v>
                </c:pt>
                <c:pt idx="132">
                  <c:v>41</c:v>
                </c:pt>
                <c:pt idx="133">
                  <c:v>42</c:v>
                </c:pt>
                <c:pt idx="134">
                  <c:v>43</c:v>
                </c:pt>
                <c:pt idx="135">
                  <c:v>44</c:v>
                </c:pt>
                <c:pt idx="136">
                  <c:v>45</c:v>
                </c:pt>
                <c:pt idx="137">
                  <c:v>46</c:v>
                </c:pt>
                <c:pt idx="138">
                  <c:v>47</c:v>
                </c:pt>
                <c:pt idx="139">
                  <c:v>48</c:v>
                </c:pt>
                <c:pt idx="140">
                  <c:v>49</c:v>
                </c:pt>
                <c:pt idx="141">
                  <c:v>50</c:v>
                </c:pt>
                <c:pt idx="142">
                  <c:v>51</c:v>
                </c:pt>
                <c:pt idx="143">
                  <c:v>52</c:v>
                </c:pt>
                <c:pt idx="144">
                  <c:v>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19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25</c:v>
                </c:pt>
                <c:pt idx="169">
                  <c:v>26</c:v>
                </c:pt>
                <c:pt idx="170">
                  <c:v>27</c:v>
                </c:pt>
                <c:pt idx="171">
                  <c:v>28</c:v>
                </c:pt>
                <c:pt idx="172">
                  <c:v>29</c:v>
                </c:pt>
                <c:pt idx="173">
                  <c:v>30</c:v>
                </c:pt>
                <c:pt idx="174">
                  <c:v>31</c:v>
                </c:pt>
                <c:pt idx="175">
                  <c:v>32</c:v>
                </c:pt>
                <c:pt idx="176">
                  <c:v>33</c:v>
                </c:pt>
                <c:pt idx="177">
                  <c:v>34</c:v>
                </c:pt>
                <c:pt idx="178">
                  <c:v>35</c:v>
                </c:pt>
                <c:pt idx="179">
                  <c:v>36</c:v>
                </c:pt>
                <c:pt idx="180">
                  <c:v>37</c:v>
                </c:pt>
                <c:pt idx="181">
                  <c:v>38</c:v>
                </c:pt>
                <c:pt idx="182">
                  <c:v>39</c:v>
                </c:pt>
              </c:numCache>
            </c:numRef>
          </c:cat>
          <c:val>
            <c:numRef>
              <c:f>'Praxisauslastung Zahlenliste'!$G$3:$G$185</c:f>
              <c:numCache>
                <c:formatCode>0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12</c:v>
                </c:pt>
                <c:pt idx="28">
                  <c:v>24</c:v>
                </c:pt>
                <c:pt idx="29">
                  <c:v>24</c:v>
                </c:pt>
                <c:pt idx="30">
                  <c:v>32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52</c:v>
                </c:pt>
                <c:pt idx="38">
                  <c:v>52</c:v>
                </c:pt>
                <c:pt idx="39">
                  <c:v>60</c:v>
                </c:pt>
                <c:pt idx="40">
                  <c:v>80</c:v>
                </c:pt>
                <c:pt idx="41">
                  <c:v>36</c:v>
                </c:pt>
                <c:pt idx="42">
                  <c:v>26.4</c:v>
                </c:pt>
                <c:pt idx="43">
                  <c:v>26.4</c:v>
                </c:pt>
                <c:pt idx="44">
                  <c:v>46.4</c:v>
                </c:pt>
                <c:pt idx="45">
                  <c:v>46.4</c:v>
                </c:pt>
                <c:pt idx="46">
                  <c:v>92</c:v>
                </c:pt>
                <c:pt idx="47">
                  <c:v>74.400000000000006</c:v>
                </c:pt>
                <c:pt idx="48">
                  <c:v>86.4</c:v>
                </c:pt>
                <c:pt idx="49">
                  <c:v>86.4</c:v>
                </c:pt>
                <c:pt idx="50">
                  <c:v>66.400000000000006</c:v>
                </c:pt>
                <c:pt idx="51">
                  <c:v>66.400000000000006</c:v>
                </c:pt>
                <c:pt idx="52">
                  <c:v>66.400000000000006</c:v>
                </c:pt>
                <c:pt idx="53">
                  <c:v>104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56</c:v>
                </c:pt>
                <c:pt idx="58">
                  <c:v>90.4</c:v>
                </c:pt>
                <c:pt idx="59">
                  <c:v>102.4</c:v>
                </c:pt>
                <c:pt idx="60">
                  <c:v>92</c:v>
                </c:pt>
                <c:pt idx="61">
                  <c:v>92</c:v>
                </c:pt>
                <c:pt idx="62">
                  <c:v>68.8</c:v>
                </c:pt>
                <c:pt idx="63">
                  <c:v>68.8</c:v>
                </c:pt>
                <c:pt idx="64">
                  <c:v>68.8</c:v>
                </c:pt>
                <c:pt idx="65">
                  <c:v>68.8</c:v>
                </c:pt>
                <c:pt idx="66">
                  <c:v>86.4</c:v>
                </c:pt>
                <c:pt idx="67">
                  <c:v>90.4</c:v>
                </c:pt>
                <c:pt idx="68">
                  <c:v>76.8</c:v>
                </c:pt>
                <c:pt idx="69">
                  <c:v>76.8</c:v>
                </c:pt>
                <c:pt idx="70">
                  <c:v>108</c:v>
                </c:pt>
                <c:pt idx="71">
                  <c:v>140</c:v>
                </c:pt>
                <c:pt idx="72">
                  <c:v>140</c:v>
                </c:pt>
                <c:pt idx="73">
                  <c:v>144</c:v>
                </c:pt>
                <c:pt idx="74">
                  <c:v>148</c:v>
                </c:pt>
                <c:pt idx="75">
                  <c:v>128</c:v>
                </c:pt>
                <c:pt idx="76">
                  <c:v>82.4</c:v>
                </c:pt>
                <c:pt idx="77">
                  <c:v>62.4</c:v>
                </c:pt>
                <c:pt idx="78">
                  <c:v>67.199999999999989</c:v>
                </c:pt>
                <c:pt idx="79">
                  <c:v>58.4</c:v>
                </c:pt>
                <c:pt idx="80">
                  <c:v>106.4</c:v>
                </c:pt>
                <c:pt idx="81">
                  <c:v>120.8</c:v>
                </c:pt>
                <c:pt idx="82">
                  <c:v>120.8</c:v>
                </c:pt>
                <c:pt idx="83">
                  <c:v>152</c:v>
                </c:pt>
                <c:pt idx="84">
                  <c:v>118.4</c:v>
                </c:pt>
                <c:pt idx="85">
                  <c:v>118.4</c:v>
                </c:pt>
                <c:pt idx="86">
                  <c:v>120.8</c:v>
                </c:pt>
                <c:pt idx="87">
                  <c:v>100.8</c:v>
                </c:pt>
                <c:pt idx="88">
                  <c:v>96.8</c:v>
                </c:pt>
                <c:pt idx="89">
                  <c:v>108.8</c:v>
                </c:pt>
                <c:pt idx="90">
                  <c:v>108.8</c:v>
                </c:pt>
                <c:pt idx="91">
                  <c:v>180</c:v>
                </c:pt>
                <c:pt idx="92">
                  <c:v>200</c:v>
                </c:pt>
                <c:pt idx="93">
                  <c:v>146.4</c:v>
                </c:pt>
                <c:pt idx="94">
                  <c:v>120.8</c:v>
                </c:pt>
                <c:pt idx="95">
                  <c:v>120.8</c:v>
                </c:pt>
                <c:pt idx="96">
                  <c:v>115.2</c:v>
                </c:pt>
                <c:pt idx="97">
                  <c:v>139.19999999999999</c:v>
                </c:pt>
                <c:pt idx="98">
                  <c:v>119.2</c:v>
                </c:pt>
                <c:pt idx="99">
                  <c:v>99.2</c:v>
                </c:pt>
                <c:pt idx="100">
                  <c:v>188</c:v>
                </c:pt>
                <c:pt idx="101">
                  <c:v>135.19999999999999</c:v>
                </c:pt>
                <c:pt idx="102">
                  <c:v>135.19999999999999</c:v>
                </c:pt>
                <c:pt idx="103">
                  <c:v>115.2</c:v>
                </c:pt>
                <c:pt idx="104">
                  <c:v>129.6</c:v>
                </c:pt>
                <c:pt idx="105">
                  <c:v>132.80000000000001</c:v>
                </c:pt>
                <c:pt idx="106">
                  <c:v>148.80000000000001</c:v>
                </c:pt>
                <c:pt idx="107">
                  <c:v>192</c:v>
                </c:pt>
                <c:pt idx="108">
                  <c:v>100.8</c:v>
                </c:pt>
                <c:pt idx="109">
                  <c:v>100.8</c:v>
                </c:pt>
                <c:pt idx="110">
                  <c:v>107.19999999999999</c:v>
                </c:pt>
                <c:pt idx="111">
                  <c:v>135.19999999999999</c:v>
                </c:pt>
                <c:pt idx="112">
                  <c:v>157.6</c:v>
                </c:pt>
                <c:pt idx="113">
                  <c:v>149.6</c:v>
                </c:pt>
                <c:pt idx="114">
                  <c:v>120</c:v>
                </c:pt>
                <c:pt idx="115">
                  <c:v>100</c:v>
                </c:pt>
                <c:pt idx="116">
                  <c:v>149.6</c:v>
                </c:pt>
                <c:pt idx="117">
                  <c:v>149.6</c:v>
                </c:pt>
                <c:pt idx="118">
                  <c:v>127.19999999999999</c:v>
                </c:pt>
                <c:pt idx="119">
                  <c:v>135.19999999999999</c:v>
                </c:pt>
                <c:pt idx="120">
                  <c:v>125.6</c:v>
                </c:pt>
                <c:pt idx="121">
                  <c:v>125.6</c:v>
                </c:pt>
                <c:pt idx="122">
                  <c:v>164</c:v>
                </c:pt>
                <c:pt idx="123">
                  <c:v>204</c:v>
                </c:pt>
                <c:pt idx="124">
                  <c:v>204</c:v>
                </c:pt>
                <c:pt idx="125">
                  <c:v>212</c:v>
                </c:pt>
                <c:pt idx="126">
                  <c:v>216</c:v>
                </c:pt>
                <c:pt idx="127">
                  <c:v>176</c:v>
                </c:pt>
                <c:pt idx="128">
                  <c:v>108.8</c:v>
                </c:pt>
                <c:pt idx="129">
                  <c:v>120.8</c:v>
                </c:pt>
                <c:pt idx="130">
                  <c:v>113.6</c:v>
                </c:pt>
                <c:pt idx="131">
                  <c:v>70.400000000000006</c:v>
                </c:pt>
                <c:pt idx="132">
                  <c:v>90.4</c:v>
                </c:pt>
                <c:pt idx="133">
                  <c:v>104.8</c:v>
                </c:pt>
                <c:pt idx="134">
                  <c:v>132.80000000000001</c:v>
                </c:pt>
                <c:pt idx="135">
                  <c:v>164</c:v>
                </c:pt>
                <c:pt idx="136">
                  <c:v>114.4</c:v>
                </c:pt>
                <c:pt idx="137">
                  <c:v>126.4</c:v>
                </c:pt>
                <c:pt idx="138">
                  <c:v>112.8</c:v>
                </c:pt>
                <c:pt idx="139">
                  <c:v>104.8</c:v>
                </c:pt>
                <c:pt idx="140">
                  <c:v>104.8</c:v>
                </c:pt>
                <c:pt idx="141">
                  <c:v>136.80000000000001</c:v>
                </c:pt>
                <c:pt idx="142">
                  <c:v>200</c:v>
                </c:pt>
                <c:pt idx="143">
                  <c:v>220</c:v>
                </c:pt>
                <c:pt idx="144">
                  <c:v>236</c:v>
                </c:pt>
                <c:pt idx="145">
                  <c:v>142.4</c:v>
                </c:pt>
                <c:pt idx="146">
                  <c:v>118.4</c:v>
                </c:pt>
                <c:pt idx="147">
                  <c:v>120.8</c:v>
                </c:pt>
                <c:pt idx="148">
                  <c:v>147.19999999999999</c:v>
                </c:pt>
                <c:pt idx="149">
                  <c:v>143.19999999999999</c:v>
                </c:pt>
                <c:pt idx="150">
                  <c:v>123.2</c:v>
                </c:pt>
                <c:pt idx="151">
                  <c:v>216</c:v>
                </c:pt>
                <c:pt idx="152">
                  <c:v>163.19999999999999</c:v>
                </c:pt>
                <c:pt idx="153">
                  <c:v>167.2</c:v>
                </c:pt>
                <c:pt idx="154">
                  <c:v>155.19999999999999</c:v>
                </c:pt>
                <c:pt idx="155">
                  <c:v>147.19999999999999</c:v>
                </c:pt>
                <c:pt idx="156">
                  <c:v>161.6</c:v>
                </c:pt>
                <c:pt idx="157">
                  <c:v>132.80000000000001</c:v>
                </c:pt>
                <c:pt idx="158">
                  <c:v>180</c:v>
                </c:pt>
                <c:pt idx="159">
                  <c:v>96.8</c:v>
                </c:pt>
                <c:pt idx="160">
                  <c:v>84.8</c:v>
                </c:pt>
                <c:pt idx="161">
                  <c:v>84.8</c:v>
                </c:pt>
                <c:pt idx="162">
                  <c:v>95.2</c:v>
                </c:pt>
                <c:pt idx="163">
                  <c:v>91.2</c:v>
                </c:pt>
                <c:pt idx="164">
                  <c:v>107.2</c:v>
                </c:pt>
                <c:pt idx="165">
                  <c:v>100</c:v>
                </c:pt>
                <c:pt idx="166">
                  <c:v>100</c:v>
                </c:pt>
                <c:pt idx="167">
                  <c:v>135.19999999999999</c:v>
                </c:pt>
                <c:pt idx="168">
                  <c:v>115.2</c:v>
                </c:pt>
                <c:pt idx="169">
                  <c:v>103.2</c:v>
                </c:pt>
                <c:pt idx="170">
                  <c:v>123.2</c:v>
                </c:pt>
                <c:pt idx="171">
                  <c:v>91.2</c:v>
                </c:pt>
                <c:pt idx="172">
                  <c:v>97.6</c:v>
                </c:pt>
                <c:pt idx="173">
                  <c:v>97.6</c:v>
                </c:pt>
                <c:pt idx="174">
                  <c:v>80</c:v>
                </c:pt>
                <c:pt idx="175">
                  <c:v>96</c:v>
                </c:pt>
                <c:pt idx="176">
                  <c:v>96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48.8</c:v>
                </c:pt>
                <c:pt idx="181">
                  <c:v>48.8</c:v>
                </c:pt>
                <c:pt idx="182">
                  <c:v>48.8</c:v>
                </c:pt>
              </c:numCache>
            </c:numRef>
          </c:val>
          <c:smooth val="0"/>
        </c:ser>
        <c:ser>
          <c:idx val="1"/>
          <c:order val="1"/>
          <c:tx>
            <c:v>Verfügbare Kapazität</c:v>
          </c:tx>
          <c:marker>
            <c:symbol val="none"/>
          </c:marker>
          <c:val>
            <c:numRef>
              <c:f>'Praxisauslastung Zahlenliste'!$L$3:$L$185</c:f>
              <c:numCache>
                <c:formatCode>0</c:formatCode>
                <c:ptCount val="183"/>
                <c:pt idx="0" formatCode="General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32</c:v>
                </c:pt>
                <c:pt idx="59">
                  <c:v>32</c:v>
                </c:pt>
                <c:pt idx="60">
                  <c:v>32</c:v>
                </c:pt>
                <c:pt idx="61">
                  <c:v>32</c:v>
                </c:pt>
                <c:pt idx="62">
                  <c:v>32</c:v>
                </c:pt>
                <c:pt idx="63">
                  <c:v>32</c:v>
                </c:pt>
                <c:pt idx="64">
                  <c:v>32</c:v>
                </c:pt>
                <c:pt idx="65">
                  <c:v>32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32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48</c:v>
                </c:pt>
                <c:pt idx="80">
                  <c:v>48</c:v>
                </c:pt>
                <c:pt idx="81">
                  <c:v>48</c:v>
                </c:pt>
                <c:pt idx="82">
                  <c:v>48</c:v>
                </c:pt>
                <c:pt idx="83">
                  <c:v>48</c:v>
                </c:pt>
                <c:pt idx="84">
                  <c:v>48</c:v>
                </c:pt>
                <c:pt idx="85">
                  <c:v>48</c:v>
                </c:pt>
                <c:pt idx="86">
                  <c:v>48</c:v>
                </c:pt>
                <c:pt idx="87">
                  <c:v>48</c:v>
                </c:pt>
                <c:pt idx="88">
                  <c:v>48</c:v>
                </c:pt>
                <c:pt idx="89">
                  <c:v>48</c:v>
                </c:pt>
                <c:pt idx="90">
                  <c:v>48</c:v>
                </c:pt>
                <c:pt idx="91">
                  <c:v>48</c:v>
                </c:pt>
                <c:pt idx="92">
                  <c:v>48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48</c:v>
                </c:pt>
                <c:pt idx="98">
                  <c:v>48</c:v>
                </c:pt>
                <c:pt idx="99">
                  <c:v>48</c:v>
                </c:pt>
                <c:pt idx="100">
                  <c:v>48</c:v>
                </c:pt>
                <c:pt idx="101">
                  <c:v>48</c:v>
                </c:pt>
                <c:pt idx="102">
                  <c:v>48</c:v>
                </c:pt>
                <c:pt idx="103">
                  <c:v>48</c:v>
                </c:pt>
                <c:pt idx="104">
                  <c:v>48</c:v>
                </c:pt>
                <c:pt idx="105">
                  <c:v>56</c:v>
                </c:pt>
                <c:pt idx="106">
                  <c:v>56</c:v>
                </c:pt>
                <c:pt idx="107">
                  <c:v>56</c:v>
                </c:pt>
                <c:pt idx="108">
                  <c:v>56</c:v>
                </c:pt>
                <c:pt idx="109">
                  <c:v>56</c:v>
                </c:pt>
                <c:pt idx="110">
                  <c:v>56</c:v>
                </c:pt>
                <c:pt idx="111">
                  <c:v>56</c:v>
                </c:pt>
                <c:pt idx="112">
                  <c:v>56</c:v>
                </c:pt>
                <c:pt idx="113">
                  <c:v>56</c:v>
                </c:pt>
                <c:pt idx="114">
                  <c:v>56</c:v>
                </c:pt>
                <c:pt idx="115">
                  <c:v>56</c:v>
                </c:pt>
                <c:pt idx="116">
                  <c:v>56</c:v>
                </c:pt>
                <c:pt idx="117">
                  <c:v>56</c:v>
                </c:pt>
                <c:pt idx="118">
                  <c:v>56</c:v>
                </c:pt>
                <c:pt idx="119">
                  <c:v>56</c:v>
                </c:pt>
                <c:pt idx="120">
                  <c:v>56</c:v>
                </c:pt>
                <c:pt idx="121">
                  <c:v>56</c:v>
                </c:pt>
                <c:pt idx="122">
                  <c:v>64</c:v>
                </c:pt>
                <c:pt idx="123">
                  <c:v>64</c:v>
                </c:pt>
                <c:pt idx="124">
                  <c:v>64</c:v>
                </c:pt>
                <c:pt idx="125">
                  <c:v>64</c:v>
                </c:pt>
                <c:pt idx="126">
                  <c:v>64</c:v>
                </c:pt>
                <c:pt idx="127">
                  <c:v>64</c:v>
                </c:pt>
                <c:pt idx="128">
                  <c:v>64</c:v>
                </c:pt>
                <c:pt idx="129">
                  <c:v>64</c:v>
                </c:pt>
                <c:pt idx="130">
                  <c:v>64</c:v>
                </c:pt>
                <c:pt idx="131">
                  <c:v>72</c:v>
                </c:pt>
                <c:pt idx="132">
                  <c:v>72</c:v>
                </c:pt>
                <c:pt idx="133">
                  <c:v>72</c:v>
                </c:pt>
                <c:pt idx="134">
                  <c:v>72</c:v>
                </c:pt>
                <c:pt idx="135">
                  <c:v>72</c:v>
                </c:pt>
                <c:pt idx="136">
                  <c:v>72</c:v>
                </c:pt>
                <c:pt idx="137">
                  <c:v>72</c:v>
                </c:pt>
                <c:pt idx="138">
                  <c:v>72</c:v>
                </c:pt>
                <c:pt idx="139">
                  <c:v>72</c:v>
                </c:pt>
                <c:pt idx="140">
                  <c:v>72</c:v>
                </c:pt>
                <c:pt idx="141">
                  <c:v>72</c:v>
                </c:pt>
                <c:pt idx="142">
                  <c:v>72</c:v>
                </c:pt>
                <c:pt idx="143">
                  <c:v>72</c:v>
                </c:pt>
                <c:pt idx="144">
                  <c:v>72</c:v>
                </c:pt>
                <c:pt idx="145">
                  <c:v>72</c:v>
                </c:pt>
                <c:pt idx="146">
                  <c:v>72</c:v>
                </c:pt>
                <c:pt idx="147">
                  <c:v>72</c:v>
                </c:pt>
                <c:pt idx="148">
                  <c:v>72</c:v>
                </c:pt>
                <c:pt idx="149">
                  <c:v>72</c:v>
                </c:pt>
                <c:pt idx="150">
                  <c:v>72</c:v>
                </c:pt>
                <c:pt idx="151">
                  <c:v>72</c:v>
                </c:pt>
                <c:pt idx="152">
                  <c:v>72</c:v>
                </c:pt>
                <c:pt idx="153">
                  <c:v>72</c:v>
                </c:pt>
                <c:pt idx="154">
                  <c:v>72</c:v>
                </c:pt>
                <c:pt idx="155">
                  <c:v>72</c:v>
                </c:pt>
                <c:pt idx="156">
                  <c:v>72</c:v>
                </c:pt>
                <c:pt idx="157">
                  <c:v>72</c:v>
                </c:pt>
                <c:pt idx="158">
                  <c:v>72</c:v>
                </c:pt>
                <c:pt idx="159">
                  <c:v>72</c:v>
                </c:pt>
                <c:pt idx="160">
                  <c:v>72</c:v>
                </c:pt>
                <c:pt idx="161">
                  <c:v>72</c:v>
                </c:pt>
                <c:pt idx="162">
                  <c:v>72</c:v>
                </c:pt>
                <c:pt idx="163">
                  <c:v>72</c:v>
                </c:pt>
                <c:pt idx="164">
                  <c:v>72</c:v>
                </c:pt>
                <c:pt idx="165">
                  <c:v>72</c:v>
                </c:pt>
                <c:pt idx="166">
                  <c:v>72</c:v>
                </c:pt>
                <c:pt idx="167">
                  <c:v>72</c:v>
                </c:pt>
                <c:pt idx="168">
                  <c:v>72</c:v>
                </c:pt>
                <c:pt idx="169">
                  <c:v>72</c:v>
                </c:pt>
                <c:pt idx="170">
                  <c:v>72</c:v>
                </c:pt>
                <c:pt idx="171">
                  <c:v>72</c:v>
                </c:pt>
                <c:pt idx="172">
                  <c:v>72</c:v>
                </c:pt>
                <c:pt idx="173">
                  <c:v>72</c:v>
                </c:pt>
                <c:pt idx="174">
                  <c:v>72</c:v>
                </c:pt>
                <c:pt idx="175">
                  <c:v>72</c:v>
                </c:pt>
                <c:pt idx="176">
                  <c:v>72</c:v>
                </c:pt>
                <c:pt idx="177">
                  <c:v>72</c:v>
                </c:pt>
                <c:pt idx="178">
                  <c:v>72</c:v>
                </c:pt>
                <c:pt idx="179">
                  <c:v>72</c:v>
                </c:pt>
                <c:pt idx="180">
                  <c:v>72</c:v>
                </c:pt>
                <c:pt idx="181">
                  <c:v>72</c:v>
                </c:pt>
                <c:pt idx="182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38528"/>
        <c:axId val="140040448"/>
      </c:lineChart>
      <c:catAx>
        <c:axId val="14003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Kalenderwoche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de-DE"/>
          </a:p>
        </c:txPr>
        <c:crossAx val="140040448"/>
        <c:crosses val="autoZero"/>
        <c:auto val="1"/>
        <c:lblAlgn val="ctr"/>
        <c:lblOffset val="100"/>
        <c:tickLblSkip val="4"/>
        <c:noMultiLvlLbl val="0"/>
      </c:catAx>
      <c:valAx>
        <c:axId val="140040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Benötigte Praxiseinsatzstellen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de-DE"/>
          </a:p>
        </c:txPr>
        <c:crossAx val="1400385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Auslastung der Praxiseinsatzstellen</a:t>
            </a:r>
            <a:r>
              <a:rPr lang="de-DE" baseline="0"/>
              <a:t> in der pädiatrischen Versorgung</a:t>
            </a:r>
            <a:endParaRPr lang="de-D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Benötigte Kapazität</c:v>
          </c:tx>
          <c:marker>
            <c:symbol val="none"/>
          </c:marker>
          <c:cat>
            <c:numRef>
              <c:f>'Praxisauslastung Zahlenliste'!$C$3:$C$185</c:f>
              <c:numCache>
                <c:formatCode>General</c:formatCode>
                <c:ptCount val="18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  <c:pt idx="70">
                  <c:v>31</c:v>
                </c:pt>
                <c:pt idx="71">
                  <c:v>32</c:v>
                </c:pt>
                <c:pt idx="72">
                  <c:v>33</c:v>
                </c:pt>
                <c:pt idx="73">
                  <c:v>34</c:v>
                </c:pt>
                <c:pt idx="74">
                  <c:v>35</c:v>
                </c:pt>
                <c:pt idx="75">
                  <c:v>36</c:v>
                </c:pt>
                <c:pt idx="76">
                  <c:v>37</c:v>
                </c:pt>
                <c:pt idx="77">
                  <c:v>38</c:v>
                </c:pt>
                <c:pt idx="78">
                  <c:v>39</c:v>
                </c:pt>
                <c:pt idx="79">
                  <c:v>40</c:v>
                </c:pt>
                <c:pt idx="80">
                  <c:v>41</c:v>
                </c:pt>
                <c:pt idx="81">
                  <c:v>42</c:v>
                </c:pt>
                <c:pt idx="82">
                  <c:v>43</c:v>
                </c:pt>
                <c:pt idx="83">
                  <c:v>44</c:v>
                </c:pt>
                <c:pt idx="84">
                  <c:v>45</c:v>
                </c:pt>
                <c:pt idx="85">
                  <c:v>46</c:v>
                </c:pt>
                <c:pt idx="86">
                  <c:v>47</c:v>
                </c:pt>
                <c:pt idx="87">
                  <c:v>48</c:v>
                </c:pt>
                <c:pt idx="88">
                  <c:v>49</c:v>
                </c:pt>
                <c:pt idx="89">
                  <c:v>50</c:v>
                </c:pt>
                <c:pt idx="90">
                  <c:v>51</c:v>
                </c:pt>
                <c:pt idx="91">
                  <c:v>52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14</c:v>
                </c:pt>
                <c:pt idx="106">
                  <c:v>15</c:v>
                </c:pt>
                <c:pt idx="107">
                  <c:v>16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22</c:v>
                </c:pt>
                <c:pt idx="114">
                  <c:v>23</c:v>
                </c:pt>
                <c:pt idx="115">
                  <c:v>24</c:v>
                </c:pt>
                <c:pt idx="116">
                  <c:v>25</c:v>
                </c:pt>
                <c:pt idx="117">
                  <c:v>26</c:v>
                </c:pt>
                <c:pt idx="118">
                  <c:v>27</c:v>
                </c:pt>
                <c:pt idx="119">
                  <c:v>28</c:v>
                </c:pt>
                <c:pt idx="120">
                  <c:v>29</c:v>
                </c:pt>
                <c:pt idx="121">
                  <c:v>30</c:v>
                </c:pt>
                <c:pt idx="122">
                  <c:v>31</c:v>
                </c:pt>
                <c:pt idx="123">
                  <c:v>32</c:v>
                </c:pt>
                <c:pt idx="124">
                  <c:v>33</c:v>
                </c:pt>
                <c:pt idx="125">
                  <c:v>34</c:v>
                </c:pt>
                <c:pt idx="126">
                  <c:v>35</c:v>
                </c:pt>
                <c:pt idx="127">
                  <c:v>36</c:v>
                </c:pt>
                <c:pt idx="128">
                  <c:v>37</c:v>
                </c:pt>
                <c:pt idx="129">
                  <c:v>38</c:v>
                </c:pt>
                <c:pt idx="130">
                  <c:v>39</c:v>
                </c:pt>
                <c:pt idx="131">
                  <c:v>40</c:v>
                </c:pt>
                <c:pt idx="132">
                  <c:v>41</c:v>
                </c:pt>
                <c:pt idx="133">
                  <c:v>42</c:v>
                </c:pt>
                <c:pt idx="134">
                  <c:v>43</c:v>
                </c:pt>
                <c:pt idx="135">
                  <c:v>44</c:v>
                </c:pt>
                <c:pt idx="136">
                  <c:v>45</c:v>
                </c:pt>
                <c:pt idx="137">
                  <c:v>46</c:v>
                </c:pt>
                <c:pt idx="138">
                  <c:v>47</c:v>
                </c:pt>
                <c:pt idx="139">
                  <c:v>48</c:v>
                </c:pt>
                <c:pt idx="140">
                  <c:v>49</c:v>
                </c:pt>
                <c:pt idx="141">
                  <c:v>50</c:v>
                </c:pt>
                <c:pt idx="142">
                  <c:v>51</c:v>
                </c:pt>
                <c:pt idx="143">
                  <c:v>52</c:v>
                </c:pt>
                <c:pt idx="144">
                  <c:v>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19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25</c:v>
                </c:pt>
                <c:pt idx="169">
                  <c:v>26</c:v>
                </c:pt>
                <c:pt idx="170">
                  <c:v>27</c:v>
                </c:pt>
                <c:pt idx="171">
                  <c:v>28</c:v>
                </c:pt>
                <c:pt idx="172">
                  <c:v>29</c:v>
                </c:pt>
                <c:pt idx="173">
                  <c:v>30</c:v>
                </c:pt>
                <c:pt idx="174">
                  <c:v>31</c:v>
                </c:pt>
                <c:pt idx="175">
                  <c:v>32</c:v>
                </c:pt>
                <c:pt idx="176">
                  <c:v>33</c:v>
                </c:pt>
                <c:pt idx="177">
                  <c:v>34</c:v>
                </c:pt>
                <c:pt idx="178">
                  <c:v>35</c:v>
                </c:pt>
                <c:pt idx="179">
                  <c:v>36</c:v>
                </c:pt>
                <c:pt idx="180">
                  <c:v>37</c:v>
                </c:pt>
                <c:pt idx="181">
                  <c:v>38</c:v>
                </c:pt>
                <c:pt idx="182">
                  <c:v>39</c:v>
                </c:pt>
              </c:numCache>
            </c:numRef>
          </c:cat>
          <c:val>
            <c:numRef>
              <c:f>'Praxisauslastung Zahlenliste'!$H$3:$H$185</c:f>
              <c:numCache>
                <c:formatCode>0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5.4</c:v>
                </c:pt>
                <c:pt idx="25">
                  <c:v>5.4</c:v>
                </c:pt>
                <c:pt idx="26">
                  <c:v>5.4</c:v>
                </c:pt>
                <c:pt idx="27">
                  <c:v>2.4</c:v>
                </c:pt>
                <c:pt idx="28">
                  <c:v>5.4</c:v>
                </c:pt>
                <c:pt idx="29">
                  <c:v>5.4</c:v>
                </c:pt>
                <c:pt idx="30">
                  <c:v>7</c:v>
                </c:pt>
                <c:pt idx="31">
                  <c:v>9.4</c:v>
                </c:pt>
                <c:pt idx="32">
                  <c:v>9.4</c:v>
                </c:pt>
                <c:pt idx="33">
                  <c:v>9.4</c:v>
                </c:pt>
                <c:pt idx="34">
                  <c:v>9.4</c:v>
                </c:pt>
                <c:pt idx="35">
                  <c:v>9.4</c:v>
                </c:pt>
                <c:pt idx="36">
                  <c:v>9.4</c:v>
                </c:pt>
                <c:pt idx="37">
                  <c:v>12.4</c:v>
                </c:pt>
                <c:pt idx="38">
                  <c:v>12.4</c:v>
                </c:pt>
                <c:pt idx="39">
                  <c:v>14</c:v>
                </c:pt>
                <c:pt idx="40">
                  <c:v>18</c:v>
                </c:pt>
                <c:pt idx="41">
                  <c:v>7.8</c:v>
                </c:pt>
                <c:pt idx="42">
                  <c:v>4.8</c:v>
                </c:pt>
                <c:pt idx="43">
                  <c:v>4.8</c:v>
                </c:pt>
                <c:pt idx="44">
                  <c:v>8.8000000000000007</c:v>
                </c:pt>
                <c:pt idx="45">
                  <c:v>8.8000000000000007</c:v>
                </c:pt>
                <c:pt idx="46">
                  <c:v>19</c:v>
                </c:pt>
                <c:pt idx="47">
                  <c:v>15.8</c:v>
                </c:pt>
                <c:pt idx="48">
                  <c:v>18.2</c:v>
                </c:pt>
                <c:pt idx="49">
                  <c:v>18.2</c:v>
                </c:pt>
                <c:pt idx="50">
                  <c:v>14.2</c:v>
                </c:pt>
                <c:pt idx="51">
                  <c:v>14.2</c:v>
                </c:pt>
                <c:pt idx="52">
                  <c:v>14.2</c:v>
                </c:pt>
                <c:pt idx="53">
                  <c:v>23</c:v>
                </c:pt>
                <c:pt idx="54">
                  <c:v>11.2</c:v>
                </c:pt>
                <c:pt idx="55">
                  <c:v>11.2</c:v>
                </c:pt>
                <c:pt idx="56">
                  <c:v>11.2</c:v>
                </c:pt>
                <c:pt idx="57">
                  <c:v>11.2</c:v>
                </c:pt>
                <c:pt idx="58">
                  <c:v>19.2</c:v>
                </c:pt>
                <c:pt idx="59">
                  <c:v>18.2</c:v>
                </c:pt>
                <c:pt idx="60">
                  <c:v>19</c:v>
                </c:pt>
                <c:pt idx="61">
                  <c:v>19</c:v>
                </c:pt>
                <c:pt idx="62">
                  <c:v>14.2</c:v>
                </c:pt>
                <c:pt idx="63">
                  <c:v>14.2</c:v>
                </c:pt>
                <c:pt idx="64">
                  <c:v>14.2</c:v>
                </c:pt>
                <c:pt idx="65">
                  <c:v>14.2</c:v>
                </c:pt>
                <c:pt idx="66">
                  <c:v>18.2</c:v>
                </c:pt>
                <c:pt idx="67">
                  <c:v>19.2</c:v>
                </c:pt>
                <c:pt idx="68">
                  <c:v>15.2</c:v>
                </c:pt>
                <c:pt idx="69">
                  <c:v>15.2</c:v>
                </c:pt>
                <c:pt idx="70">
                  <c:v>23</c:v>
                </c:pt>
                <c:pt idx="71">
                  <c:v>30</c:v>
                </c:pt>
                <c:pt idx="72">
                  <c:v>30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16.600000000000001</c:v>
                </c:pt>
                <c:pt idx="77">
                  <c:v>12.6</c:v>
                </c:pt>
                <c:pt idx="78">
                  <c:v>10.199999999999999</c:v>
                </c:pt>
                <c:pt idx="79">
                  <c:v>7.1999999999999993</c:v>
                </c:pt>
                <c:pt idx="80">
                  <c:v>18.2</c:v>
                </c:pt>
                <c:pt idx="81">
                  <c:v>18.2</c:v>
                </c:pt>
                <c:pt idx="82">
                  <c:v>18.2</c:v>
                </c:pt>
                <c:pt idx="83">
                  <c:v>23</c:v>
                </c:pt>
                <c:pt idx="84">
                  <c:v>18.2</c:v>
                </c:pt>
                <c:pt idx="85">
                  <c:v>18.2</c:v>
                </c:pt>
                <c:pt idx="86">
                  <c:v>18.2</c:v>
                </c:pt>
                <c:pt idx="87">
                  <c:v>18.2</c:v>
                </c:pt>
                <c:pt idx="88">
                  <c:v>18.2</c:v>
                </c:pt>
                <c:pt idx="89">
                  <c:v>21.2</c:v>
                </c:pt>
                <c:pt idx="90">
                  <c:v>21.2</c:v>
                </c:pt>
                <c:pt idx="91">
                  <c:v>30</c:v>
                </c:pt>
                <c:pt idx="92">
                  <c:v>30</c:v>
                </c:pt>
                <c:pt idx="93">
                  <c:v>20.6</c:v>
                </c:pt>
                <c:pt idx="94">
                  <c:v>13.6</c:v>
                </c:pt>
                <c:pt idx="95">
                  <c:v>13.6</c:v>
                </c:pt>
                <c:pt idx="96">
                  <c:v>14.2</c:v>
                </c:pt>
                <c:pt idx="97">
                  <c:v>14.2</c:v>
                </c:pt>
                <c:pt idx="98">
                  <c:v>14.2</c:v>
                </c:pt>
                <c:pt idx="99">
                  <c:v>14.2</c:v>
                </c:pt>
                <c:pt idx="100">
                  <c:v>24</c:v>
                </c:pt>
                <c:pt idx="101">
                  <c:v>17.600000000000001</c:v>
                </c:pt>
                <c:pt idx="102">
                  <c:v>17.600000000000001</c:v>
                </c:pt>
                <c:pt idx="103">
                  <c:v>13.6</c:v>
                </c:pt>
                <c:pt idx="104">
                  <c:v>14.2</c:v>
                </c:pt>
                <c:pt idx="105">
                  <c:v>14.2</c:v>
                </c:pt>
                <c:pt idx="106">
                  <c:v>18.2</c:v>
                </c:pt>
                <c:pt idx="107">
                  <c:v>23</c:v>
                </c:pt>
                <c:pt idx="108">
                  <c:v>11.2</c:v>
                </c:pt>
                <c:pt idx="109">
                  <c:v>11.2</c:v>
                </c:pt>
                <c:pt idx="110">
                  <c:v>11.2</c:v>
                </c:pt>
                <c:pt idx="111">
                  <c:v>18.2</c:v>
                </c:pt>
                <c:pt idx="112">
                  <c:v>14.2</c:v>
                </c:pt>
                <c:pt idx="113">
                  <c:v>21.2</c:v>
                </c:pt>
                <c:pt idx="114">
                  <c:v>22</c:v>
                </c:pt>
                <c:pt idx="115">
                  <c:v>18</c:v>
                </c:pt>
                <c:pt idx="116">
                  <c:v>21.2</c:v>
                </c:pt>
                <c:pt idx="117">
                  <c:v>21.2</c:v>
                </c:pt>
                <c:pt idx="118">
                  <c:v>21.2</c:v>
                </c:pt>
                <c:pt idx="119">
                  <c:v>18.2</c:v>
                </c:pt>
                <c:pt idx="120">
                  <c:v>15.2</c:v>
                </c:pt>
                <c:pt idx="121">
                  <c:v>15.2</c:v>
                </c:pt>
                <c:pt idx="122">
                  <c:v>26</c:v>
                </c:pt>
                <c:pt idx="123">
                  <c:v>36</c:v>
                </c:pt>
                <c:pt idx="124">
                  <c:v>36</c:v>
                </c:pt>
                <c:pt idx="125">
                  <c:v>32</c:v>
                </c:pt>
                <c:pt idx="126">
                  <c:v>32</c:v>
                </c:pt>
                <c:pt idx="127">
                  <c:v>32</c:v>
                </c:pt>
                <c:pt idx="128">
                  <c:v>20.2</c:v>
                </c:pt>
                <c:pt idx="129">
                  <c:v>22.6</c:v>
                </c:pt>
                <c:pt idx="130">
                  <c:v>17.2</c:v>
                </c:pt>
                <c:pt idx="131">
                  <c:v>10.199999999999999</c:v>
                </c:pt>
                <c:pt idx="132">
                  <c:v>14.2</c:v>
                </c:pt>
                <c:pt idx="133">
                  <c:v>14.2</c:v>
                </c:pt>
                <c:pt idx="134">
                  <c:v>21.2</c:v>
                </c:pt>
                <c:pt idx="135">
                  <c:v>26</c:v>
                </c:pt>
                <c:pt idx="136">
                  <c:v>18.2</c:v>
                </c:pt>
                <c:pt idx="137">
                  <c:v>21.2</c:v>
                </c:pt>
                <c:pt idx="138">
                  <c:v>17.2</c:v>
                </c:pt>
                <c:pt idx="139">
                  <c:v>20.2</c:v>
                </c:pt>
                <c:pt idx="140">
                  <c:v>20.2</c:v>
                </c:pt>
                <c:pt idx="141">
                  <c:v>27.2</c:v>
                </c:pt>
                <c:pt idx="142">
                  <c:v>39</c:v>
                </c:pt>
                <c:pt idx="143">
                  <c:v>39</c:v>
                </c:pt>
                <c:pt idx="144">
                  <c:v>43</c:v>
                </c:pt>
                <c:pt idx="145">
                  <c:v>24.6</c:v>
                </c:pt>
                <c:pt idx="146">
                  <c:v>13.6</c:v>
                </c:pt>
                <c:pt idx="147">
                  <c:v>13.6</c:v>
                </c:pt>
                <c:pt idx="148">
                  <c:v>17.2</c:v>
                </c:pt>
                <c:pt idx="149">
                  <c:v>16.2</c:v>
                </c:pt>
                <c:pt idx="150">
                  <c:v>16.2</c:v>
                </c:pt>
                <c:pt idx="151">
                  <c:v>32</c:v>
                </c:pt>
                <c:pt idx="152">
                  <c:v>29.6</c:v>
                </c:pt>
                <c:pt idx="153">
                  <c:v>30.6</c:v>
                </c:pt>
                <c:pt idx="154">
                  <c:v>27.6</c:v>
                </c:pt>
                <c:pt idx="155">
                  <c:v>20.6</c:v>
                </c:pt>
                <c:pt idx="156">
                  <c:v>21.2</c:v>
                </c:pt>
                <c:pt idx="157">
                  <c:v>14.8</c:v>
                </c:pt>
                <c:pt idx="158">
                  <c:v>21</c:v>
                </c:pt>
                <c:pt idx="159">
                  <c:v>10.8</c:v>
                </c:pt>
                <c:pt idx="160">
                  <c:v>7.8</c:v>
                </c:pt>
                <c:pt idx="161">
                  <c:v>7.8</c:v>
                </c:pt>
                <c:pt idx="162">
                  <c:v>4.8</c:v>
                </c:pt>
                <c:pt idx="163">
                  <c:v>8.8000000000000007</c:v>
                </c:pt>
                <c:pt idx="164">
                  <c:v>12.8</c:v>
                </c:pt>
                <c:pt idx="165">
                  <c:v>14</c:v>
                </c:pt>
                <c:pt idx="166">
                  <c:v>14</c:v>
                </c:pt>
                <c:pt idx="167">
                  <c:v>14.8</c:v>
                </c:pt>
                <c:pt idx="168">
                  <c:v>14.8</c:v>
                </c:pt>
                <c:pt idx="169">
                  <c:v>11.8</c:v>
                </c:pt>
                <c:pt idx="170">
                  <c:v>15.8</c:v>
                </c:pt>
                <c:pt idx="171">
                  <c:v>12.8</c:v>
                </c:pt>
                <c:pt idx="172">
                  <c:v>8.8000000000000007</c:v>
                </c:pt>
                <c:pt idx="173">
                  <c:v>8.8000000000000007</c:v>
                </c:pt>
                <c:pt idx="174">
                  <c:v>7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6.4</c:v>
                </c:pt>
                <c:pt idx="181">
                  <c:v>6.4</c:v>
                </c:pt>
                <c:pt idx="182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v>Verfügbare Kapazität</c:v>
          </c:tx>
          <c:marker>
            <c:symbol val="none"/>
          </c:marker>
          <c:val>
            <c:numRef>
              <c:f>'Praxisauslastung Zahlenliste'!$M$3:$M$185</c:f>
              <c:numCache>
                <c:formatCode>0</c:formatCode>
                <c:ptCount val="183"/>
                <c:pt idx="0" formatCode="General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27616"/>
        <c:axId val="140142080"/>
      </c:lineChart>
      <c:catAx>
        <c:axId val="14012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Kalenderwoche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de-DE"/>
          </a:p>
        </c:txPr>
        <c:crossAx val="140142080"/>
        <c:crosses val="autoZero"/>
        <c:auto val="1"/>
        <c:lblAlgn val="ctr"/>
        <c:lblOffset val="100"/>
        <c:tickLblSkip val="4"/>
        <c:noMultiLvlLbl val="0"/>
      </c:catAx>
      <c:valAx>
        <c:axId val="14014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Benötigte Praxiseinsatzstellen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de-DE"/>
          </a:p>
        </c:txPr>
        <c:crossAx val="1401276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Auslastung der Praxiseinsatzstellen</a:t>
            </a:r>
            <a:r>
              <a:rPr lang="de-DE" baseline="0"/>
              <a:t> in der psychiatrischen Versorgung</a:t>
            </a:r>
            <a:endParaRPr lang="de-D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Benötigte Kapazität</c:v>
          </c:tx>
          <c:marker>
            <c:symbol val="none"/>
          </c:marker>
          <c:cat>
            <c:numRef>
              <c:f>'Praxisauslastung Zahlenliste'!$C$3:$C$185</c:f>
              <c:numCache>
                <c:formatCode>General</c:formatCode>
                <c:ptCount val="18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  <c:pt idx="70">
                  <c:v>31</c:v>
                </c:pt>
                <c:pt idx="71">
                  <c:v>32</c:v>
                </c:pt>
                <c:pt idx="72">
                  <c:v>33</c:v>
                </c:pt>
                <c:pt idx="73">
                  <c:v>34</c:v>
                </c:pt>
                <c:pt idx="74">
                  <c:v>35</c:v>
                </c:pt>
                <c:pt idx="75">
                  <c:v>36</c:v>
                </c:pt>
                <c:pt idx="76">
                  <c:v>37</c:v>
                </c:pt>
                <c:pt idx="77">
                  <c:v>38</c:v>
                </c:pt>
                <c:pt idx="78">
                  <c:v>39</c:v>
                </c:pt>
                <c:pt idx="79">
                  <c:v>40</c:v>
                </c:pt>
                <c:pt idx="80">
                  <c:v>41</c:v>
                </c:pt>
                <c:pt idx="81">
                  <c:v>42</c:v>
                </c:pt>
                <c:pt idx="82">
                  <c:v>43</c:v>
                </c:pt>
                <c:pt idx="83">
                  <c:v>44</c:v>
                </c:pt>
                <c:pt idx="84">
                  <c:v>45</c:v>
                </c:pt>
                <c:pt idx="85">
                  <c:v>46</c:v>
                </c:pt>
                <c:pt idx="86">
                  <c:v>47</c:v>
                </c:pt>
                <c:pt idx="87">
                  <c:v>48</c:v>
                </c:pt>
                <c:pt idx="88">
                  <c:v>49</c:v>
                </c:pt>
                <c:pt idx="89">
                  <c:v>50</c:v>
                </c:pt>
                <c:pt idx="90">
                  <c:v>51</c:v>
                </c:pt>
                <c:pt idx="91">
                  <c:v>52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14</c:v>
                </c:pt>
                <c:pt idx="106">
                  <c:v>15</c:v>
                </c:pt>
                <c:pt idx="107">
                  <c:v>16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22</c:v>
                </c:pt>
                <c:pt idx="114">
                  <c:v>23</c:v>
                </c:pt>
                <c:pt idx="115">
                  <c:v>24</c:v>
                </c:pt>
                <c:pt idx="116">
                  <c:v>25</c:v>
                </c:pt>
                <c:pt idx="117">
                  <c:v>26</c:v>
                </c:pt>
                <c:pt idx="118">
                  <c:v>27</c:v>
                </c:pt>
                <c:pt idx="119">
                  <c:v>28</c:v>
                </c:pt>
                <c:pt idx="120">
                  <c:v>29</c:v>
                </c:pt>
                <c:pt idx="121">
                  <c:v>30</c:v>
                </c:pt>
                <c:pt idx="122">
                  <c:v>31</c:v>
                </c:pt>
                <c:pt idx="123">
                  <c:v>32</c:v>
                </c:pt>
                <c:pt idx="124">
                  <c:v>33</c:v>
                </c:pt>
                <c:pt idx="125">
                  <c:v>34</c:v>
                </c:pt>
                <c:pt idx="126">
                  <c:v>35</c:v>
                </c:pt>
                <c:pt idx="127">
                  <c:v>36</c:v>
                </c:pt>
                <c:pt idx="128">
                  <c:v>37</c:v>
                </c:pt>
                <c:pt idx="129">
                  <c:v>38</c:v>
                </c:pt>
                <c:pt idx="130">
                  <c:v>39</c:v>
                </c:pt>
                <c:pt idx="131">
                  <c:v>40</c:v>
                </c:pt>
                <c:pt idx="132">
                  <c:v>41</c:v>
                </c:pt>
                <c:pt idx="133">
                  <c:v>42</c:v>
                </c:pt>
                <c:pt idx="134">
                  <c:v>43</c:v>
                </c:pt>
                <c:pt idx="135">
                  <c:v>44</c:v>
                </c:pt>
                <c:pt idx="136">
                  <c:v>45</c:v>
                </c:pt>
                <c:pt idx="137">
                  <c:v>46</c:v>
                </c:pt>
                <c:pt idx="138">
                  <c:v>47</c:v>
                </c:pt>
                <c:pt idx="139">
                  <c:v>48</c:v>
                </c:pt>
                <c:pt idx="140">
                  <c:v>49</c:v>
                </c:pt>
                <c:pt idx="141">
                  <c:v>50</c:v>
                </c:pt>
                <c:pt idx="142">
                  <c:v>51</c:v>
                </c:pt>
                <c:pt idx="143">
                  <c:v>52</c:v>
                </c:pt>
                <c:pt idx="144">
                  <c:v>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19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25</c:v>
                </c:pt>
                <c:pt idx="169">
                  <c:v>26</c:v>
                </c:pt>
                <c:pt idx="170">
                  <c:v>27</c:v>
                </c:pt>
                <c:pt idx="171">
                  <c:v>28</c:v>
                </c:pt>
                <c:pt idx="172">
                  <c:v>29</c:v>
                </c:pt>
                <c:pt idx="173">
                  <c:v>30</c:v>
                </c:pt>
                <c:pt idx="174">
                  <c:v>31</c:v>
                </c:pt>
                <c:pt idx="175">
                  <c:v>32</c:v>
                </c:pt>
                <c:pt idx="176">
                  <c:v>33</c:v>
                </c:pt>
                <c:pt idx="177">
                  <c:v>34</c:v>
                </c:pt>
                <c:pt idx="178">
                  <c:v>35</c:v>
                </c:pt>
                <c:pt idx="179">
                  <c:v>36</c:v>
                </c:pt>
                <c:pt idx="180">
                  <c:v>37</c:v>
                </c:pt>
                <c:pt idx="181">
                  <c:v>38</c:v>
                </c:pt>
                <c:pt idx="182">
                  <c:v>39</c:v>
                </c:pt>
              </c:numCache>
            </c:numRef>
          </c:cat>
          <c:val>
            <c:numRef>
              <c:f>'Praxisauslastung Zahlenliste'!$I$3:$I$185</c:f>
              <c:numCache>
                <c:formatCode>0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103.2</c:v>
                </c:pt>
                <c:pt idx="106">
                  <c:v>103.2</c:v>
                </c:pt>
                <c:pt idx="107">
                  <c:v>132</c:v>
                </c:pt>
                <c:pt idx="108">
                  <c:v>103.2</c:v>
                </c:pt>
                <c:pt idx="109">
                  <c:v>43.2</c:v>
                </c:pt>
                <c:pt idx="110">
                  <c:v>43.2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72</c:v>
                </c:pt>
                <c:pt idx="123">
                  <c:v>72</c:v>
                </c:pt>
                <c:pt idx="124">
                  <c:v>72</c:v>
                </c:pt>
                <c:pt idx="125">
                  <c:v>72</c:v>
                </c:pt>
                <c:pt idx="126">
                  <c:v>72</c:v>
                </c:pt>
                <c:pt idx="127">
                  <c:v>72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103.2</c:v>
                </c:pt>
                <c:pt idx="132">
                  <c:v>103.2</c:v>
                </c:pt>
                <c:pt idx="133">
                  <c:v>103.2</c:v>
                </c:pt>
                <c:pt idx="134">
                  <c:v>103.2</c:v>
                </c:pt>
                <c:pt idx="135">
                  <c:v>132</c:v>
                </c:pt>
                <c:pt idx="136">
                  <c:v>103.2</c:v>
                </c:pt>
                <c:pt idx="137">
                  <c:v>60</c:v>
                </c:pt>
                <c:pt idx="138">
                  <c:v>60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Verfügbare Kapazität</c:v>
          </c:tx>
          <c:marker>
            <c:symbol val="none"/>
          </c:marker>
          <c:val>
            <c:numRef>
              <c:f>'Praxisauslastung Zahlenliste'!$N$3:$N$185</c:f>
              <c:numCache>
                <c:formatCode>General</c:formatCode>
                <c:ptCount val="183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120</c:v>
                </c:pt>
                <c:pt idx="53">
                  <c:v>120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  <c:pt idx="57">
                  <c:v>120</c:v>
                </c:pt>
                <c:pt idx="58">
                  <c:v>120</c:v>
                </c:pt>
                <c:pt idx="59">
                  <c:v>120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77152"/>
        <c:axId val="200179072"/>
      </c:lineChart>
      <c:catAx>
        <c:axId val="20017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Kalenderwoche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de-DE"/>
          </a:p>
        </c:txPr>
        <c:crossAx val="200179072"/>
        <c:crosses val="autoZero"/>
        <c:auto val="1"/>
        <c:lblAlgn val="ctr"/>
        <c:lblOffset val="100"/>
        <c:tickLblSkip val="4"/>
        <c:noMultiLvlLbl val="0"/>
      </c:catAx>
      <c:valAx>
        <c:axId val="20017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Benötigte Praxiseinsatzstellen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de-DE"/>
          </a:p>
        </c:txPr>
        <c:crossAx val="2001771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228600</xdr:colOff>
      <xdr:row>16</xdr:row>
      <xdr:rowOff>123825</xdr:rowOff>
    </xdr:to>
    <xdr:graphicFrame macro="">
      <xdr:nvGraphicFramePr>
        <xdr:cNvPr id="530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228600</xdr:colOff>
      <xdr:row>34</xdr:row>
      <xdr:rowOff>152400</xdr:rowOff>
    </xdr:to>
    <xdr:graphicFrame macro="">
      <xdr:nvGraphicFramePr>
        <xdr:cNvPr id="530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0</xdr:row>
      <xdr:rowOff>0</xdr:rowOff>
    </xdr:from>
    <xdr:to>
      <xdr:col>23</xdr:col>
      <xdr:colOff>238125</xdr:colOff>
      <xdr:row>16</xdr:row>
      <xdr:rowOff>123825</xdr:rowOff>
    </xdr:to>
    <xdr:graphicFrame macro="">
      <xdr:nvGraphicFramePr>
        <xdr:cNvPr id="530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23</xdr:col>
      <xdr:colOff>228600</xdr:colOff>
      <xdr:row>34</xdr:row>
      <xdr:rowOff>152400</xdr:rowOff>
    </xdr:to>
    <xdr:graphicFrame macro="">
      <xdr:nvGraphicFramePr>
        <xdr:cNvPr id="530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11</xdr:col>
      <xdr:colOff>228600</xdr:colOff>
      <xdr:row>52</xdr:row>
      <xdr:rowOff>152400</xdr:rowOff>
    </xdr:to>
    <xdr:graphicFrame macro="">
      <xdr:nvGraphicFramePr>
        <xdr:cNvPr id="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tabSelected="1" zoomScale="98" zoomScaleNormal="98" zoomScaleSheetLayoutView="96" workbookViewId="0">
      <pane xSplit="4" ySplit="21" topLeftCell="E22" activePane="bottomRight" state="frozen"/>
      <selection activeCell="D14" sqref="D14"/>
      <selection pane="topRight" activeCell="D14" sqref="D14"/>
      <selection pane="bottomLeft" activeCell="D14" sqref="D14"/>
      <selection pane="bottomRight" sqref="A1:A14"/>
    </sheetView>
  </sheetViews>
  <sheetFormatPr baseColWidth="10" defaultRowHeight="12.75" x14ac:dyDescent="0.2"/>
  <cols>
    <col min="1" max="1" width="5.5703125" style="3" bestFit="1" customWidth="1"/>
    <col min="2" max="2" width="17.140625" style="3" bestFit="1" customWidth="1"/>
    <col min="3" max="3" width="5.5703125" style="3" bestFit="1" customWidth="1"/>
    <col min="4" max="4" width="5.140625" style="3" bestFit="1" customWidth="1"/>
    <col min="5" max="34" width="9.5703125" style="13" bestFit="1" customWidth="1"/>
    <col min="35" max="49" width="9.28515625" style="13" bestFit="1" customWidth="1"/>
    <col min="50" max="16384" width="11.42578125" style="13"/>
  </cols>
  <sheetData>
    <row r="1" spans="1:49" ht="13.5" thickBot="1" x14ac:dyDescent="0.25">
      <c r="A1" s="278" t="s">
        <v>41</v>
      </c>
      <c r="B1" s="280" t="s">
        <v>31</v>
      </c>
      <c r="C1" s="282" t="s">
        <v>42</v>
      </c>
      <c r="D1" s="283" t="s">
        <v>43</v>
      </c>
      <c r="E1" s="265" t="s">
        <v>78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7"/>
      <c r="T1" s="265" t="s">
        <v>81</v>
      </c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7"/>
      <c r="AI1" s="265" t="s">
        <v>82</v>
      </c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7"/>
    </row>
    <row r="2" spans="1:49" ht="13.5" customHeight="1" thickBot="1" x14ac:dyDescent="0.25">
      <c r="A2" s="279"/>
      <c r="B2" s="281"/>
      <c r="C2" s="282"/>
      <c r="D2" s="284"/>
      <c r="E2" s="268" t="s">
        <v>77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268" t="s">
        <v>77</v>
      </c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70"/>
      <c r="AI2" s="268" t="s">
        <v>77</v>
      </c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70"/>
    </row>
    <row r="3" spans="1:49" ht="12.75" customHeight="1" x14ac:dyDescent="0.2">
      <c r="A3" s="279"/>
      <c r="B3" s="90" t="s">
        <v>37</v>
      </c>
      <c r="C3" s="91">
        <v>700</v>
      </c>
      <c r="D3" s="92">
        <v>8</v>
      </c>
      <c r="E3" s="93">
        <f t="shared" ref="E3:AW3" si="0">COUNTIFS(E$22:E$9941,"Schule 1")*5*$D3</f>
        <v>800</v>
      </c>
      <c r="F3" s="94">
        <f t="shared" si="0"/>
        <v>800</v>
      </c>
      <c r="G3" s="94">
        <f t="shared" si="0"/>
        <v>800</v>
      </c>
      <c r="H3" s="94">
        <f t="shared" si="0"/>
        <v>800</v>
      </c>
      <c r="I3" s="94">
        <f t="shared" si="0"/>
        <v>800</v>
      </c>
      <c r="J3" s="94">
        <f t="shared" si="0"/>
        <v>800</v>
      </c>
      <c r="K3" s="94">
        <f t="shared" si="0"/>
        <v>800</v>
      </c>
      <c r="L3" s="94">
        <f t="shared" si="0"/>
        <v>800</v>
      </c>
      <c r="M3" s="94">
        <f t="shared" si="0"/>
        <v>800</v>
      </c>
      <c r="N3" s="94">
        <f t="shared" si="0"/>
        <v>800</v>
      </c>
      <c r="O3" s="94">
        <f t="shared" si="0"/>
        <v>800</v>
      </c>
      <c r="P3" s="94">
        <f t="shared" si="0"/>
        <v>800</v>
      </c>
      <c r="Q3" s="94">
        <f t="shared" si="0"/>
        <v>800</v>
      </c>
      <c r="R3" s="94">
        <f t="shared" si="0"/>
        <v>800</v>
      </c>
      <c r="S3" s="95">
        <f t="shared" si="0"/>
        <v>800</v>
      </c>
      <c r="T3" s="93">
        <f t="shared" si="0"/>
        <v>800</v>
      </c>
      <c r="U3" s="94">
        <f t="shared" si="0"/>
        <v>800</v>
      </c>
      <c r="V3" s="94">
        <f t="shared" si="0"/>
        <v>800</v>
      </c>
      <c r="W3" s="94">
        <f t="shared" si="0"/>
        <v>800</v>
      </c>
      <c r="X3" s="94">
        <f t="shared" si="0"/>
        <v>800</v>
      </c>
      <c r="Y3" s="94">
        <f t="shared" si="0"/>
        <v>800</v>
      </c>
      <c r="Z3" s="94">
        <f t="shared" si="0"/>
        <v>800</v>
      </c>
      <c r="AA3" s="94">
        <f t="shared" si="0"/>
        <v>800</v>
      </c>
      <c r="AB3" s="94">
        <f t="shared" si="0"/>
        <v>800</v>
      </c>
      <c r="AC3" s="94">
        <f t="shared" si="0"/>
        <v>800</v>
      </c>
      <c r="AD3" s="94">
        <f t="shared" si="0"/>
        <v>800</v>
      </c>
      <c r="AE3" s="94">
        <f t="shared" si="0"/>
        <v>800</v>
      </c>
      <c r="AF3" s="94">
        <f t="shared" si="0"/>
        <v>800</v>
      </c>
      <c r="AG3" s="94">
        <f t="shared" si="0"/>
        <v>800</v>
      </c>
      <c r="AH3" s="95">
        <f t="shared" si="0"/>
        <v>800</v>
      </c>
      <c r="AI3" s="93">
        <f t="shared" si="0"/>
        <v>800</v>
      </c>
      <c r="AJ3" s="94">
        <f t="shared" si="0"/>
        <v>800</v>
      </c>
      <c r="AK3" s="94">
        <f t="shared" si="0"/>
        <v>800</v>
      </c>
      <c r="AL3" s="94">
        <f t="shared" si="0"/>
        <v>800</v>
      </c>
      <c r="AM3" s="94">
        <f t="shared" si="0"/>
        <v>800</v>
      </c>
      <c r="AN3" s="94">
        <f t="shared" si="0"/>
        <v>800</v>
      </c>
      <c r="AO3" s="94">
        <f t="shared" si="0"/>
        <v>800</v>
      </c>
      <c r="AP3" s="94">
        <f t="shared" si="0"/>
        <v>800</v>
      </c>
      <c r="AQ3" s="94">
        <f t="shared" si="0"/>
        <v>800</v>
      </c>
      <c r="AR3" s="94">
        <f t="shared" si="0"/>
        <v>800</v>
      </c>
      <c r="AS3" s="94">
        <f t="shared" si="0"/>
        <v>800</v>
      </c>
      <c r="AT3" s="94">
        <f t="shared" si="0"/>
        <v>800</v>
      </c>
      <c r="AU3" s="94">
        <f t="shared" si="0"/>
        <v>800</v>
      </c>
      <c r="AV3" s="94">
        <f t="shared" si="0"/>
        <v>800</v>
      </c>
      <c r="AW3" s="95">
        <f t="shared" si="0"/>
        <v>800</v>
      </c>
    </row>
    <row r="4" spans="1:49" x14ac:dyDescent="0.2">
      <c r="A4" s="279"/>
      <c r="B4" s="96" t="s">
        <v>36</v>
      </c>
      <c r="C4" s="97">
        <v>700</v>
      </c>
      <c r="D4" s="98">
        <v>8</v>
      </c>
      <c r="E4" s="99">
        <f t="shared" ref="E4:AW4" si="1">COUNTIFS(E$22:E$9941,"Schule 2")*5*$D4</f>
        <v>800</v>
      </c>
      <c r="F4" s="100">
        <f t="shared" si="1"/>
        <v>800</v>
      </c>
      <c r="G4" s="100">
        <f t="shared" si="1"/>
        <v>800</v>
      </c>
      <c r="H4" s="100">
        <f t="shared" si="1"/>
        <v>800</v>
      </c>
      <c r="I4" s="100">
        <f t="shared" si="1"/>
        <v>800</v>
      </c>
      <c r="J4" s="100">
        <f t="shared" si="1"/>
        <v>800</v>
      </c>
      <c r="K4" s="100">
        <f t="shared" si="1"/>
        <v>800</v>
      </c>
      <c r="L4" s="100">
        <f t="shared" si="1"/>
        <v>800</v>
      </c>
      <c r="M4" s="100">
        <f t="shared" si="1"/>
        <v>800</v>
      </c>
      <c r="N4" s="100">
        <f t="shared" si="1"/>
        <v>800</v>
      </c>
      <c r="O4" s="100">
        <f t="shared" si="1"/>
        <v>800</v>
      </c>
      <c r="P4" s="100">
        <f t="shared" si="1"/>
        <v>800</v>
      </c>
      <c r="Q4" s="100">
        <f t="shared" si="1"/>
        <v>800</v>
      </c>
      <c r="R4" s="100">
        <f t="shared" si="1"/>
        <v>800</v>
      </c>
      <c r="S4" s="101">
        <f t="shared" si="1"/>
        <v>800</v>
      </c>
      <c r="T4" s="99">
        <f t="shared" si="1"/>
        <v>800</v>
      </c>
      <c r="U4" s="100">
        <f t="shared" si="1"/>
        <v>800</v>
      </c>
      <c r="V4" s="100">
        <f t="shared" si="1"/>
        <v>800</v>
      </c>
      <c r="W4" s="100">
        <f t="shared" si="1"/>
        <v>800</v>
      </c>
      <c r="X4" s="100">
        <f t="shared" si="1"/>
        <v>800</v>
      </c>
      <c r="Y4" s="100">
        <f t="shared" si="1"/>
        <v>800</v>
      </c>
      <c r="Z4" s="100">
        <f t="shared" si="1"/>
        <v>800</v>
      </c>
      <c r="AA4" s="100">
        <f t="shared" si="1"/>
        <v>800</v>
      </c>
      <c r="AB4" s="100">
        <f t="shared" si="1"/>
        <v>800</v>
      </c>
      <c r="AC4" s="100">
        <f t="shared" si="1"/>
        <v>800</v>
      </c>
      <c r="AD4" s="100">
        <f t="shared" si="1"/>
        <v>800</v>
      </c>
      <c r="AE4" s="100">
        <f t="shared" si="1"/>
        <v>800</v>
      </c>
      <c r="AF4" s="100">
        <f t="shared" si="1"/>
        <v>800</v>
      </c>
      <c r="AG4" s="100">
        <f t="shared" si="1"/>
        <v>800</v>
      </c>
      <c r="AH4" s="101">
        <f t="shared" si="1"/>
        <v>800</v>
      </c>
      <c r="AI4" s="99">
        <f t="shared" si="1"/>
        <v>0</v>
      </c>
      <c r="AJ4" s="100">
        <f t="shared" si="1"/>
        <v>0</v>
      </c>
      <c r="AK4" s="100">
        <f t="shared" si="1"/>
        <v>0</v>
      </c>
      <c r="AL4" s="100">
        <f t="shared" si="1"/>
        <v>0</v>
      </c>
      <c r="AM4" s="100">
        <f t="shared" si="1"/>
        <v>0</v>
      </c>
      <c r="AN4" s="100">
        <f t="shared" si="1"/>
        <v>0</v>
      </c>
      <c r="AO4" s="100">
        <f t="shared" si="1"/>
        <v>0</v>
      </c>
      <c r="AP4" s="100">
        <f t="shared" si="1"/>
        <v>0</v>
      </c>
      <c r="AQ4" s="100">
        <f t="shared" si="1"/>
        <v>0</v>
      </c>
      <c r="AR4" s="100">
        <f t="shared" si="1"/>
        <v>0</v>
      </c>
      <c r="AS4" s="100">
        <f t="shared" si="1"/>
        <v>0</v>
      </c>
      <c r="AT4" s="100">
        <f t="shared" si="1"/>
        <v>0</v>
      </c>
      <c r="AU4" s="100">
        <f t="shared" si="1"/>
        <v>0</v>
      </c>
      <c r="AV4" s="100">
        <f t="shared" si="1"/>
        <v>0</v>
      </c>
      <c r="AW4" s="101">
        <f t="shared" si="1"/>
        <v>0</v>
      </c>
    </row>
    <row r="5" spans="1:49" x14ac:dyDescent="0.2">
      <c r="A5" s="279"/>
      <c r="B5" s="96" t="s">
        <v>38</v>
      </c>
      <c r="C5" s="97">
        <v>700</v>
      </c>
      <c r="D5" s="102">
        <v>8</v>
      </c>
      <c r="E5" s="99">
        <f t="shared" ref="E5:AW5" si="2">COUNTIFS(E$22:E$9941,"Schule 3")*5*$D5</f>
        <v>800</v>
      </c>
      <c r="F5" s="100">
        <f t="shared" si="2"/>
        <v>800</v>
      </c>
      <c r="G5" s="100">
        <f t="shared" si="2"/>
        <v>800</v>
      </c>
      <c r="H5" s="100">
        <f t="shared" si="2"/>
        <v>800</v>
      </c>
      <c r="I5" s="100">
        <f t="shared" si="2"/>
        <v>800</v>
      </c>
      <c r="J5" s="100">
        <f t="shared" si="2"/>
        <v>800</v>
      </c>
      <c r="K5" s="100">
        <f t="shared" si="2"/>
        <v>800</v>
      </c>
      <c r="L5" s="100">
        <f t="shared" si="2"/>
        <v>800</v>
      </c>
      <c r="M5" s="100">
        <f t="shared" si="2"/>
        <v>800</v>
      </c>
      <c r="N5" s="100">
        <f t="shared" si="2"/>
        <v>800</v>
      </c>
      <c r="O5" s="100">
        <f t="shared" si="2"/>
        <v>800</v>
      </c>
      <c r="P5" s="100">
        <f t="shared" si="2"/>
        <v>800</v>
      </c>
      <c r="Q5" s="100">
        <f t="shared" si="2"/>
        <v>800</v>
      </c>
      <c r="R5" s="100">
        <f t="shared" si="2"/>
        <v>800</v>
      </c>
      <c r="S5" s="101">
        <f t="shared" si="2"/>
        <v>800</v>
      </c>
      <c r="T5" s="99">
        <f t="shared" si="2"/>
        <v>0</v>
      </c>
      <c r="U5" s="100">
        <f t="shared" si="2"/>
        <v>0</v>
      </c>
      <c r="V5" s="100">
        <f t="shared" si="2"/>
        <v>0</v>
      </c>
      <c r="W5" s="100">
        <f t="shared" si="2"/>
        <v>0</v>
      </c>
      <c r="X5" s="100">
        <f t="shared" si="2"/>
        <v>0</v>
      </c>
      <c r="Y5" s="100">
        <f t="shared" si="2"/>
        <v>0</v>
      </c>
      <c r="Z5" s="100">
        <f t="shared" si="2"/>
        <v>0</v>
      </c>
      <c r="AA5" s="100">
        <f t="shared" si="2"/>
        <v>0</v>
      </c>
      <c r="AB5" s="100">
        <f t="shared" si="2"/>
        <v>0</v>
      </c>
      <c r="AC5" s="100">
        <f t="shared" si="2"/>
        <v>0</v>
      </c>
      <c r="AD5" s="100">
        <f t="shared" si="2"/>
        <v>0</v>
      </c>
      <c r="AE5" s="100">
        <f t="shared" si="2"/>
        <v>0</v>
      </c>
      <c r="AF5" s="100">
        <f t="shared" si="2"/>
        <v>0</v>
      </c>
      <c r="AG5" s="100">
        <f t="shared" si="2"/>
        <v>0</v>
      </c>
      <c r="AH5" s="101">
        <f t="shared" si="2"/>
        <v>0</v>
      </c>
      <c r="AI5" s="99">
        <f t="shared" si="2"/>
        <v>0</v>
      </c>
      <c r="AJ5" s="100">
        <f t="shared" si="2"/>
        <v>0</v>
      </c>
      <c r="AK5" s="100">
        <f t="shared" si="2"/>
        <v>0</v>
      </c>
      <c r="AL5" s="100">
        <f t="shared" si="2"/>
        <v>0</v>
      </c>
      <c r="AM5" s="100">
        <f t="shared" si="2"/>
        <v>0</v>
      </c>
      <c r="AN5" s="100">
        <f t="shared" si="2"/>
        <v>0</v>
      </c>
      <c r="AO5" s="100">
        <f t="shared" si="2"/>
        <v>0</v>
      </c>
      <c r="AP5" s="100">
        <f t="shared" si="2"/>
        <v>0</v>
      </c>
      <c r="AQ5" s="100">
        <f t="shared" si="2"/>
        <v>0</v>
      </c>
      <c r="AR5" s="100">
        <f t="shared" si="2"/>
        <v>0</v>
      </c>
      <c r="AS5" s="100">
        <f t="shared" si="2"/>
        <v>0</v>
      </c>
      <c r="AT5" s="100">
        <f t="shared" si="2"/>
        <v>0</v>
      </c>
      <c r="AU5" s="100">
        <f t="shared" si="2"/>
        <v>0</v>
      </c>
      <c r="AV5" s="100">
        <f t="shared" si="2"/>
        <v>0</v>
      </c>
      <c r="AW5" s="101">
        <f t="shared" si="2"/>
        <v>0</v>
      </c>
    </row>
    <row r="6" spans="1:49" x14ac:dyDescent="0.2">
      <c r="A6" s="279"/>
      <c r="B6" s="103" t="s">
        <v>39</v>
      </c>
      <c r="C6" s="104">
        <v>460</v>
      </c>
      <c r="D6" s="105">
        <v>7.7</v>
      </c>
      <c r="E6" s="99">
        <f t="shared" ref="E6:AW6" si="3">COUNTIFS(E$22:E$9941,"Orient.ph.")*5*$D6</f>
        <v>654.5</v>
      </c>
      <c r="F6" s="100">
        <f t="shared" si="3"/>
        <v>654.5</v>
      </c>
      <c r="G6" s="100">
        <f t="shared" si="3"/>
        <v>654.5</v>
      </c>
      <c r="H6" s="100">
        <f t="shared" si="3"/>
        <v>654.5</v>
      </c>
      <c r="I6" s="100">
        <f t="shared" si="3"/>
        <v>654.5</v>
      </c>
      <c r="J6" s="100">
        <f t="shared" si="3"/>
        <v>654.5</v>
      </c>
      <c r="K6" s="100">
        <f t="shared" si="3"/>
        <v>654.5</v>
      </c>
      <c r="L6" s="100">
        <f t="shared" si="3"/>
        <v>654.5</v>
      </c>
      <c r="M6" s="100">
        <f t="shared" si="3"/>
        <v>654.5</v>
      </c>
      <c r="N6" s="100">
        <f t="shared" si="3"/>
        <v>654.5</v>
      </c>
      <c r="O6" s="100">
        <f t="shared" si="3"/>
        <v>654.5</v>
      </c>
      <c r="P6" s="100">
        <f t="shared" si="3"/>
        <v>654.5</v>
      </c>
      <c r="Q6" s="100">
        <f t="shared" si="3"/>
        <v>654.5</v>
      </c>
      <c r="R6" s="100">
        <f t="shared" si="3"/>
        <v>654.5</v>
      </c>
      <c r="S6" s="101">
        <f t="shared" si="3"/>
        <v>654.5</v>
      </c>
      <c r="T6" s="99">
        <f t="shared" si="3"/>
        <v>616</v>
      </c>
      <c r="U6" s="100">
        <f t="shared" si="3"/>
        <v>616</v>
      </c>
      <c r="V6" s="100">
        <f t="shared" si="3"/>
        <v>616</v>
      </c>
      <c r="W6" s="100">
        <f t="shared" si="3"/>
        <v>616</v>
      </c>
      <c r="X6" s="100">
        <f t="shared" si="3"/>
        <v>616</v>
      </c>
      <c r="Y6" s="100">
        <f t="shared" si="3"/>
        <v>616</v>
      </c>
      <c r="Z6" s="100">
        <f t="shared" si="3"/>
        <v>616</v>
      </c>
      <c r="AA6" s="100">
        <f t="shared" si="3"/>
        <v>616</v>
      </c>
      <c r="AB6" s="100">
        <f t="shared" si="3"/>
        <v>616</v>
      </c>
      <c r="AC6" s="100">
        <f t="shared" si="3"/>
        <v>616</v>
      </c>
      <c r="AD6" s="100">
        <f t="shared" si="3"/>
        <v>616</v>
      </c>
      <c r="AE6" s="100">
        <f t="shared" si="3"/>
        <v>616</v>
      </c>
      <c r="AF6" s="100">
        <f t="shared" si="3"/>
        <v>616</v>
      </c>
      <c r="AG6" s="100">
        <f t="shared" si="3"/>
        <v>616</v>
      </c>
      <c r="AH6" s="101">
        <f t="shared" si="3"/>
        <v>616</v>
      </c>
      <c r="AI6" s="99">
        <f t="shared" si="3"/>
        <v>616</v>
      </c>
      <c r="AJ6" s="100">
        <f t="shared" si="3"/>
        <v>616</v>
      </c>
      <c r="AK6" s="100">
        <f t="shared" si="3"/>
        <v>616</v>
      </c>
      <c r="AL6" s="100">
        <f t="shared" si="3"/>
        <v>616</v>
      </c>
      <c r="AM6" s="100">
        <f t="shared" si="3"/>
        <v>616</v>
      </c>
      <c r="AN6" s="100">
        <f t="shared" si="3"/>
        <v>616</v>
      </c>
      <c r="AO6" s="100">
        <f t="shared" si="3"/>
        <v>616</v>
      </c>
      <c r="AP6" s="100">
        <f t="shared" si="3"/>
        <v>616</v>
      </c>
      <c r="AQ6" s="100">
        <f t="shared" si="3"/>
        <v>616</v>
      </c>
      <c r="AR6" s="100">
        <f t="shared" si="3"/>
        <v>616</v>
      </c>
      <c r="AS6" s="100">
        <f t="shared" si="3"/>
        <v>616</v>
      </c>
      <c r="AT6" s="100">
        <f t="shared" si="3"/>
        <v>616</v>
      </c>
      <c r="AU6" s="100">
        <f t="shared" si="3"/>
        <v>616</v>
      </c>
      <c r="AV6" s="100">
        <f t="shared" si="3"/>
        <v>616</v>
      </c>
      <c r="AW6" s="101">
        <f t="shared" si="3"/>
        <v>616</v>
      </c>
    </row>
    <row r="7" spans="1:49" x14ac:dyDescent="0.2">
      <c r="A7" s="279"/>
      <c r="B7" s="106" t="s">
        <v>22</v>
      </c>
      <c r="C7" s="107">
        <v>400</v>
      </c>
      <c r="D7" s="108">
        <v>7.7</v>
      </c>
      <c r="E7" s="109">
        <f t="shared" ref="E7:AW7" si="4">COUNTIFS(E$22:E$9941,"KH")*5*$D7</f>
        <v>539</v>
      </c>
      <c r="F7" s="100">
        <f t="shared" si="4"/>
        <v>539</v>
      </c>
      <c r="G7" s="100">
        <f t="shared" si="4"/>
        <v>539</v>
      </c>
      <c r="H7" s="100">
        <f t="shared" si="4"/>
        <v>539</v>
      </c>
      <c r="I7" s="100">
        <f t="shared" si="4"/>
        <v>539</v>
      </c>
      <c r="J7" s="100">
        <f t="shared" si="4"/>
        <v>616</v>
      </c>
      <c r="K7" s="100">
        <f t="shared" si="4"/>
        <v>616</v>
      </c>
      <c r="L7" s="100">
        <f t="shared" si="4"/>
        <v>616</v>
      </c>
      <c r="M7" s="100">
        <f t="shared" si="4"/>
        <v>539</v>
      </c>
      <c r="N7" s="100">
        <f t="shared" si="4"/>
        <v>539</v>
      </c>
      <c r="O7" s="100">
        <f t="shared" si="4"/>
        <v>616</v>
      </c>
      <c r="P7" s="100">
        <f t="shared" si="4"/>
        <v>616</v>
      </c>
      <c r="Q7" s="100">
        <f t="shared" si="4"/>
        <v>539</v>
      </c>
      <c r="R7" s="100">
        <f t="shared" si="4"/>
        <v>539</v>
      </c>
      <c r="S7" s="101">
        <f t="shared" si="4"/>
        <v>539</v>
      </c>
      <c r="T7" s="109">
        <f t="shared" si="4"/>
        <v>539</v>
      </c>
      <c r="U7" s="100">
        <f t="shared" si="4"/>
        <v>539</v>
      </c>
      <c r="V7" s="100">
        <f t="shared" si="4"/>
        <v>539</v>
      </c>
      <c r="W7" s="100">
        <f t="shared" si="4"/>
        <v>539</v>
      </c>
      <c r="X7" s="100">
        <f t="shared" si="4"/>
        <v>539</v>
      </c>
      <c r="Y7" s="100">
        <f t="shared" si="4"/>
        <v>616</v>
      </c>
      <c r="Z7" s="100">
        <f t="shared" si="4"/>
        <v>616</v>
      </c>
      <c r="AA7" s="100">
        <f t="shared" si="4"/>
        <v>616</v>
      </c>
      <c r="AB7" s="100">
        <f t="shared" si="4"/>
        <v>539</v>
      </c>
      <c r="AC7" s="100">
        <f t="shared" si="4"/>
        <v>539</v>
      </c>
      <c r="AD7" s="100">
        <f t="shared" si="4"/>
        <v>616</v>
      </c>
      <c r="AE7" s="100">
        <f t="shared" si="4"/>
        <v>616</v>
      </c>
      <c r="AF7" s="100">
        <f t="shared" si="4"/>
        <v>539</v>
      </c>
      <c r="AG7" s="100">
        <f t="shared" si="4"/>
        <v>539</v>
      </c>
      <c r="AH7" s="101">
        <f t="shared" si="4"/>
        <v>539</v>
      </c>
      <c r="AI7" s="109">
        <f t="shared" si="4"/>
        <v>539</v>
      </c>
      <c r="AJ7" s="100">
        <f t="shared" si="4"/>
        <v>539</v>
      </c>
      <c r="AK7" s="100">
        <f t="shared" si="4"/>
        <v>539</v>
      </c>
      <c r="AL7" s="100">
        <f t="shared" si="4"/>
        <v>539</v>
      </c>
      <c r="AM7" s="100">
        <f t="shared" si="4"/>
        <v>539</v>
      </c>
      <c r="AN7" s="100">
        <f t="shared" si="4"/>
        <v>0</v>
      </c>
      <c r="AO7" s="100">
        <f t="shared" si="4"/>
        <v>0</v>
      </c>
      <c r="AP7" s="100">
        <f t="shared" si="4"/>
        <v>0</v>
      </c>
      <c r="AQ7" s="100">
        <f t="shared" si="4"/>
        <v>0</v>
      </c>
      <c r="AR7" s="100">
        <f t="shared" si="4"/>
        <v>0</v>
      </c>
      <c r="AS7" s="100">
        <f t="shared" si="4"/>
        <v>0</v>
      </c>
      <c r="AT7" s="100">
        <f t="shared" si="4"/>
        <v>0</v>
      </c>
      <c r="AU7" s="100">
        <f t="shared" si="4"/>
        <v>0</v>
      </c>
      <c r="AV7" s="100">
        <f t="shared" si="4"/>
        <v>0</v>
      </c>
      <c r="AW7" s="101">
        <f t="shared" si="4"/>
        <v>0</v>
      </c>
    </row>
    <row r="8" spans="1:49" x14ac:dyDescent="0.2">
      <c r="A8" s="279"/>
      <c r="B8" s="110" t="s">
        <v>40</v>
      </c>
      <c r="C8" s="111">
        <v>400</v>
      </c>
      <c r="D8" s="112">
        <v>7.7</v>
      </c>
      <c r="E8" s="109">
        <f t="shared" ref="E8:AW8" si="5">COUNTIFS(E$22:E$9941,"APH")*5*$D8</f>
        <v>616</v>
      </c>
      <c r="F8" s="100">
        <f t="shared" si="5"/>
        <v>616</v>
      </c>
      <c r="G8" s="100">
        <f t="shared" si="5"/>
        <v>616</v>
      </c>
      <c r="H8" s="100">
        <f t="shared" si="5"/>
        <v>616</v>
      </c>
      <c r="I8" s="100">
        <f t="shared" si="5"/>
        <v>616</v>
      </c>
      <c r="J8" s="100">
        <f t="shared" si="5"/>
        <v>539</v>
      </c>
      <c r="K8" s="100">
        <f t="shared" si="5"/>
        <v>539</v>
      </c>
      <c r="L8" s="100">
        <f t="shared" si="5"/>
        <v>539</v>
      </c>
      <c r="M8" s="100">
        <f t="shared" si="5"/>
        <v>616</v>
      </c>
      <c r="N8" s="100">
        <f t="shared" si="5"/>
        <v>616</v>
      </c>
      <c r="O8" s="100">
        <f t="shared" si="5"/>
        <v>539</v>
      </c>
      <c r="P8" s="100">
        <f t="shared" si="5"/>
        <v>539</v>
      </c>
      <c r="Q8" s="100">
        <f t="shared" si="5"/>
        <v>616</v>
      </c>
      <c r="R8" s="100">
        <f t="shared" si="5"/>
        <v>616</v>
      </c>
      <c r="S8" s="101">
        <f t="shared" si="5"/>
        <v>616</v>
      </c>
      <c r="T8" s="109">
        <f t="shared" si="5"/>
        <v>616</v>
      </c>
      <c r="U8" s="100">
        <f t="shared" si="5"/>
        <v>616</v>
      </c>
      <c r="V8" s="100">
        <f t="shared" si="5"/>
        <v>616</v>
      </c>
      <c r="W8" s="100">
        <f t="shared" si="5"/>
        <v>616</v>
      </c>
      <c r="X8" s="100">
        <f t="shared" si="5"/>
        <v>616</v>
      </c>
      <c r="Y8" s="100">
        <f t="shared" si="5"/>
        <v>539</v>
      </c>
      <c r="Z8" s="100">
        <f t="shared" si="5"/>
        <v>539</v>
      </c>
      <c r="AA8" s="100">
        <f t="shared" si="5"/>
        <v>539</v>
      </c>
      <c r="AB8" s="100">
        <f t="shared" si="5"/>
        <v>616</v>
      </c>
      <c r="AC8" s="100">
        <f t="shared" si="5"/>
        <v>616</v>
      </c>
      <c r="AD8" s="100">
        <f t="shared" si="5"/>
        <v>539</v>
      </c>
      <c r="AE8" s="100">
        <f t="shared" si="5"/>
        <v>539</v>
      </c>
      <c r="AF8" s="100">
        <f t="shared" si="5"/>
        <v>616</v>
      </c>
      <c r="AG8" s="100">
        <f t="shared" si="5"/>
        <v>616</v>
      </c>
      <c r="AH8" s="101">
        <f t="shared" si="5"/>
        <v>616</v>
      </c>
      <c r="AI8" s="109">
        <f t="shared" si="5"/>
        <v>0</v>
      </c>
      <c r="AJ8" s="100">
        <f t="shared" si="5"/>
        <v>0</v>
      </c>
      <c r="AK8" s="100">
        <f t="shared" si="5"/>
        <v>0</v>
      </c>
      <c r="AL8" s="100">
        <f t="shared" si="5"/>
        <v>0</v>
      </c>
      <c r="AM8" s="100">
        <f t="shared" si="5"/>
        <v>0</v>
      </c>
      <c r="AN8" s="100">
        <f t="shared" si="5"/>
        <v>539</v>
      </c>
      <c r="AO8" s="100">
        <f t="shared" si="5"/>
        <v>539</v>
      </c>
      <c r="AP8" s="100">
        <f t="shared" si="5"/>
        <v>539</v>
      </c>
      <c r="AQ8" s="100">
        <f t="shared" si="5"/>
        <v>616</v>
      </c>
      <c r="AR8" s="100">
        <f t="shared" si="5"/>
        <v>616</v>
      </c>
      <c r="AS8" s="100">
        <f t="shared" si="5"/>
        <v>0</v>
      </c>
      <c r="AT8" s="100">
        <f t="shared" si="5"/>
        <v>0</v>
      </c>
      <c r="AU8" s="100">
        <f t="shared" si="5"/>
        <v>0</v>
      </c>
      <c r="AV8" s="100">
        <f t="shared" si="5"/>
        <v>0</v>
      </c>
      <c r="AW8" s="101">
        <f t="shared" si="5"/>
        <v>0</v>
      </c>
    </row>
    <row r="9" spans="1:49" x14ac:dyDescent="0.2">
      <c r="A9" s="279"/>
      <c r="B9" s="113" t="s">
        <v>23</v>
      </c>
      <c r="C9" s="114">
        <v>400</v>
      </c>
      <c r="D9" s="115">
        <v>7.7</v>
      </c>
      <c r="E9" s="109">
        <f t="shared" ref="E9:AW9" si="6">COUNTIFS(E$22:E$9941,"AD")*5*$D9</f>
        <v>616</v>
      </c>
      <c r="F9" s="100">
        <f t="shared" si="6"/>
        <v>616</v>
      </c>
      <c r="G9" s="100">
        <f t="shared" si="6"/>
        <v>616</v>
      </c>
      <c r="H9" s="100">
        <f t="shared" si="6"/>
        <v>616</v>
      </c>
      <c r="I9" s="100">
        <f t="shared" si="6"/>
        <v>616</v>
      </c>
      <c r="J9" s="100">
        <f t="shared" si="6"/>
        <v>616</v>
      </c>
      <c r="K9" s="100">
        <f t="shared" si="6"/>
        <v>616</v>
      </c>
      <c r="L9" s="100">
        <f t="shared" si="6"/>
        <v>616</v>
      </c>
      <c r="M9" s="100">
        <f t="shared" si="6"/>
        <v>616</v>
      </c>
      <c r="N9" s="100">
        <f t="shared" si="6"/>
        <v>616</v>
      </c>
      <c r="O9" s="100">
        <f t="shared" si="6"/>
        <v>616</v>
      </c>
      <c r="P9" s="100">
        <f t="shared" si="6"/>
        <v>616</v>
      </c>
      <c r="Q9" s="100">
        <f t="shared" si="6"/>
        <v>616</v>
      </c>
      <c r="R9" s="100">
        <f t="shared" si="6"/>
        <v>616</v>
      </c>
      <c r="S9" s="101">
        <f t="shared" si="6"/>
        <v>616</v>
      </c>
      <c r="T9" s="109">
        <f t="shared" si="6"/>
        <v>616</v>
      </c>
      <c r="U9" s="100">
        <f t="shared" si="6"/>
        <v>616</v>
      </c>
      <c r="V9" s="100">
        <f t="shared" si="6"/>
        <v>616</v>
      </c>
      <c r="W9" s="100">
        <f t="shared" si="6"/>
        <v>616</v>
      </c>
      <c r="X9" s="100">
        <f t="shared" si="6"/>
        <v>616</v>
      </c>
      <c r="Y9" s="100">
        <f t="shared" si="6"/>
        <v>616</v>
      </c>
      <c r="Z9" s="100">
        <f t="shared" si="6"/>
        <v>616</v>
      </c>
      <c r="AA9" s="100">
        <f t="shared" si="6"/>
        <v>616</v>
      </c>
      <c r="AB9" s="100">
        <f t="shared" si="6"/>
        <v>616</v>
      </c>
      <c r="AC9" s="100">
        <f t="shared" si="6"/>
        <v>616</v>
      </c>
      <c r="AD9" s="100">
        <f t="shared" si="6"/>
        <v>616</v>
      </c>
      <c r="AE9" s="100">
        <f t="shared" si="6"/>
        <v>616</v>
      </c>
      <c r="AF9" s="100">
        <f t="shared" si="6"/>
        <v>616</v>
      </c>
      <c r="AG9" s="100">
        <f t="shared" si="6"/>
        <v>616</v>
      </c>
      <c r="AH9" s="101">
        <f t="shared" si="6"/>
        <v>616</v>
      </c>
      <c r="AI9" s="109">
        <f t="shared" si="6"/>
        <v>0</v>
      </c>
      <c r="AJ9" s="100">
        <f t="shared" si="6"/>
        <v>0</v>
      </c>
      <c r="AK9" s="100">
        <f t="shared" si="6"/>
        <v>0</v>
      </c>
      <c r="AL9" s="100">
        <f t="shared" si="6"/>
        <v>0</v>
      </c>
      <c r="AM9" s="100">
        <f t="shared" si="6"/>
        <v>0</v>
      </c>
      <c r="AN9" s="100">
        <f t="shared" si="6"/>
        <v>0</v>
      </c>
      <c r="AO9" s="100">
        <f t="shared" si="6"/>
        <v>0</v>
      </c>
      <c r="AP9" s="100">
        <f t="shared" si="6"/>
        <v>0</v>
      </c>
      <c r="AQ9" s="100">
        <f t="shared" si="6"/>
        <v>0</v>
      </c>
      <c r="AR9" s="100">
        <f t="shared" si="6"/>
        <v>0</v>
      </c>
      <c r="AS9" s="100">
        <f t="shared" si="6"/>
        <v>616</v>
      </c>
      <c r="AT9" s="100">
        <f t="shared" si="6"/>
        <v>616</v>
      </c>
      <c r="AU9" s="100">
        <f t="shared" si="6"/>
        <v>616</v>
      </c>
      <c r="AV9" s="100">
        <f t="shared" si="6"/>
        <v>616</v>
      </c>
      <c r="AW9" s="101">
        <f t="shared" si="6"/>
        <v>616</v>
      </c>
    </row>
    <row r="10" spans="1:49" x14ac:dyDescent="0.2">
      <c r="A10" s="279"/>
      <c r="B10" s="116" t="s">
        <v>16</v>
      </c>
      <c r="C10" s="117">
        <v>60</v>
      </c>
      <c r="D10" s="118">
        <v>7.7</v>
      </c>
      <c r="E10" s="109">
        <f t="shared" ref="E10:AW10" si="7">COUNTIFS(E$22:E$9941,"Päd")*5*$D10</f>
        <v>77</v>
      </c>
      <c r="F10" s="100">
        <f t="shared" si="7"/>
        <v>77</v>
      </c>
      <c r="G10" s="100">
        <f t="shared" si="7"/>
        <v>77</v>
      </c>
      <c r="H10" s="100">
        <f t="shared" si="7"/>
        <v>77</v>
      </c>
      <c r="I10" s="100">
        <f t="shared" si="7"/>
        <v>77</v>
      </c>
      <c r="J10" s="100">
        <f t="shared" si="7"/>
        <v>77</v>
      </c>
      <c r="K10" s="100">
        <f t="shared" si="7"/>
        <v>77</v>
      </c>
      <c r="L10" s="100">
        <f t="shared" si="7"/>
        <v>77</v>
      </c>
      <c r="M10" s="100">
        <f t="shared" si="7"/>
        <v>77</v>
      </c>
      <c r="N10" s="100">
        <f t="shared" si="7"/>
        <v>77</v>
      </c>
      <c r="O10" s="100">
        <f t="shared" si="7"/>
        <v>77</v>
      </c>
      <c r="P10" s="100">
        <f t="shared" si="7"/>
        <v>77</v>
      </c>
      <c r="Q10" s="100">
        <f t="shared" si="7"/>
        <v>77</v>
      </c>
      <c r="R10" s="100">
        <f t="shared" si="7"/>
        <v>77</v>
      </c>
      <c r="S10" s="101">
        <f t="shared" si="7"/>
        <v>77</v>
      </c>
      <c r="T10" s="109">
        <f t="shared" si="7"/>
        <v>77</v>
      </c>
      <c r="U10" s="100">
        <f t="shared" si="7"/>
        <v>77</v>
      </c>
      <c r="V10" s="100">
        <f t="shared" si="7"/>
        <v>77</v>
      </c>
      <c r="W10" s="100">
        <f t="shared" si="7"/>
        <v>77</v>
      </c>
      <c r="X10" s="100">
        <f t="shared" si="7"/>
        <v>77</v>
      </c>
      <c r="Y10" s="100">
        <f t="shared" si="7"/>
        <v>77</v>
      </c>
      <c r="Z10" s="100">
        <f t="shared" si="7"/>
        <v>77</v>
      </c>
      <c r="AA10" s="100">
        <f t="shared" si="7"/>
        <v>77</v>
      </c>
      <c r="AB10" s="100">
        <f t="shared" si="7"/>
        <v>77</v>
      </c>
      <c r="AC10" s="100">
        <f t="shared" si="7"/>
        <v>77</v>
      </c>
      <c r="AD10" s="100">
        <f t="shared" si="7"/>
        <v>77</v>
      </c>
      <c r="AE10" s="100">
        <f t="shared" si="7"/>
        <v>77</v>
      </c>
      <c r="AF10" s="100">
        <f t="shared" si="7"/>
        <v>77</v>
      </c>
      <c r="AG10" s="100">
        <f t="shared" si="7"/>
        <v>77</v>
      </c>
      <c r="AH10" s="101">
        <f t="shared" si="7"/>
        <v>77</v>
      </c>
      <c r="AI10" s="109">
        <f t="shared" si="7"/>
        <v>77</v>
      </c>
      <c r="AJ10" s="100">
        <f t="shared" si="7"/>
        <v>77</v>
      </c>
      <c r="AK10" s="100">
        <f t="shared" si="7"/>
        <v>77</v>
      </c>
      <c r="AL10" s="100">
        <f t="shared" si="7"/>
        <v>77</v>
      </c>
      <c r="AM10" s="100">
        <f t="shared" si="7"/>
        <v>77</v>
      </c>
      <c r="AN10" s="100">
        <f t="shared" si="7"/>
        <v>77</v>
      </c>
      <c r="AO10" s="100">
        <f t="shared" si="7"/>
        <v>77</v>
      </c>
      <c r="AP10" s="100">
        <f t="shared" si="7"/>
        <v>77</v>
      </c>
      <c r="AQ10" s="100">
        <f t="shared" si="7"/>
        <v>0</v>
      </c>
      <c r="AR10" s="100">
        <f t="shared" si="7"/>
        <v>0</v>
      </c>
      <c r="AS10" s="100">
        <f t="shared" si="7"/>
        <v>0</v>
      </c>
      <c r="AT10" s="100">
        <f t="shared" si="7"/>
        <v>0</v>
      </c>
      <c r="AU10" s="100">
        <f t="shared" si="7"/>
        <v>0</v>
      </c>
      <c r="AV10" s="100">
        <f t="shared" si="7"/>
        <v>0</v>
      </c>
      <c r="AW10" s="101">
        <f t="shared" si="7"/>
        <v>0</v>
      </c>
    </row>
    <row r="11" spans="1:49" x14ac:dyDescent="0.2">
      <c r="A11" s="279"/>
      <c r="B11" s="177" t="s">
        <v>53</v>
      </c>
      <c r="C11" s="184">
        <v>120</v>
      </c>
      <c r="D11" s="181">
        <v>7.7</v>
      </c>
      <c r="E11" s="109">
        <f>COUNTIFS(E$22:E$9941,"Psych")*5*$D11</f>
        <v>154</v>
      </c>
      <c r="F11" s="100">
        <f t="shared" ref="F11:AW11" si="8">COUNTIFS(F$22:F$9941,"Psych")*5*$D11</f>
        <v>154</v>
      </c>
      <c r="G11" s="100">
        <f t="shared" si="8"/>
        <v>154</v>
      </c>
      <c r="H11" s="100">
        <f t="shared" si="8"/>
        <v>154</v>
      </c>
      <c r="I11" s="100">
        <f t="shared" si="8"/>
        <v>154</v>
      </c>
      <c r="J11" s="100">
        <f t="shared" si="8"/>
        <v>154</v>
      </c>
      <c r="K11" s="100">
        <f t="shared" si="8"/>
        <v>154</v>
      </c>
      <c r="L11" s="100">
        <f t="shared" si="8"/>
        <v>154</v>
      </c>
      <c r="M11" s="100">
        <f t="shared" si="8"/>
        <v>154</v>
      </c>
      <c r="N11" s="100">
        <f t="shared" si="8"/>
        <v>154</v>
      </c>
      <c r="O11" s="100">
        <f t="shared" si="8"/>
        <v>154</v>
      </c>
      <c r="P11" s="100">
        <f t="shared" si="8"/>
        <v>154</v>
      </c>
      <c r="Q11" s="100">
        <f t="shared" si="8"/>
        <v>154</v>
      </c>
      <c r="R11" s="100">
        <f t="shared" si="8"/>
        <v>154</v>
      </c>
      <c r="S11" s="101">
        <f t="shared" si="8"/>
        <v>154</v>
      </c>
      <c r="T11" s="109">
        <f>COUNTIFS(T$22:T$9941,"Psych")*5*$D11</f>
        <v>0</v>
      </c>
      <c r="U11" s="100">
        <f t="shared" si="8"/>
        <v>0</v>
      </c>
      <c r="V11" s="100">
        <f t="shared" si="8"/>
        <v>0</v>
      </c>
      <c r="W11" s="100">
        <f t="shared" si="8"/>
        <v>0</v>
      </c>
      <c r="X11" s="100">
        <f t="shared" si="8"/>
        <v>0</v>
      </c>
      <c r="Y11" s="100">
        <f t="shared" si="8"/>
        <v>0</v>
      </c>
      <c r="Z11" s="100">
        <f t="shared" si="8"/>
        <v>0</v>
      </c>
      <c r="AA11" s="100">
        <f t="shared" si="8"/>
        <v>0</v>
      </c>
      <c r="AB11" s="100">
        <f t="shared" si="8"/>
        <v>0</v>
      </c>
      <c r="AC11" s="100">
        <f t="shared" si="8"/>
        <v>0</v>
      </c>
      <c r="AD11" s="100">
        <f t="shared" si="8"/>
        <v>0</v>
      </c>
      <c r="AE11" s="100">
        <f t="shared" si="8"/>
        <v>0</v>
      </c>
      <c r="AF11" s="100">
        <f t="shared" si="8"/>
        <v>0</v>
      </c>
      <c r="AG11" s="100">
        <f t="shared" si="8"/>
        <v>0</v>
      </c>
      <c r="AH11" s="101">
        <f t="shared" si="8"/>
        <v>0</v>
      </c>
      <c r="AI11" s="109">
        <f>COUNTIFS(AI$22:AI$9941,"Psych")*5*$D11</f>
        <v>0</v>
      </c>
      <c r="AJ11" s="100">
        <f t="shared" si="8"/>
        <v>0</v>
      </c>
      <c r="AK11" s="100">
        <f t="shared" si="8"/>
        <v>0</v>
      </c>
      <c r="AL11" s="100">
        <f t="shared" si="8"/>
        <v>0</v>
      </c>
      <c r="AM11" s="100">
        <f t="shared" si="8"/>
        <v>0</v>
      </c>
      <c r="AN11" s="100">
        <f t="shared" si="8"/>
        <v>0</v>
      </c>
      <c r="AO11" s="100">
        <f t="shared" si="8"/>
        <v>0</v>
      </c>
      <c r="AP11" s="100">
        <f t="shared" si="8"/>
        <v>0</v>
      </c>
      <c r="AQ11" s="100">
        <f t="shared" si="8"/>
        <v>0</v>
      </c>
      <c r="AR11" s="100">
        <f t="shared" si="8"/>
        <v>0</v>
      </c>
      <c r="AS11" s="100">
        <f t="shared" si="8"/>
        <v>0</v>
      </c>
      <c r="AT11" s="100">
        <f t="shared" si="8"/>
        <v>0</v>
      </c>
      <c r="AU11" s="100">
        <f t="shared" si="8"/>
        <v>0</v>
      </c>
      <c r="AV11" s="100">
        <f t="shared" si="8"/>
        <v>0</v>
      </c>
      <c r="AW11" s="101">
        <f t="shared" si="8"/>
        <v>0</v>
      </c>
    </row>
    <row r="12" spans="1:49" x14ac:dyDescent="0.2">
      <c r="A12" s="279"/>
      <c r="B12" s="178" t="s">
        <v>52</v>
      </c>
      <c r="C12" s="185">
        <v>500</v>
      </c>
      <c r="D12" s="182">
        <v>7.7</v>
      </c>
      <c r="E12" s="109">
        <f>COUNTIFS(E$22:E$9941,"Vertiefung")*5*$D12</f>
        <v>770</v>
      </c>
      <c r="F12" s="100">
        <f t="shared" ref="F12:AW12" si="9">COUNTIFS(F$22:F$9941,"Vertiefung")*5*$D12</f>
        <v>770</v>
      </c>
      <c r="G12" s="100">
        <f t="shared" si="9"/>
        <v>770</v>
      </c>
      <c r="H12" s="100">
        <f t="shared" si="9"/>
        <v>770</v>
      </c>
      <c r="I12" s="100">
        <f t="shared" si="9"/>
        <v>770</v>
      </c>
      <c r="J12" s="100">
        <f t="shared" si="9"/>
        <v>770</v>
      </c>
      <c r="K12" s="100">
        <f t="shared" si="9"/>
        <v>770</v>
      </c>
      <c r="L12" s="100">
        <f t="shared" si="9"/>
        <v>770</v>
      </c>
      <c r="M12" s="100">
        <f t="shared" si="9"/>
        <v>770</v>
      </c>
      <c r="N12" s="100">
        <f t="shared" si="9"/>
        <v>770</v>
      </c>
      <c r="O12" s="100">
        <f t="shared" si="9"/>
        <v>770</v>
      </c>
      <c r="P12" s="100">
        <f t="shared" si="9"/>
        <v>770</v>
      </c>
      <c r="Q12" s="100">
        <f t="shared" si="9"/>
        <v>770</v>
      </c>
      <c r="R12" s="100">
        <f t="shared" si="9"/>
        <v>770</v>
      </c>
      <c r="S12" s="101">
        <f t="shared" si="9"/>
        <v>770</v>
      </c>
      <c r="T12" s="109">
        <f>COUNTIFS(T$22:T$9941,"Vertiefung")*5*$D12</f>
        <v>0</v>
      </c>
      <c r="U12" s="100">
        <f t="shared" si="9"/>
        <v>0</v>
      </c>
      <c r="V12" s="100">
        <f t="shared" si="9"/>
        <v>0</v>
      </c>
      <c r="W12" s="100">
        <f t="shared" si="9"/>
        <v>0</v>
      </c>
      <c r="X12" s="100">
        <f t="shared" si="9"/>
        <v>0</v>
      </c>
      <c r="Y12" s="100">
        <f t="shared" si="9"/>
        <v>0</v>
      </c>
      <c r="Z12" s="100">
        <f t="shared" si="9"/>
        <v>0</v>
      </c>
      <c r="AA12" s="100">
        <f t="shared" si="9"/>
        <v>0</v>
      </c>
      <c r="AB12" s="100">
        <f t="shared" si="9"/>
        <v>0</v>
      </c>
      <c r="AC12" s="100">
        <f t="shared" si="9"/>
        <v>0</v>
      </c>
      <c r="AD12" s="100">
        <f t="shared" si="9"/>
        <v>0</v>
      </c>
      <c r="AE12" s="100">
        <f t="shared" si="9"/>
        <v>0</v>
      </c>
      <c r="AF12" s="100">
        <f t="shared" si="9"/>
        <v>0</v>
      </c>
      <c r="AG12" s="100">
        <f t="shared" si="9"/>
        <v>0</v>
      </c>
      <c r="AH12" s="101">
        <f t="shared" si="9"/>
        <v>0</v>
      </c>
      <c r="AI12" s="109">
        <f>COUNTIFS(AI$22:AI$9941,"Vertiefung")*5*$D12</f>
        <v>0</v>
      </c>
      <c r="AJ12" s="100">
        <f t="shared" si="9"/>
        <v>0</v>
      </c>
      <c r="AK12" s="100">
        <f t="shared" si="9"/>
        <v>0</v>
      </c>
      <c r="AL12" s="100">
        <f t="shared" si="9"/>
        <v>0</v>
      </c>
      <c r="AM12" s="100">
        <f t="shared" si="9"/>
        <v>0</v>
      </c>
      <c r="AN12" s="100">
        <f t="shared" si="9"/>
        <v>0</v>
      </c>
      <c r="AO12" s="100">
        <f t="shared" si="9"/>
        <v>0</v>
      </c>
      <c r="AP12" s="100">
        <f t="shared" si="9"/>
        <v>0</v>
      </c>
      <c r="AQ12" s="100">
        <f t="shared" si="9"/>
        <v>0</v>
      </c>
      <c r="AR12" s="100">
        <f t="shared" si="9"/>
        <v>0</v>
      </c>
      <c r="AS12" s="100">
        <f t="shared" si="9"/>
        <v>0</v>
      </c>
      <c r="AT12" s="100">
        <f t="shared" si="9"/>
        <v>0</v>
      </c>
      <c r="AU12" s="100">
        <f t="shared" si="9"/>
        <v>0</v>
      </c>
      <c r="AV12" s="100">
        <f t="shared" si="9"/>
        <v>0</v>
      </c>
      <c r="AW12" s="101">
        <f t="shared" si="9"/>
        <v>0</v>
      </c>
    </row>
    <row r="13" spans="1:49" x14ac:dyDescent="0.2">
      <c r="A13" s="279"/>
      <c r="B13" s="179" t="s">
        <v>54</v>
      </c>
      <c r="C13" s="186">
        <v>80</v>
      </c>
      <c r="D13" s="183">
        <v>7.7</v>
      </c>
      <c r="E13" s="109">
        <f>COUNTIFS(E$22:E$9941,"Wahl 1")*5*$D13</f>
        <v>154</v>
      </c>
      <c r="F13" s="100">
        <f t="shared" ref="F13:AW13" si="10">COUNTIFS(F$22:F$9941,"Wahl 1")*5*$D13</f>
        <v>154</v>
      </c>
      <c r="G13" s="100">
        <f t="shared" si="10"/>
        <v>154</v>
      </c>
      <c r="H13" s="100">
        <f t="shared" si="10"/>
        <v>154</v>
      </c>
      <c r="I13" s="100">
        <f t="shared" si="10"/>
        <v>154</v>
      </c>
      <c r="J13" s="100">
        <f t="shared" si="10"/>
        <v>154</v>
      </c>
      <c r="K13" s="100">
        <f t="shared" si="10"/>
        <v>154</v>
      </c>
      <c r="L13" s="100">
        <f t="shared" si="10"/>
        <v>154</v>
      </c>
      <c r="M13" s="100">
        <f t="shared" si="10"/>
        <v>154</v>
      </c>
      <c r="N13" s="100">
        <f t="shared" si="10"/>
        <v>154</v>
      </c>
      <c r="O13" s="100">
        <f t="shared" si="10"/>
        <v>154</v>
      </c>
      <c r="P13" s="100">
        <f t="shared" si="10"/>
        <v>154</v>
      </c>
      <c r="Q13" s="100">
        <f t="shared" si="10"/>
        <v>154</v>
      </c>
      <c r="R13" s="100">
        <f t="shared" si="10"/>
        <v>154</v>
      </c>
      <c r="S13" s="101">
        <f t="shared" si="10"/>
        <v>154</v>
      </c>
      <c r="T13" s="109">
        <f>COUNTIFS(T$22:T$9941,"Wahl 1")*5*$D13</f>
        <v>0</v>
      </c>
      <c r="U13" s="100">
        <f t="shared" si="10"/>
        <v>0</v>
      </c>
      <c r="V13" s="100">
        <f t="shared" si="10"/>
        <v>0</v>
      </c>
      <c r="W13" s="100">
        <f t="shared" si="10"/>
        <v>0</v>
      </c>
      <c r="X13" s="100">
        <f t="shared" si="10"/>
        <v>0</v>
      </c>
      <c r="Y13" s="100">
        <f t="shared" si="10"/>
        <v>0</v>
      </c>
      <c r="Z13" s="100">
        <f t="shared" si="10"/>
        <v>0</v>
      </c>
      <c r="AA13" s="100">
        <f t="shared" si="10"/>
        <v>0</v>
      </c>
      <c r="AB13" s="100">
        <f t="shared" si="10"/>
        <v>0</v>
      </c>
      <c r="AC13" s="100">
        <f t="shared" si="10"/>
        <v>0</v>
      </c>
      <c r="AD13" s="100">
        <f t="shared" si="10"/>
        <v>0</v>
      </c>
      <c r="AE13" s="100">
        <f t="shared" si="10"/>
        <v>0</v>
      </c>
      <c r="AF13" s="100">
        <f t="shared" si="10"/>
        <v>0</v>
      </c>
      <c r="AG13" s="100">
        <f t="shared" si="10"/>
        <v>0</v>
      </c>
      <c r="AH13" s="101">
        <f t="shared" si="10"/>
        <v>0</v>
      </c>
      <c r="AI13" s="109">
        <f>COUNTIFS(AI$22:AI$9941,"Wahl 1")*5*$D13</f>
        <v>0</v>
      </c>
      <c r="AJ13" s="100">
        <f t="shared" si="10"/>
        <v>0</v>
      </c>
      <c r="AK13" s="100">
        <f t="shared" si="10"/>
        <v>0</v>
      </c>
      <c r="AL13" s="100">
        <f t="shared" si="10"/>
        <v>0</v>
      </c>
      <c r="AM13" s="100">
        <f t="shared" si="10"/>
        <v>0</v>
      </c>
      <c r="AN13" s="100">
        <f t="shared" si="10"/>
        <v>0</v>
      </c>
      <c r="AO13" s="100">
        <f t="shared" si="10"/>
        <v>0</v>
      </c>
      <c r="AP13" s="100">
        <f t="shared" si="10"/>
        <v>0</v>
      </c>
      <c r="AQ13" s="100">
        <f t="shared" si="10"/>
        <v>0</v>
      </c>
      <c r="AR13" s="100">
        <f t="shared" si="10"/>
        <v>0</v>
      </c>
      <c r="AS13" s="100">
        <f t="shared" si="10"/>
        <v>0</v>
      </c>
      <c r="AT13" s="100">
        <f t="shared" si="10"/>
        <v>0</v>
      </c>
      <c r="AU13" s="100">
        <f t="shared" si="10"/>
        <v>0</v>
      </c>
      <c r="AV13" s="100">
        <f t="shared" si="10"/>
        <v>0</v>
      </c>
      <c r="AW13" s="101">
        <f t="shared" si="10"/>
        <v>0</v>
      </c>
    </row>
    <row r="14" spans="1:49" ht="13.5" thickBot="1" x14ac:dyDescent="0.25">
      <c r="A14" s="279"/>
      <c r="B14" s="180" t="s">
        <v>55</v>
      </c>
      <c r="C14" s="187">
        <v>80</v>
      </c>
      <c r="D14" s="188">
        <v>7.7</v>
      </c>
      <c r="E14" s="109">
        <f>COUNTIFS(E$22:E$9941,"Wahl 2")*5*$D14</f>
        <v>154</v>
      </c>
      <c r="F14" s="100">
        <f t="shared" ref="F14:AW14" si="11">COUNTIFS(F$22:F$9941,"Wahl 2")*5*$D14</f>
        <v>154</v>
      </c>
      <c r="G14" s="100">
        <f t="shared" si="11"/>
        <v>154</v>
      </c>
      <c r="H14" s="100">
        <f t="shared" si="11"/>
        <v>154</v>
      </c>
      <c r="I14" s="100">
        <f t="shared" si="11"/>
        <v>154</v>
      </c>
      <c r="J14" s="100">
        <f t="shared" si="11"/>
        <v>154</v>
      </c>
      <c r="K14" s="100">
        <f t="shared" si="11"/>
        <v>154</v>
      </c>
      <c r="L14" s="100">
        <f t="shared" si="11"/>
        <v>154</v>
      </c>
      <c r="M14" s="100">
        <f t="shared" si="11"/>
        <v>154</v>
      </c>
      <c r="N14" s="100">
        <f t="shared" si="11"/>
        <v>154</v>
      </c>
      <c r="O14" s="100">
        <f t="shared" si="11"/>
        <v>154</v>
      </c>
      <c r="P14" s="100">
        <f t="shared" si="11"/>
        <v>154</v>
      </c>
      <c r="Q14" s="100">
        <f t="shared" si="11"/>
        <v>154</v>
      </c>
      <c r="R14" s="100">
        <f t="shared" si="11"/>
        <v>154</v>
      </c>
      <c r="S14" s="101">
        <f t="shared" si="11"/>
        <v>154</v>
      </c>
      <c r="T14" s="109">
        <f>COUNTIFS(T$22:T$9941,"Wahl 2")*5*$D14</f>
        <v>0</v>
      </c>
      <c r="U14" s="100">
        <f t="shared" si="11"/>
        <v>0</v>
      </c>
      <c r="V14" s="100">
        <f t="shared" si="11"/>
        <v>0</v>
      </c>
      <c r="W14" s="100">
        <f t="shared" si="11"/>
        <v>0</v>
      </c>
      <c r="X14" s="100">
        <f t="shared" si="11"/>
        <v>0</v>
      </c>
      <c r="Y14" s="100">
        <f t="shared" si="11"/>
        <v>0</v>
      </c>
      <c r="Z14" s="100">
        <f t="shared" si="11"/>
        <v>0</v>
      </c>
      <c r="AA14" s="100">
        <f t="shared" si="11"/>
        <v>0</v>
      </c>
      <c r="AB14" s="100">
        <f t="shared" si="11"/>
        <v>0</v>
      </c>
      <c r="AC14" s="100">
        <f t="shared" si="11"/>
        <v>0</v>
      </c>
      <c r="AD14" s="100">
        <f t="shared" si="11"/>
        <v>0</v>
      </c>
      <c r="AE14" s="100">
        <f t="shared" si="11"/>
        <v>0</v>
      </c>
      <c r="AF14" s="100">
        <f t="shared" si="11"/>
        <v>0</v>
      </c>
      <c r="AG14" s="100">
        <f t="shared" si="11"/>
        <v>0</v>
      </c>
      <c r="AH14" s="101">
        <f t="shared" si="11"/>
        <v>0</v>
      </c>
      <c r="AI14" s="109">
        <f>COUNTIFS(AI$22:AI$9941,"Wahl 2")*5*$D14</f>
        <v>0</v>
      </c>
      <c r="AJ14" s="100">
        <f t="shared" si="11"/>
        <v>0</v>
      </c>
      <c r="AK14" s="100">
        <f t="shared" si="11"/>
        <v>0</v>
      </c>
      <c r="AL14" s="100">
        <f t="shared" si="11"/>
        <v>0</v>
      </c>
      <c r="AM14" s="100">
        <f t="shared" si="11"/>
        <v>0</v>
      </c>
      <c r="AN14" s="100">
        <f t="shared" si="11"/>
        <v>0</v>
      </c>
      <c r="AO14" s="100">
        <f t="shared" si="11"/>
        <v>0</v>
      </c>
      <c r="AP14" s="100">
        <f t="shared" si="11"/>
        <v>0</v>
      </c>
      <c r="AQ14" s="100">
        <f t="shared" si="11"/>
        <v>0</v>
      </c>
      <c r="AR14" s="100">
        <f t="shared" si="11"/>
        <v>0</v>
      </c>
      <c r="AS14" s="100">
        <f t="shared" si="11"/>
        <v>0</v>
      </c>
      <c r="AT14" s="100">
        <f t="shared" si="11"/>
        <v>0</v>
      </c>
      <c r="AU14" s="100">
        <f t="shared" si="11"/>
        <v>0</v>
      </c>
      <c r="AV14" s="100">
        <f t="shared" si="11"/>
        <v>0</v>
      </c>
      <c r="AW14" s="101">
        <f t="shared" si="11"/>
        <v>0</v>
      </c>
    </row>
    <row r="15" spans="1:49" x14ac:dyDescent="0.2">
      <c r="A15" s="271" t="s">
        <v>35</v>
      </c>
      <c r="B15" s="274" t="s">
        <v>24</v>
      </c>
      <c r="C15" s="275"/>
      <c r="D15" s="275"/>
      <c r="E15" s="119">
        <v>1</v>
      </c>
      <c r="F15" s="120">
        <v>1</v>
      </c>
      <c r="G15" s="120">
        <v>1</v>
      </c>
      <c r="H15" s="120">
        <v>1</v>
      </c>
      <c r="I15" s="120">
        <v>1</v>
      </c>
      <c r="J15" s="120">
        <v>1</v>
      </c>
      <c r="K15" s="120">
        <v>1</v>
      </c>
      <c r="L15" s="120">
        <v>1</v>
      </c>
      <c r="M15" s="120">
        <v>1</v>
      </c>
      <c r="N15" s="120">
        <v>1</v>
      </c>
      <c r="O15" s="121">
        <v>1</v>
      </c>
      <c r="P15" s="121">
        <v>1</v>
      </c>
      <c r="Q15" s="121"/>
      <c r="R15" s="121"/>
      <c r="S15" s="122"/>
      <c r="T15" s="119">
        <v>1</v>
      </c>
      <c r="U15" s="120">
        <v>1</v>
      </c>
      <c r="V15" s="120">
        <v>1</v>
      </c>
      <c r="W15" s="120">
        <v>1</v>
      </c>
      <c r="X15" s="120">
        <v>1</v>
      </c>
      <c r="Y15" s="120">
        <v>1</v>
      </c>
      <c r="Z15" s="120">
        <v>1</v>
      </c>
      <c r="AA15" s="120">
        <v>1</v>
      </c>
      <c r="AB15" s="120">
        <v>1</v>
      </c>
      <c r="AC15" s="120">
        <v>1</v>
      </c>
      <c r="AD15" s="121">
        <v>1</v>
      </c>
      <c r="AE15" s="121">
        <v>1</v>
      </c>
      <c r="AF15" s="121"/>
      <c r="AG15" s="121"/>
      <c r="AH15" s="122"/>
      <c r="AI15" s="119">
        <v>1</v>
      </c>
      <c r="AJ15" s="120">
        <v>1</v>
      </c>
      <c r="AK15" s="120">
        <v>1</v>
      </c>
      <c r="AL15" s="120">
        <v>1</v>
      </c>
      <c r="AM15" s="120">
        <v>1</v>
      </c>
      <c r="AN15" s="120">
        <v>1</v>
      </c>
      <c r="AO15" s="120">
        <v>1</v>
      </c>
      <c r="AP15" s="120">
        <v>1</v>
      </c>
      <c r="AQ15" s="120">
        <v>1</v>
      </c>
      <c r="AR15" s="120">
        <v>1</v>
      </c>
      <c r="AS15" s="121">
        <v>1</v>
      </c>
      <c r="AT15" s="121">
        <v>1</v>
      </c>
      <c r="AU15" s="121"/>
      <c r="AV15" s="121"/>
      <c r="AW15" s="122"/>
    </row>
    <row r="16" spans="1:49" x14ac:dyDescent="0.2">
      <c r="A16" s="272"/>
      <c r="B16" s="276" t="s">
        <v>25</v>
      </c>
      <c r="C16" s="277"/>
      <c r="D16" s="277"/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>
        <v>1</v>
      </c>
      <c r="R16" s="124">
        <v>1</v>
      </c>
      <c r="S16" s="127">
        <v>1</v>
      </c>
      <c r="T16" s="123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>
        <v>1</v>
      </c>
      <c r="AG16" s="124">
        <v>1</v>
      </c>
      <c r="AH16" s="127">
        <v>1</v>
      </c>
      <c r="AI16" s="123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>
        <v>1</v>
      </c>
      <c r="AV16" s="124">
        <v>1</v>
      </c>
      <c r="AW16" s="127">
        <v>1</v>
      </c>
    </row>
    <row r="17" spans="1:49" x14ac:dyDescent="0.2">
      <c r="A17" s="272"/>
      <c r="B17" s="276" t="s">
        <v>26</v>
      </c>
      <c r="C17" s="277"/>
      <c r="D17" s="277"/>
      <c r="E17" s="123">
        <v>1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  <c r="K17" s="124">
        <v>1</v>
      </c>
      <c r="L17" s="124">
        <v>1</v>
      </c>
      <c r="M17" s="124">
        <v>1</v>
      </c>
      <c r="N17" s="124">
        <v>1</v>
      </c>
      <c r="O17" s="124">
        <v>1</v>
      </c>
      <c r="P17" s="124">
        <v>1</v>
      </c>
      <c r="Q17" s="124">
        <v>1</v>
      </c>
      <c r="R17" s="124">
        <v>1</v>
      </c>
      <c r="S17" s="127">
        <v>1</v>
      </c>
      <c r="T17" s="123">
        <v>1</v>
      </c>
      <c r="U17" s="124">
        <v>1</v>
      </c>
      <c r="V17" s="124">
        <v>1</v>
      </c>
      <c r="W17" s="124">
        <v>1</v>
      </c>
      <c r="X17" s="124">
        <v>1</v>
      </c>
      <c r="Y17" s="124">
        <v>1</v>
      </c>
      <c r="Z17" s="124">
        <v>1</v>
      </c>
      <c r="AA17" s="124">
        <v>1</v>
      </c>
      <c r="AB17" s="124">
        <v>1</v>
      </c>
      <c r="AC17" s="124">
        <v>1</v>
      </c>
      <c r="AD17" s="124">
        <v>1</v>
      </c>
      <c r="AE17" s="124">
        <v>1</v>
      </c>
      <c r="AF17" s="124">
        <v>1</v>
      </c>
      <c r="AG17" s="124">
        <v>1</v>
      </c>
      <c r="AH17" s="127">
        <v>1</v>
      </c>
      <c r="AI17" s="123">
        <v>1</v>
      </c>
      <c r="AJ17" s="124">
        <v>1</v>
      </c>
      <c r="AK17" s="124">
        <v>1</v>
      </c>
      <c r="AL17" s="124">
        <v>1</v>
      </c>
      <c r="AM17" s="124">
        <v>1</v>
      </c>
      <c r="AN17" s="124">
        <v>1</v>
      </c>
      <c r="AO17" s="124">
        <v>1</v>
      </c>
      <c r="AP17" s="124">
        <v>1</v>
      </c>
      <c r="AQ17" s="124">
        <v>1</v>
      </c>
      <c r="AR17" s="124">
        <v>1</v>
      </c>
      <c r="AS17" s="124">
        <v>1</v>
      </c>
      <c r="AT17" s="124">
        <v>1</v>
      </c>
      <c r="AU17" s="124">
        <v>1</v>
      </c>
      <c r="AV17" s="124">
        <v>1</v>
      </c>
      <c r="AW17" s="127">
        <v>1</v>
      </c>
    </row>
    <row r="18" spans="1:49" x14ac:dyDescent="0.2">
      <c r="A18" s="272"/>
      <c r="B18" s="276" t="s">
        <v>28</v>
      </c>
      <c r="C18" s="277"/>
      <c r="D18" s="277"/>
      <c r="E18" s="123">
        <v>2</v>
      </c>
      <c r="F18" s="124">
        <v>2</v>
      </c>
      <c r="G18" s="124">
        <v>2</v>
      </c>
      <c r="H18" s="124">
        <v>2</v>
      </c>
      <c r="I18" s="124">
        <v>2</v>
      </c>
      <c r="J18" s="124">
        <v>2</v>
      </c>
      <c r="K18" s="124">
        <v>2</v>
      </c>
      <c r="L18" s="124">
        <v>2</v>
      </c>
      <c r="M18" s="124">
        <v>2</v>
      </c>
      <c r="N18" s="124">
        <v>2</v>
      </c>
      <c r="O18" s="124">
        <v>2</v>
      </c>
      <c r="P18" s="124">
        <v>2</v>
      </c>
      <c r="Q18" s="124">
        <v>2</v>
      </c>
      <c r="R18" s="124">
        <v>2</v>
      </c>
      <c r="S18" s="127">
        <v>2</v>
      </c>
      <c r="T18" s="123">
        <v>2</v>
      </c>
      <c r="U18" s="124">
        <v>2</v>
      </c>
      <c r="V18" s="124">
        <v>2</v>
      </c>
      <c r="W18" s="124">
        <v>2</v>
      </c>
      <c r="X18" s="124">
        <v>2</v>
      </c>
      <c r="Y18" s="124">
        <v>2</v>
      </c>
      <c r="Z18" s="124">
        <v>2</v>
      </c>
      <c r="AA18" s="124">
        <v>2</v>
      </c>
      <c r="AB18" s="124">
        <v>2</v>
      </c>
      <c r="AC18" s="124">
        <v>2</v>
      </c>
      <c r="AD18" s="124">
        <v>2</v>
      </c>
      <c r="AE18" s="124">
        <v>2</v>
      </c>
      <c r="AF18" s="124">
        <v>2</v>
      </c>
      <c r="AG18" s="124">
        <v>2</v>
      </c>
      <c r="AH18" s="127">
        <v>2</v>
      </c>
      <c r="AI18" s="123">
        <v>2</v>
      </c>
      <c r="AJ18" s="124">
        <v>2</v>
      </c>
      <c r="AK18" s="124">
        <v>2</v>
      </c>
      <c r="AL18" s="124">
        <v>2</v>
      </c>
      <c r="AM18" s="124">
        <v>2</v>
      </c>
      <c r="AN18" s="124">
        <v>2</v>
      </c>
      <c r="AO18" s="124">
        <v>2</v>
      </c>
      <c r="AP18" s="124">
        <v>2</v>
      </c>
      <c r="AQ18" s="124">
        <v>2</v>
      </c>
      <c r="AR18" s="124">
        <v>2</v>
      </c>
      <c r="AS18" s="124">
        <v>2</v>
      </c>
      <c r="AT18" s="124">
        <v>2</v>
      </c>
      <c r="AU18" s="124">
        <v>2</v>
      </c>
      <c r="AV18" s="124">
        <v>2</v>
      </c>
      <c r="AW18" s="127">
        <v>2</v>
      </c>
    </row>
    <row r="19" spans="1:49" x14ac:dyDescent="0.2">
      <c r="A19" s="272"/>
      <c r="B19" s="276" t="s">
        <v>29</v>
      </c>
      <c r="C19" s="277"/>
      <c r="D19" s="277"/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5"/>
      <c r="Q19" s="125"/>
      <c r="R19" s="125"/>
      <c r="S19" s="126"/>
      <c r="T19" s="123"/>
      <c r="U19" s="124"/>
      <c r="V19" s="124"/>
      <c r="W19" s="124"/>
      <c r="X19" s="124"/>
      <c r="Y19" s="124"/>
      <c r="Z19" s="124"/>
      <c r="AA19" s="124"/>
      <c r="AB19" s="124"/>
      <c r="AC19" s="124"/>
      <c r="AD19" s="125"/>
      <c r="AE19" s="125"/>
      <c r="AF19" s="125"/>
      <c r="AG19" s="125"/>
      <c r="AH19" s="126"/>
      <c r="AI19" s="123"/>
      <c r="AJ19" s="124"/>
      <c r="AK19" s="124"/>
      <c r="AL19" s="124"/>
      <c r="AM19" s="124"/>
      <c r="AN19" s="124"/>
      <c r="AO19" s="124"/>
      <c r="AP19" s="124"/>
      <c r="AQ19" s="124"/>
      <c r="AR19" s="124"/>
      <c r="AS19" s="125"/>
      <c r="AT19" s="125"/>
      <c r="AU19" s="125"/>
      <c r="AV19" s="125"/>
      <c r="AW19" s="126"/>
    </row>
    <row r="20" spans="1:49" ht="13.5" thickBot="1" x14ac:dyDescent="0.25">
      <c r="A20" s="273"/>
      <c r="B20" s="261" t="s">
        <v>0</v>
      </c>
      <c r="C20" s="262"/>
      <c r="D20" s="262"/>
      <c r="E20" s="128">
        <f t="shared" ref="E20:R20" si="12">SUM(E15:E19)</f>
        <v>4</v>
      </c>
      <c r="F20" s="129">
        <f t="shared" si="12"/>
        <v>4</v>
      </c>
      <c r="G20" s="129">
        <f t="shared" si="12"/>
        <v>4</v>
      </c>
      <c r="H20" s="129">
        <f t="shared" si="12"/>
        <v>4</v>
      </c>
      <c r="I20" s="129">
        <f t="shared" ref="I20" si="13">SUM(I15:I19)</f>
        <v>4</v>
      </c>
      <c r="J20" s="129">
        <f t="shared" si="12"/>
        <v>4</v>
      </c>
      <c r="K20" s="129">
        <f t="shared" si="12"/>
        <v>4</v>
      </c>
      <c r="L20" s="129">
        <f t="shared" si="12"/>
        <v>4</v>
      </c>
      <c r="M20" s="129">
        <f t="shared" si="12"/>
        <v>4</v>
      </c>
      <c r="N20" s="129">
        <f t="shared" ref="N20" si="14">SUM(N15:N19)</f>
        <v>4</v>
      </c>
      <c r="O20" s="129">
        <f t="shared" si="12"/>
        <v>4</v>
      </c>
      <c r="P20" s="129">
        <f t="shared" si="12"/>
        <v>4</v>
      </c>
      <c r="Q20" s="129">
        <f t="shared" si="12"/>
        <v>4</v>
      </c>
      <c r="R20" s="129">
        <f t="shared" si="12"/>
        <v>4</v>
      </c>
      <c r="S20" s="130">
        <f>SUM(S15:S19)</f>
        <v>4</v>
      </c>
      <c r="T20" s="128">
        <f t="shared" ref="T20:AG20" si="15">SUM(T15:T19)</f>
        <v>4</v>
      </c>
      <c r="U20" s="129">
        <f t="shared" si="15"/>
        <v>4</v>
      </c>
      <c r="V20" s="129">
        <f t="shared" si="15"/>
        <v>4</v>
      </c>
      <c r="W20" s="129">
        <f t="shared" si="15"/>
        <v>4</v>
      </c>
      <c r="X20" s="129">
        <f t="shared" si="15"/>
        <v>4</v>
      </c>
      <c r="Y20" s="129">
        <f t="shared" si="15"/>
        <v>4</v>
      </c>
      <c r="Z20" s="129">
        <f t="shared" si="15"/>
        <v>4</v>
      </c>
      <c r="AA20" s="129">
        <f t="shared" si="15"/>
        <v>4</v>
      </c>
      <c r="AB20" s="129">
        <f t="shared" si="15"/>
        <v>4</v>
      </c>
      <c r="AC20" s="129">
        <f t="shared" si="15"/>
        <v>4</v>
      </c>
      <c r="AD20" s="129">
        <f t="shared" si="15"/>
        <v>4</v>
      </c>
      <c r="AE20" s="129">
        <f t="shared" si="15"/>
        <v>4</v>
      </c>
      <c r="AF20" s="129">
        <f t="shared" si="15"/>
        <v>4</v>
      </c>
      <c r="AG20" s="129">
        <f t="shared" si="15"/>
        <v>4</v>
      </c>
      <c r="AH20" s="130">
        <f>SUM(AH15:AH19)</f>
        <v>4</v>
      </c>
      <c r="AI20" s="128">
        <f t="shared" ref="AI20:AV20" si="16">SUM(AI15:AI19)</f>
        <v>4</v>
      </c>
      <c r="AJ20" s="129">
        <f t="shared" si="16"/>
        <v>4</v>
      </c>
      <c r="AK20" s="129">
        <f t="shared" si="16"/>
        <v>4</v>
      </c>
      <c r="AL20" s="129">
        <f t="shared" si="16"/>
        <v>4</v>
      </c>
      <c r="AM20" s="129">
        <f t="shared" si="16"/>
        <v>4</v>
      </c>
      <c r="AN20" s="129">
        <f t="shared" si="16"/>
        <v>4</v>
      </c>
      <c r="AO20" s="129">
        <f t="shared" si="16"/>
        <v>4</v>
      </c>
      <c r="AP20" s="129">
        <f t="shared" si="16"/>
        <v>4</v>
      </c>
      <c r="AQ20" s="129">
        <f t="shared" si="16"/>
        <v>4</v>
      </c>
      <c r="AR20" s="129">
        <f t="shared" si="16"/>
        <v>4</v>
      </c>
      <c r="AS20" s="129">
        <f t="shared" si="16"/>
        <v>4</v>
      </c>
      <c r="AT20" s="129">
        <f t="shared" si="16"/>
        <v>4</v>
      </c>
      <c r="AU20" s="129">
        <f t="shared" si="16"/>
        <v>4</v>
      </c>
      <c r="AV20" s="129">
        <f t="shared" si="16"/>
        <v>4</v>
      </c>
      <c r="AW20" s="130">
        <f>SUM(AW15:AW19)</f>
        <v>4</v>
      </c>
    </row>
    <row r="21" spans="1:49" ht="13.5" thickBot="1" x14ac:dyDescent="0.25">
      <c r="A21" s="34" t="s">
        <v>13</v>
      </c>
      <c r="B21" s="36" t="s">
        <v>14</v>
      </c>
      <c r="C21" s="37" t="s">
        <v>15</v>
      </c>
      <c r="D21" s="38" t="s">
        <v>75</v>
      </c>
      <c r="E21" s="50" t="s">
        <v>56</v>
      </c>
      <c r="F21" s="131" t="s">
        <v>57</v>
      </c>
      <c r="G21" s="131" t="s">
        <v>58</v>
      </c>
      <c r="H21" s="131" t="s">
        <v>59</v>
      </c>
      <c r="I21" s="131" t="s">
        <v>60</v>
      </c>
      <c r="J21" s="131" t="s">
        <v>62</v>
      </c>
      <c r="K21" s="131" t="s">
        <v>63</v>
      </c>
      <c r="L21" s="131" t="s">
        <v>64</v>
      </c>
      <c r="M21" s="131" t="s">
        <v>65</v>
      </c>
      <c r="N21" s="131" t="s">
        <v>66</v>
      </c>
      <c r="O21" s="37" t="s">
        <v>68</v>
      </c>
      <c r="P21" s="37" t="s">
        <v>69</v>
      </c>
      <c r="Q21" s="37" t="s">
        <v>70</v>
      </c>
      <c r="R21" s="37" t="s">
        <v>71</v>
      </c>
      <c r="S21" s="38" t="s">
        <v>72</v>
      </c>
      <c r="T21" s="132" t="s">
        <v>56</v>
      </c>
      <c r="U21" s="133" t="s">
        <v>57</v>
      </c>
      <c r="V21" s="133" t="s">
        <v>58</v>
      </c>
      <c r="W21" s="133" t="s">
        <v>59</v>
      </c>
      <c r="X21" s="133" t="s">
        <v>60</v>
      </c>
      <c r="Y21" s="133" t="s">
        <v>62</v>
      </c>
      <c r="Z21" s="133" t="s">
        <v>63</v>
      </c>
      <c r="AA21" s="133" t="s">
        <v>64</v>
      </c>
      <c r="AB21" s="133" t="s">
        <v>65</v>
      </c>
      <c r="AC21" s="133" t="s">
        <v>66</v>
      </c>
      <c r="AD21" s="134" t="s">
        <v>68</v>
      </c>
      <c r="AE21" s="134" t="s">
        <v>69</v>
      </c>
      <c r="AF21" s="134" t="s">
        <v>70</v>
      </c>
      <c r="AG21" s="134" t="s">
        <v>71</v>
      </c>
      <c r="AH21" s="135" t="s">
        <v>72</v>
      </c>
      <c r="AI21" s="132" t="s">
        <v>56</v>
      </c>
      <c r="AJ21" s="133" t="s">
        <v>57</v>
      </c>
      <c r="AK21" s="133" t="s">
        <v>58</v>
      </c>
      <c r="AL21" s="133" t="s">
        <v>59</v>
      </c>
      <c r="AM21" s="133" t="s">
        <v>60</v>
      </c>
      <c r="AN21" s="133" t="s">
        <v>62</v>
      </c>
      <c r="AO21" s="133" t="s">
        <v>63</v>
      </c>
      <c r="AP21" s="133" t="s">
        <v>64</v>
      </c>
      <c r="AQ21" s="133" t="s">
        <v>65</v>
      </c>
      <c r="AR21" s="133" t="s">
        <v>66</v>
      </c>
      <c r="AS21" s="134" t="s">
        <v>68</v>
      </c>
      <c r="AT21" s="134" t="s">
        <v>69</v>
      </c>
      <c r="AU21" s="134" t="s">
        <v>70</v>
      </c>
      <c r="AV21" s="134" t="s">
        <v>71</v>
      </c>
      <c r="AW21" s="135" t="s">
        <v>72</v>
      </c>
    </row>
    <row r="22" spans="1:49" s="142" customFormat="1" x14ac:dyDescent="0.2">
      <c r="A22" s="263">
        <v>2020</v>
      </c>
      <c r="B22" s="260" t="s">
        <v>7</v>
      </c>
      <c r="C22" s="10">
        <v>14</v>
      </c>
      <c r="D22" s="171"/>
      <c r="E22" s="136" t="s">
        <v>49</v>
      </c>
      <c r="F22" s="137" t="s">
        <v>49</v>
      </c>
      <c r="G22" s="137" t="s">
        <v>49</v>
      </c>
      <c r="H22" s="137" t="s">
        <v>49</v>
      </c>
      <c r="I22" s="137" t="s">
        <v>49</v>
      </c>
      <c r="J22" s="137" t="s">
        <v>49</v>
      </c>
      <c r="K22" s="137" t="s">
        <v>49</v>
      </c>
      <c r="L22" s="137" t="s">
        <v>49</v>
      </c>
      <c r="M22" s="137" t="s">
        <v>49</v>
      </c>
      <c r="N22" s="137" t="s">
        <v>49</v>
      </c>
      <c r="O22" s="137" t="s">
        <v>49</v>
      </c>
      <c r="P22" s="137" t="s">
        <v>49</v>
      </c>
      <c r="Q22" s="137" t="s">
        <v>49</v>
      </c>
      <c r="R22" s="137" t="s">
        <v>49</v>
      </c>
      <c r="S22" s="138" t="s">
        <v>49</v>
      </c>
      <c r="T22" s="139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1"/>
    </row>
    <row r="23" spans="1:49" s="142" customFormat="1" x14ac:dyDescent="0.2">
      <c r="A23" s="253"/>
      <c r="B23" s="250"/>
      <c r="C23" s="11">
        <v>15</v>
      </c>
      <c r="D23" s="166" t="s">
        <v>76</v>
      </c>
      <c r="E23" s="143" t="s">
        <v>49</v>
      </c>
      <c r="F23" s="73" t="s">
        <v>49</v>
      </c>
      <c r="G23" s="73" t="s">
        <v>49</v>
      </c>
      <c r="H23" s="73" t="s">
        <v>49</v>
      </c>
      <c r="I23" s="73" t="s">
        <v>49</v>
      </c>
      <c r="J23" s="73" t="s">
        <v>49</v>
      </c>
      <c r="K23" s="73" t="s">
        <v>49</v>
      </c>
      <c r="L23" s="73" t="s">
        <v>49</v>
      </c>
      <c r="M23" s="73" t="s">
        <v>49</v>
      </c>
      <c r="N23" s="73" t="s">
        <v>49</v>
      </c>
      <c r="O23" s="73" t="s">
        <v>49</v>
      </c>
      <c r="P23" s="73" t="s">
        <v>49</v>
      </c>
      <c r="Q23" s="73" t="s">
        <v>49</v>
      </c>
      <c r="R23" s="73" t="s">
        <v>49</v>
      </c>
      <c r="S23" s="98" t="s">
        <v>49</v>
      </c>
      <c r="T23" s="144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6"/>
      <c r="AI23" s="144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6"/>
    </row>
    <row r="24" spans="1:49" s="142" customFormat="1" x14ac:dyDescent="0.2">
      <c r="A24" s="253"/>
      <c r="B24" s="250"/>
      <c r="C24" s="11">
        <v>16</v>
      </c>
      <c r="D24" s="166" t="s">
        <v>76</v>
      </c>
      <c r="E24" s="143" t="s">
        <v>49</v>
      </c>
      <c r="F24" s="73" t="s">
        <v>49</v>
      </c>
      <c r="G24" s="73" t="s">
        <v>49</v>
      </c>
      <c r="H24" s="73" t="s">
        <v>49</v>
      </c>
      <c r="I24" s="73" t="s">
        <v>49</v>
      </c>
      <c r="J24" s="73" t="s">
        <v>49</v>
      </c>
      <c r="K24" s="73" t="s">
        <v>49</v>
      </c>
      <c r="L24" s="73" t="s">
        <v>49</v>
      </c>
      <c r="M24" s="73" t="s">
        <v>49</v>
      </c>
      <c r="N24" s="73" t="s">
        <v>49</v>
      </c>
      <c r="O24" s="73" t="s">
        <v>49</v>
      </c>
      <c r="P24" s="73" t="s">
        <v>49</v>
      </c>
      <c r="Q24" s="73" t="s">
        <v>49</v>
      </c>
      <c r="R24" s="73" t="s">
        <v>49</v>
      </c>
      <c r="S24" s="98" t="s">
        <v>49</v>
      </c>
      <c r="T24" s="144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6"/>
      <c r="AI24" s="144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6"/>
    </row>
    <row r="25" spans="1:49" s="142" customFormat="1" x14ac:dyDescent="0.2">
      <c r="A25" s="253"/>
      <c r="B25" s="250"/>
      <c r="C25" s="11">
        <v>17</v>
      </c>
      <c r="D25" s="166"/>
      <c r="E25" s="143" t="s">
        <v>49</v>
      </c>
      <c r="F25" s="73" t="s">
        <v>49</v>
      </c>
      <c r="G25" s="73" t="s">
        <v>49</v>
      </c>
      <c r="H25" s="73" t="s">
        <v>49</v>
      </c>
      <c r="I25" s="73" t="s">
        <v>49</v>
      </c>
      <c r="J25" s="73" t="s">
        <v>49</v>
      </c>
      <c r="K25" s="73" t="s">
        <v>49</v>
      </c>
      <c r="L25" s="73" t="s">
        <v>49</v>
      </c>
      <c r="M25" s="73" t="s">
        <v>49</v>
      </c>
      <c r="N25" s="73" t="s">
        <v>49</v>
      </c>
      <c r="O25" s="73" t="s">
        <v>49</v>
      </c>
      <c r="P25" s="73" t="s">
        <v>49</v>
      </c>
      <c r="Q25" s="73" t="s">
        <v>49</v>
      </c>
      <c r="R25" s="73" t="s">
        <v>49</v>
      </c>
      <c r="S25" s="98" t="s">
        <v>49</v>
      </c>
      <c r="T25" s="144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6"/>
      <c r="AI25" s="144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6"/>
    </row>
    <row r="26" spans="1:49" s="142" customFormat="1" x14ac:dyDescent="0.2">
      <c r="A26" s="253"/>
      <c r="B26" s="250"/>
      <c r="C26" s="11">
        <v>18</v>
      </c>
      <c r="D26" s="166"/>
      <c r="E26" s="143" t="s">
        <v>49</v>
      </c>
      <c r="F26" s="73" t="s">
        <v>49</v>
      </c>
      <c r="G26" s="73" t="s">
        <v>49</v>
      </c>
      <c r="H26" s="73" t="s">
        <v>49</v>
      </c>
      <c r="I26" s="73" t="s">
        <v>49</v>
      </c>
      <c r="J26" s="73" t="s">
        <v>49</v>
      </c>
      <c r="K26" s="73" t="s">
        <v>49</v>
      </c>
      <c r="L26" s="73" t="s">
        <v>49</v>
      </c>
      <c r="M26" s="73" t="s">
        <v>49</v>
      </c>
      <c r="N26" s="73" t="s">
        <v>49</v>
      </c>
      <c r="O26" s="73" t="s">
        <v>49</v>
      </c>
      <c r="P26" s="73" t="s">
        <v>49</v>
      </c>
      <c r="Q26" s="73" t="s">
        <v>49</v>
      </c>
      <c r="R26" s="73" t="s">
        <v>49</v>
      </c>
      <c r="S26" s="98" t="s">
        <v>49</v>
      </c>
      <c r="T26" s="144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I26" s="144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6"/>
    </row>
    <row r="27" spans="1:49" s="142" customFormat="1" x14ac:dyDescent="0.2">
      <c r="A27" s="253"/>
      <c r="B27" s="250" t="s">
        <v>8</v>
      </c>
      <c r="C27" s="11">
        <v>19</v>
      </c>
      <c r="D27" s="166"/>
      <c r="E27" s="143" t="s">
        <v>49</v>
      </c>
      <c r="F27" s="73" t="s">
        <v>49</v>
      </c>
      <c r="G27" s="73" t="s">
        <v>49</v>
      </c>
      <c r="H27" s="73" t="s">
        <v>49</v>
      </c>
      <c r="I27" s="73" t="s">
        <v>49</v>
      </c>
      <c r="J27" s="73" t="s">
        <v>49</v>
      </c>
      <c r="K27" s="73" t="s">
        <v>49</v>
      </c>
      <c r="L27" s="73" t="s">
        <v>49</v>
      </c>
      <c r="M27" s="73" t="s">
        <v>49</v>
      </c>
      <c r="N27" s="73" t="s">
        <v>49</v>
      </c>
      <c r="O27" s="73" t="s">
        <v>49</v>
      </c>
      <c r="P27" s="73" t="s">
        <v>49</v>
      </c>
      <c r="Q27" s="73" t="s">
        <v>49</v>
      </c>
      <c r="R27" s="73" t="s">
        <v>49</v>
      </c>
      <c r="S27" s="98" t="s">
        <v>49</v>
      </c>
      <c r="T27" s="144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I27" s="144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6"/>
    </row>
    <row r="28" spans="1:49" s="142" customFormat="1" x14ac:dyDescent="0.2">
      <c r="A28" s="253"/>
      <c r="B28" s="250"/>
      <c r="C28" s="11">
        <v>20</v>
      </c>
      <c r="D28" s="166"/>
      <c r="E28" s="147" t="s">
        <v>30</v>
      </c>
      <c r="F28" s="148" t="s">
        <v>30</v>
      </c>
      <c r="G28" s="148" t="s">
        <v>30</v>
      </c>
      <c r="H28" s="148" t="s">
        <v>30</v>
      </c>
      <c r="I28" s="148" t="s">
        <v>30</v>
      </c>
      <c r="J28" s="148" t="s">
        <v>30</v>
      </c>
      <c r="K28" s="148" t="s">
        <v>30</v>
      </c>
      <c r="L28" s="148" t="s">
        <v>30</v>
      </c>
      <c r="M28" s="148" t="s">
        <v>30</v>
      </c>
      <c r="N28" s="148" t="s">
        <v>30</v>
      </c>
      <c r="O28" s="148" t="s">
        <v>30</v>
      </c>
      <c r="P28" s="148" t="s">
        <v>30</v>
      </c>
      <c r="Q28" s="148" t="s">
        <v>30</v>
      </c>
      <c r="R28" s="148" t="s">
        <v>30</v>
      </c>
      <c r="S28" s="149" t="s">
        <v>30</v>
      </c>
      <c r="T28" s="144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I28" s="144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6"/>
    </row>
    <row r="29" spans="1:49" s="142" customFormat="1" x14ac:dyDescent="0.2">
      <c r="A29" s="253"/>
      <c r="B29" s="250"/>
      <c r="C29" s="11">
        <v>21</v>
      </c>
      <c r="D29" s="166"/>
      <c r="E29" s="147" t="s">
        <v>30</v>
      </c>
      <c r="F29" s="148" t="s">
        <v>30</v>
      </c>
      <c r="G29" s="148" t="s">
        <v>30</v>
      </c>
      <c r="H29" s="148" t="s">
        <v>30</v>
      </c>
      <c r="I29" s="148" t="s">
        <v>30</v>
      </c>
      <c r="J29" s="148" t="s">
        <v>30</v>
      </c>
      <c r="K29" s="148" t="s">
        <v>30</v>
      </c>
      <c r="L29" s="148" t="s">
        <v>30</v>
      </c>
      <c r="M29" s="148" t="s">
        <v>30</v>
      </c>
      <c r="N29" s="148" t="s">
        <v>30</v>
      </c>
      <c r="O29" s="148" t="s">
        <v>30</v>
      </c>
      <c r="P29" s="148" t="s">
        <v>30</v>
      </c>
      <c r="Q29" s="148" t="s">
        <v>30</v>
      </c>
      <c r="R29" s="148" t="s">
        <v>30</v>
      </c>
      <c r="S29" s="149" t="s">
        <v>30</v>
      </c>
      <c r="T29" s="144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I29" s="144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6"/>
    </row>
    <row r="30" spans="1:49" s="142" customFormat="1" x14ac:dyDescent="0.2">
      <c r="A30" s="253"/>
      <c r="B30" s="250"/>
      <c r="C30" s="11">
        <v>22</v>
      </c>
      <c r="D30" s="166"/>
      <c r="E30" s="147" t="s">
        <v>30</v>
      </c>
      <c r="F30" s="148" t="s">
        <v>30</v>
      </c>
      <c r="G30" s="148" t="s">
        <v>30</v>
      </c>
      <c r="H30" s="148" t="s">
        <v>30</v>
      </c>
      <c r="I30" s="148" t="s">
        <v>30</v>
      </c>
      <c r="J30" s="148" t="s">
        <v>30</v>
      </c>
      <c r="K30" s="148" t="s">
        <v>30</v>
      </c>
      <c r="L30" s="148" t="s">
        <v>30</v>
      </c>
      <c r="M30" s="148" t="s">
        <v>30</v>
      </c>
      <c r="N30" s="148" t="s">
        <v>30</v>
      </c>
      <c r="O30" s="148" t="s">
        <v>30</v>
      </c>
      <c r="P30" s="148" t="s">
        <v>30</v>
      </c>
      <c r="Q30" s="148" t="s">
        <v>30</v>
      </c>
      <c r="R30" s="148" t="s">
        <v>30</v>
      </c>
      <c r="S30" s="149" t="s">
        <v>30</v>
      </c>
      <c r="T30" s="144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I30" s="144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6"/>
    </row>
    <row r="31" spans="1:49" s="142" customFormat="1" x14ac:dyDescent="0.2">
      <c r="A31" s="253"/>
      <c r="B31" s="250" t="s">
        <v>9</v>
      </c>
      <c r="C31" s="11">
        <v>23</v>
      </c>
      <c r="D31" s="166" t="s">
        <v>27</v>
      </c>
      <c r="E31" s="147" t="s">
        <v>30</v>
      </c>
      <c r="F31" s="148" t="s">
        <v>30</v>
      </c>
      <c r="G31" s="148" t="s">
        <v>30</v>
      </c>
      <c r="H31" s="148" t="s">
        <v>30</v>
      </c>
      <c r="I31" s="148" t="s">
        <v>30</v>
      </c>
      <c r="J31" s="148" t="s">
        <v>30</v>
      </c>
      <c r="K31" s="148" t="s">
        <v>30</v>
      </c>
      <c r="L31" s="148" t="s">
        <v>30</v>
      </c>
      <c r="M31" s="148" t="s">
        <v>30</v>
      </c>
      <c r="N31" s="148" t="s">
        <v>30</v>
      </c>
      <c r="O31" s="148" t="s">
        <v>30</v>
      </c>
      <c r="P31" s="148" t="s">
        <v>30</v>
      </c>
      <c r="Q31" s="148" t="s">
        <v>30</v>
      </c>
      <c r="R31" s="148" t="s">
        <v>30</v>
      </c>
      <c r="S31" s="149" t="s">
        <v>30</v>
      </c>
      <c r="T31" s="144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6"/>
      <c r="AI31" s="144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6"/>
    </row>
    <row r="32" spans="1:49" s="142" customFormat="1" x14ac:dyDescent="0.2">
      <c r="A32" s="253"/>
      <c r="B32" s="250"/>
      <c r="C32" s="11">
        <v>24</v>
      </c>
      <c r="D32" s="166" t="s">
        <v>27</v>
      </c>
      <c r="E32" s="147" t="s">
        <v>30</v>
      </c>
      <c r="F32" s="148" t="s">
        <v>30</v>
      </c>
      <c r="G32" s="148" t="s">
        <v>30</v>
      </c>
      <c r="H32" s="148" t="s">
        <v>30</v>
      </c>
      <c r="I32" s="148" t="s">
        <v>30</v>
      </c>
      <c r="J32" s="148" t="s">
        <v>30</v>
      </c>
      <c r="K32" s="148" t="s">
        <v>30</v>
      </c>
      <c r="L32" s="148" t="s">
        <v>30</v>
      </c>
      <c r="M32" s="148" t="s">
        <v>30</v>
      </c>
      <c r="N32" s="148" t="s">
        <v>30</v>
      </c>
      <c r="O32" s="148" t="s">
        <v>30</v>
      </c>
      <c r="P32" s="148" t="s">
        <v>30</v>
      </c>
      <c r="Q32" s="148" t="s">
        <v>30</v>
      </c>
      <c r="R32" s="148" t="s">
        <v>30</v>
      </c>
      <c r="S32" s="149" t="s">
        <v>30</v>
      </c>
      <c r="T32" s="144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6"/>
      <c r="AI32" s="144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6"/>
    </row>
    <row r="33" spans="1:49" s="142" customFormat="1" x14ac:dyDescent="0.2">
      <c r="A33" s="253"/>
      <c r="B33" s="250"/>
      <c r="C33" s="11">
        <v>25</v>
      </c>
      <c r="D33" s="166"/>
      <c r="E33" s="147" t="s">
        <v>30</v>
      </c>
      <c r="F33" s="148" t="s">
        <v>30</v>
      </c>
      <c r="G33" s="148" t="s">
        <v>30</v>
      </c>
      <c r="H33" s="148" t="s">
        <v>30</v>
      </c>
      <c r="I33" s="148" t="s">
        <v>30</v>
      </c>
      <c r="J33" s="148" t="s">
        <v>30</v>
      </c>
      <c r="K33" s="148" t="s">
        <v>30</v>
      </c>
      <c r="L33" s="148" t="s">
        <v>30</v>
      </c>
      <c r="M33" s="148" t="s">
        <v>30</v>
      </c>
      <c r="N33" s="148" t="s">
        <v>30</v>
      </c>
      <c r="O33" s="148" t="s">
        <v>30</v>
      </c>
      <c r="P33" s="148" t="s">
        <v>30</v>
      </c>
      <c r="Q33" s="148" t="s">
        <v>30</v>
      </c>
      <c r="R33" s="148" t="s">
        <v>30</v>
      </c>
      <c r="S33" s="149" t="s">
        <v>30</v>
      </c>
      <c r="T33" s="144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  <c r="AI33" s="144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6"/>
    </row>
    <row r="34" spans="1:49" s="142" customFormat="1" x14ac:dyDescent="0.2">
      <c r="A34" s="253"/>
      <c r="B34" s="250"/>
      <c r="C34" s="11">
        <v>26</v>
      </c>
      <c r="D34" s="166"/>
      <c r="E34" s="147" t="s">
        <v>30</v>
      </c>
      <c r="F34" s="148" t="s">
        <v>30</v>
      </c>
      <c r="G34" s="148" t="s">
        <v>30</v>
      </c>
      <c r="H34" s="148" t="s">
        <v>30</v>
      </c>
      <c r="I34" s="148" t="s">
        <v>30</v>
      </c>
      <c r="J34" s="148" t="s">
        <v>30</v>
      </c>
      <c r="K34" s="148" t="s">
        <v>30</v>
      </c>
      <c r="L34" s="148" t="s">
        <v>30</v>
      </c>
      <c r="M34" s="148" t="s">
        <v>30</v>
      </c>
      <c r="N34" s="148" t="s">
        <v>30</v>
      </c>
      <c r="O34" s="148" t="s">
        <v>30</v>
      </c>
      <c r="P34" s="148" t="s">
        <v>30</v>
      </c>
      <c r="Q34" s="148" t="s">
        <v>30</v>
      </c>
      <c r="R34" s="148" t="s">
        <v>30</v>
      </c>
      <c r="S34" s="149" t="s">
        <v>30</v>
      </c>
      <c r="T34" s="144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4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6"/>
    </row>
    <row r="35" spans="1:49" s="142" customFormat="1" x14ac:dyDescent="0.2">
      <c r="A35" s="253"/>
      <c r="B35" s="250" t="s">
        <v>10</v>
      </c>
      <c r="C35" s="11">
        <v>27</v>
      </c>
      <c r="D35" s="166"/>
      <c r="E35" s="147" t="s">
        <v>30</v>
      </c>
      <c r="F35" s="148" t="s">
        <v>30</v>
      </c>
      <c r="G35" s="148" t="s">
        <v>30</v>
      </c>
      <c r="H35" s="148" t="s">
        <v>30</v>
      </c>
      <c r="I35" s="148" t="s">
        <v>30</v>
      </c>
      <c r="J35" s="148" t="s">
        <v>30</v>
      </c>
      <c r="K35" s="148" t="s">
        <v>30</v>
      </c>
      <c r="L35" s="148" t="s">
        <v>30</v>
      </c>
      <c r="M35" s="148" t="s">
        <v>30</v>
      </c>
      <c r="N35" s="148" t="s">
        <v>30</v>
      </c>
      <c r="O35" s="148" t="s">
        <v>30</v>
      </c>
      <c r="P35" s="148" t="s">
        <v>30</v>
      </c>
      <c r="Q35" s="148" t="s">
        <v>30</v>
      </c>
      <c r="R35" s="148" t="s">
        <v>30</v>
      </c>
      <c r="S35" s="149" t="s">
        <v>30</v>
      </c>
      <c r="T35" s="144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6"/>
      <c r="AI35" s="144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6"/>
    </row>
    <row r="36" spans="1:49" s="142" customFormat="1" x14ac:dyDescent="0.2">
      <c r="A36" s="253"/>
      <c r="B36" s="250"/>
      <c r="C36" s="11">
        <v>28</v>
      </c>
      <c r="D36" s="166"/>
      <c r="E36" s="143" t="s">
        <v>49</v>
      </c>
      <c r="F36" s="73" t="s">
        <v>49</v>
      </c>
      <c r="G36" s="73" t="s">
        <v>49</v>
      </c>
      <c r="H36" s="73" t="s">
        <v>49</v>
      </c>
      <c r="I36" s="73" t="s">
        <v>49</v>
      </c>
      <c r="J36" s="73" t="s">
        <v>49</v>
      </c>
      <c r="K36" s="73" t="s">
        <v>49</v>
      </c>
      <c r="L36" s="73" t="s">
        <v>49</v>
      </c>
      <c r="M36" s="73" t="s">
        <v>49</v>
      </c>
      <c r="N36" s="73" t="s">
        <v>49</v>
      </c>
      <c r="O36" s="73" t="s">
        <v>49</v>
      </c>
      <c r="P36" s="73" t="s">
        <v>49</v>
      </c>
      <c r="Q36" s="73" t="s">
        <v>49</v>
      </c>
      <c r="R36" s="73" t="s">
        <v>49</v>
      </c>
      <c r="S36" s="98" t="s">
        <v>49</v>
      </c>
      <c r="T36" s="144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6"/>
      <c r="AI36" s="144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6"/>
    </row>
    <row r="37" spans="1:49" s="142" customFormat="1" x14ac:dyDescent="0.2">
      <c r="A37" s="253"/>
      <c r="B37" s="250"/>
      <c r="C37" s="11">
        <v>29</v>
      </c>
      <c r="D37" s="166"/>
      <c r="E37" s="143" t="s">
        <v>49</v>
      </c>
      <c r="F37" s="73" t="s">
        <v>49</v>
      </c>
      <c r="G37" s="73" t="s">
        <v>49</v>
      </c>
      <c r="H37" s="73" t="s">
        <v>49</v>
      </c>
      <c r="I37" s="73" t="s">
        <v>49</v>
      </c>
      <c r="J37" s="73" t="s">
        <v>49</v>
      </c>
      <c r="K37" s="73" t="s">
        <v>49</v>
      </c>
      <c r="L37" s="73" t="s">
        <v>49</v>
      </c>
      <c r="M37" s="73" t="s">
        <v>49</v>
      </c>
      <c r="N37" s="73" t="s">
        <v>49</v>
      </c>
      <c r="O37" s="73" t="s">
        <v>49</v>
      </c>
      <c r="P37" s="73" t="s">
        <v>49</v>
      </c>
      <c r="Q37" s="73" t="s">
        <v>49</v>
      </c>
      <c r="R37" s="73" t="s">
        <v>49</v>
      </c>
      <c r="S37" s="98" t="s">
        <v>49</v>
      </c>
      <c r="T37" s="144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6"/>
      <c r="AI37" s="144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6"/>
    </row>
    <row r="38" spans="1:49" s="142" customFormat="1" x14ac:dyDescent="0.2">
      <c r="A38" s="253"/>
      <c r="B38" s="250"/>
      <c r="C38" s="11">
        <v>30</v>
      </c>
      <c r="D38" s="166"/>
      <c r="E38" s="143" t="s">
        <v>49</v>
      </c>
      <c r="F38" s="73" t="s">
        <v>49</v>
      </c>
      <c r="G38" s="73" t="s">
        <v>49</v>
      </c>
      <c r="H38" s="73" t="s">
        <v>49</v>
      </c>
      <c r="I38" s="73" t="s">
        <v>49</v>
      </c>
      <c r="J38" s="73" t="s">
        <v>49</v>
      </c>
      <c r="K38" s="73" t="s">
        <v>49</v>
      </c>
      <c r="L38" s="73" t="s">
        <v>49</v>
      </c>
      <c r="M38" s="73" t="s">
        <v>49</v>
      </c>
      <c r="N38" s="73" t="s">
        <v>49</v>
      </c>
      <c r="O38" s="73" t="s">
        <v>49</v>
      </c>
      <c r="P38" s="73" t="s">
        <v>49</v>
      </c>
      <c r="Q38" s="73" t="s">
        <v>49</v>
      </c>
      <c r="R38" s="73" t="s">
        <v>49</v>
      </c>
      <c r="S38" s="98" t="s">
        <v>49</v>
      </c>
      <c r="T38" s="144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6"/>
      <c r="AI38" s="144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6"/>
    </row>
    <row r="39" spans="1:49" s="142" customFormat="1" x14ac:dyDescent="0.2">
      <c r="A39" s="253"/>
      <c r="B39" s="250"/>
      <c r="C39" s="11">
        <v>31</v>
      </c>
      <c r="D39" s="166" t="s">
        <v>27</v>
      </c>
      <c r="E39" s="143" t="s">
        <v>49</v>
      </c>
      <c r="F39" s="73" t="s">
        <v>49</v>
      </c>
      <c r="G39" s="73" t="s">
        <v>49</v>
      </c>
      <c r="H39" s="73" t="s">
        <v>49</v>
      </c>
      <c r="I39" s="73" t="s">
        <v>49</v>
      </c>
      <c r="J39" s="73" t="s">
        <v>49</v>
      </c>
      <c r="K39" s="73" t="s">
        <v>49</v>
      </c>
      <c r="L39" s="73" t="s">
        <v>49</v>
      </c>
      <c r="M39" s="73" t="s">
        <v>49</v>
      </c>
      <c r="N39" s="73" t="s">
        <v>49</v>
      </c>
      <c r="O39" s="73" t="s">
        <v>49</v>
      </c>
      <c r="P39" s="73" t="s">
        <v>49</v>
      </c>
      <c r="Q39" s="73" t="s">
        <v>49</v>
      </c>
      <c r="R39" s="73" t="s">
        <v>49</v>
      </c>
      <c r="S39" s="98" t="s">
        <v>49</v>
      </c>
      <c r="T39" s="144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6"/>
      <c r="AI39" s="144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6"/>
    </row>
    <row r="40" spans="1:49" x14ac:dyDescent="0.2">
      <c r="A40" s="253"/>
      <c r="B40" s="264" t="s">
        <v>11</v>
      </c>
      <c r="C40" s="12">
        <v>32</v>
      </c>
      <c r="D40" s="172" t="s">
        <v>76</v>
      </c>
      <c r="E40" s="147" t="s">
        <v>30</v>
      </c>
      <c r="F40" s="148" t="s">
        <v>30</v>
      </c>
      <c r="G40" s="148" t="s">
        <v>30</v>
      </c>
      <c r="H40" s="148" t="s">
        <v>30</v>
      </c>
      <c r="I40" s="148" t="s">
        <v>30</v>
      </c>
      <c r="J40" s="148" t="s">
        <v>30</v>
      </c>
      <c r="K40" s="148" t="s">
        <v>30</v>
      </c>
      <c r="L40" s="148" t="s">
        <v>30</v>
      </c>
      <c r="M40" s="148" t="s">
        <v>30</v>
      </c>
      <c r="N40" s="148" t="s">
        <v>30</v>
      </c>
      <c r="O40" s="148" t="s">
        <v>30</v>
      </c>
      <c r="P40" s="148" t="s">
        <v>30</v>
      </c>
      <c r="Q40" s="148" t="s">
        <v>30</v>
      </c>
      <c r="R40" s="148" t="s">
        <v>30</v>
      </c>
      <c r="S40" s="149" t="s">
        <v>30</v>
      </c>
      <c r="T40" s="144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6"/>
      <c r="AI40" s="144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</row>
    <row r="41" spans="1:49" x14ac:dyDescent="0.2">
      <c r="A41" s="253"/>
      <c r="B41" s="250"/>
      <c r="C41" s="11">
        <v>33</v>
      </c>
      <c r="D41" s="166" t="s">
        <v>76</v>
      </c>
      <c r="E41" s="147" t="s">
        <v>30</v>
      </c>
      <c r="F41" s="148" t="s">
        <v>30</v>
      </c>
      <c r="G41" s="148" t="s">
        <v>30</v>
      </c>
      <c r="H41" s="148" t="s">
        <v>30</v>
      </c>
      <c r="I41" s="148" t="s">
        <v>30</v>
      </c>
      <c r="J41" s="148" t="s">
        <v>30</v>
      </c>
      <c r="K41" s="148" t="s">
        <v>30</v>
      </c>
      <c r="L41" s="148" t="s">
        <v>30</v>
      </c>
      <c r="M41" s="148" t="s">
        <v>30</v>
      </c>
      <c r="N41" s="148" t="s">
        <v>30</v>
      </c>
      <c r="O41" s="148" t="s">
        <v>30</v>
      </c>
      <c r="P41" s="148" t="s">
        <v>30</v>
      </c>
      <c r="Q41" s="148" t="s">
        <v>30</v>
      </c>
      <c r="R41" s="148" t="s">
        <v>30</v>
      </c>
      <c r="S41" s="149" t="s">
        <v>30</v>
      </c>
      <c r="T41" s="144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6"/>
      <c r="AI41" s="144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6"/>
    </row>
    <row r="42" spans="1:49" x14ac:dyDescent="0.2">
      <c r="A42" s="253"/>
      <c r="B42" s="250"/>
      <c r="C42" s="11">
        <v>34</v>
      </c>
      <c r="D42" s="166" t="s">
        <v>76</v>
      </c>
      <c r="E42" s="147" t="s">
        <v>30</v>
      </c>
      <c r="F42" s="148" t="s">
        <v>30</v>
      </c>
      <c r="G42" s="148" t="s">
        <v>30</v>
      </c>
      <c r="H42" s="148" t="s">
        <v>30</v>
      </c>
      <c r="I42" s="148" t="s">
        <v>30</v>
      </c>
      <c r="J42" s="148" t="s">
        <v>30</v>
      </c>
      <c r="K42" s="148" t="s">
        <v>30</v>
      </c>
      <c r="L42" s="148" t="s">
        <v>30</v>
      </c>
      <c r="M42" s="148" t="s">
        <v>30</v>
      </c>
      <c r="N42" s="148" t="s">
        <v>30</v>
      </c>
      <c r="O42" s="148" t="s">
        <v>30</v>
      </c>
      <c r="P42" s="148" t="s">
        <v>30</v>
      </c>
      <c r="Q42" s="148" t="s">
        <v>30</v>
      </c>
      <c r="R42" s="148" t="s">
        <v>30</v>
      </c>
      <c r="S42" s="149" t="s">
        <v>30</v>
      </c>
      <c r="T42" s="144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6"/>
      <c r="AI42" s="144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</row>
    <row r="43" spans="1:49" x14ac:dyDescent="0.2">
      <c r="A43" s="253"/>
      <c r="B43" s="250"/>
      <c r="C43" s="11">
        <v>35</v>
      </c>
      <c r="D43" s="166" t="s">
        <v>76</v>
      </c>
      <c r="E43" s="147" t="s">
        <v>30</v>
      </c>
      <c r="F43" s="148" t="s">
        <v>30</v>
      </c>
      <c r="G43" s="148" t="s">
        <v>30</v>
      </c>
      <c r="H43" s="148" t="s">
        <v>30</v>
      </c>
      <c r="I43" s="148" t="s">
        <v>30</v>
      </c>
      <c r="J43" s="148" t="s">
        <v>30</v>
      </c>
      <c r="K43" s="148" t="s">
        <v>30</v>
      </c>
      <c r="L43" s="148" t="s">
        <v>30</v>
      </c>
      <c r="M43" s="148" t="s">
        <v>30</v>
      </c>
      <c r="N43" s="148" t="s">
        <v>30</v>
      </c>
      <c r="O43" s="148" t="s">
        <v>30</v>
      </c>
      <c r="P43" s="148" t="s">
        <v>30</v>
      </c>
      <c r="Q43" s="148" t="s">
        <v>30</v>
      </c>
      <c r="R43" s="148" t="s">
        <v>30</v>
      </c>
      <c r="S43" s="149" t="s">
        <v>30</v>
      </c>
      <c r="T43" s="144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6"/>
      <c r="AI43" s="144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6"/>
    </row>
    <row r="44" spans="1:49" x14ac:dyDescent="0.2">
      <c r="A44" s="253"/>
      <c r="B44" s="250" t="s">
        <v>12</v>
      </c>
      <c r="C44" s="11">
        <v>36</v>
      </c>
      <c r="D44" s="166" t="s">
        <v>27</v>
      </c>
      <c r="E44" s="147" t="s">
        <v>30</v>
      </c>
      <c r="F44" s="148" t="s">
        <v>30</v>
      </c>
      <c r="G44" s="148" t="s">
        <v>30</v>
      </c>
      <c r="H44" s="148" t="s">
        <v>30</v>
      </c>
      <c r="I44" s="148" t="s">
        <v>30</v>
      </c>
      <c r="J44" s="148" t="s">
        <v>30</v>
      </c>
      <c r="K44" s="148" t="s">
        <v>30</v>
      </c>
      <c r="L44" s="148" t="s">
        <v>30</v>
      </c>
      <c r="M44" s="148" t="s">
        <v>30</v>
      </c>
      <c r="N44" s="148" t="s">
        <v>30</v>
      </c>
      <c r="O44" s="148" t="s">
        <v>30</v>
      </c>
      <c r="P44" s="148" t="s">
        <v>30</v>
      </c>
      <c r="Q44" s="148" t="s">
        <v>30</v>
      </c>
      <c r="R44" s="148" t="s">
        <v>30</v>
      </c>
      <c r="S44" s="149" t="s">
        <v>30</v>
      </c>
      <c r="T44" s="144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4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6"/>
    </row>
    <row r="45" spans="1:49" x14ac:dyDescent="0.2">
      <c r="A45" s="253"/>
      <c r="B45" s="250"/>
      <c r="C45" s="11">
        <v>37</v>
      </c>
      <c r="D45" s="166" t="s">
        <v>27</v>
      </c>
      <c r="E45" s="147" t="s">
        <v>30</v>
      </c>
      <c r="F45" s="148" t="s">
        <v>30</v>
      </c>
      <c r="G45" s="148" t="s">
        <v>30</v>
      </c>
      <c r="H45" s="148" t="s">
        <v>30</v>
      </c>
      <c r="I45" s="148" t="s">
        <v>30</v>
      </c>
      <c r="J45" s="148" t="s">
        <v>30</v>
      </c>
      <c r="K45" s="148" t="s">
        <v>30</v>
      </c>
      <c r="L45" s="148" t="s">
        <v>30</v>
      </c>
      <c r="M45" s="148" t="s">
        <v>30</v>
      </c>
      <c r="N45" s="148" t="s">
        <v>30</v>
      </c>
      <c r="O45" s="148" t="s">
        <v>30</v>
      </c>
      <c r="P45" s="148" t="s">
        <v>30</v>
      </c>
      <c r="Q45" s="148" t="s">
        <v>30</v>
      </c>
      <c r="R45" s="148" t="s">
        <v>30</v>
      </c>
      <c r="S45" s="149" t="s">
        <v>30</v>
      </c>
      <c r="T45" s="144"/>
      <c r="U45" s="145"/>
      <c r="V45" s="145"/>
      <c r="W45" s="145"/>
      <c r="X45" s="145"/>
      <c r="Y45" s="17"/>
      <c r="Z45" s="17"/>
      <c r="AA45" s="17"/>
      <c r="AB45" s="17"/>
      <c r="AC45" s="17"/>
      <c r="AD45" s="17"/>
      <c r="AE45" s="17"/>
      <c r="AF45" s="17"/>
      <c r="AG45" s="17"/>
      <c r="AH45" s="63"/>
      <c r="AI45" s="144"/>
      <c r="AJ45" s="145"/>
      <c r="AK45" s="145"/>
      <c r="AL45" s="145"/>
      <c r="AM45" s="145"/>
      <c r="AN45" s="17"/>
      <c r="AO45" s="17"/>
      <c r="AP45" s="17"/>
      <c r="AQ45" s="17"/>
      <c r="AR45" s="17"/>
      <c r="AS45" s="17"/>
      <c r="AT45" s="17"/>
      <c r="AU45" s="17"/>
      <c r="AV45" s="17"/>
      <c r="AW45" s="63"/>
    </row>
    <row r="46" spans="1:49" x14ac:dyDescent="0.2">
      <c r="A46" s="253"/>
      <c r="B46" s="250"/>
      <c r="C46" s="11">
        <v>38</v>
      </c>
      <c r="D46" s="166"/>
      <c r="E46" s="147" t="s">
        <v>30</v>
      </c>
      <c r="F46" s="148" t="s">
        <v>30</v>
      </c>
      <c r="G46" s="148" t="s">
        <v>30</v>
      </c>
      <c r="H46" s="148" t="s">
        <v>30</v>
      </c>
      <c r="I46" s="148" t="s">
        <v>30</v>
      </c>
      <c r="J46" s="148" t="s">
        <v>30</v>
      </c>
      <c r="K46" s="148" t="s">
        <v>30</v>
      </c>
      <c r="L46" s="148" t="s">
        <v>30</v>
      </c>
      <c r="M46" s="148" t="s">
        <v>30</v>
      </c>
      <c r="N46" s="148" t="s">
        <v>30</v>
      </c>
      <c r="O46" s="148" t="s">
        <v>30</v>
      </c>
      <c r="P46" s="148" t="s">
        <v>30</v>
      </c>
      <c r="Q46" s="148" t="s">
        <v>30</v>
      </c>
      <c r="R46" s="148" t="s">
        <v>30</v>
      </c>
      <c r="S46" s="149" t="s">
        <v>30</v>
      </c>
      <c r="T46" s="144"/>
      <c r="U46" s="145"/>
      <c r="V46" s="145"/>
      <c r="W46" s="145"/>
      <c r="X46" s="145"/>
      <c r="Y46" s="17"/>
      <c r="Z46" s="17"/>
      <c r="AA46" s="17"/>
      <c r="AB46" s="17"/>
      <c r="AC46" s="17"/>
      <c r="AD46" s="17"/>
      <c r="AE46" s="17"/>
      <c r="AF46" s="17"/>
      <c r="AG46" s="17"/>
      <c r="AH46" s="63"/>
      <c r="AI46" s="144"/>
      <c r="AJ46" s="145"/>
      <c r="AK46" s="145"/>
      <c r="AL46" s="145"/>
      <c r="AM46" s="145"/>
      <c r="AN46" s="17"/>
      <c r="AO46" s="17"/>
      <c r="AP46" s="17"/>
      <c r="AQ46" s="17"/>
      <c r="AR46" s="17"/>
      <c r="AS46" s="17"/>
      <c r="AT46" s="17"/>
      <c r="AU46" s="17"/>
      <c r="AV46" s="17"/>
      <c r="AW46" s="63"/>
    </row>
    <row r="47" spans="1:49" x14ac:dyDescent="0.2">
      <c r="A47" s="253"/>
      <c r="B47" s="250"/>
      <c r="C47" s="11">
        <v>39</v>
      </c>
      <c r="D47" s="166"/>
      <c r="E47" s="147" t="s">
        <v>30</v>
      </c>
      <c r="F47" s="148" t="s">
        <v>30</v>
      </c>
      <c r="G47" s="148" t="s">
        <v>30</v>
      </c>
      <c r="H47" s="148" t="s">
        <v>30</v>
      </c>
      <c r="I47" s="148" t="s">
        <v>30</v>
      </c>
      <c r="J47" s="148" t="s">
        <v>30</v>
      </c>
      <c r="K47" s="148" t="s">
        <v>30</v>
      </c>
      <c r="L47" s="148" t="s">
        <v>30</v>
      </c>
      <c r="M47" s="148" t="s">
        <v>30</v>
      </c>
      <c r="N47" s="148" t="s">
        <v>30</v>
      </c>
      <c r="O47" s="148" t="s">
        <v>30</v>
      </c>
      <c r="P47" s="148" t="s">
        <v>30</v>
      </c>
      <c r="Q47" s="148" t="s">
        <v>30</v>
      </c>
      <c r="R47" s="148" t="s">
        <v>30</v>
      </c>
      <c r="S47" s="149" t="s">
        <v>30</v>
      </c>
      <c r="T47" s="144"/>
      <c r="U47" s="145"/>
      <c r="V47" s="145"/>
      <c r="W47" s="145"/>
      <c r="X47" s="145"/>
      <c r="Y47" s="17"/>
      <c r="Z47" s="17"/>
      <c r="AA47" s="17"/>
      <c r="AB47" s="17"/>
      <c r="AC47" s="17"/>
      <c r="AD47" s="17"/>
      <c r="AE47" s="17"/>
      <c r="AF47" s="17"/>
      <c r="AG47" s="17"/>
      <c r="AH47" s="63"/>
      <c r="AI47" s="144"/>
      <c r="AJ47" s="145"/>
      <c r="AK47" s="145"/>
      <c r="AL47" s="145"/>
      <c r="AM47" s="145"/>
      <c r="AN47" s="17"/>
      <c r="AO47" s="17"/>
      <c r="AP47" s="17"/>
      <c r="AQ47" s="17"/>
      <c r="AR47" s="17"/>
      <c r="AS47" s="17"/>
      <c r="AT47" s="17"/>
      <c r="AU47" s="17"/>
      <c r="AV47" s="17"/>
      <c r="AW47" s="63"/>
    </row>
    <row r="48" spans="1:49" x14ac:dyDescent="0.2">
      <c r="A48" s="253"/>
      <c r="B48" s="250"/>
      <c r="C48" s="11">
        <v>40</v>
      </c>
      <c r="D48" s="166"/>
      <c r="E48" s="147" t="s">
        <v>30</v>
      </c>
      <c r="F48" s="148" t="s">
        <v>30</v>
      </c>
      <c r="G48" s="148" t="s">
        <v>30</v>
      </c>
      <c r="H48" s="148" t="s">
        <v>30</v>
      </c>
      <c r="I48" s="148" t="s">
        <v>30</v>
      </c>
      <c r="J48" s="148" t="s">
        <v>30</v>
      </c>
      <c r="K48" s="148" t="s">
        <v>30</v>
      </c>
      <c r="L48" s="148" t="s">
        <v>30</v>
      </c>
      <c r="M48" s="148" t="s">
        <v>30</v>
      </c>
      <c r="N48" s="148" t="s">
        <v>30</v>
      </c>
      <c r="O48" s="148" t="s">
        <v>30</v>
      </c>
      <c r="P48" s="148" t="s">
        <v>30</v>
      </c>
      <c r="Q48" s="148" t="s">
        <v>30</v>
      </c>
      <c r="R48" s="148" t="s">
        <v>30</v>
      </c>
      <c r="S48" s="149" t="s">
        <v>30</v>
      </c>
      <c r="T48" s="144"/>
      <c r="U48" s="145"/>
      <c r="V48" s="145"/>
      <c r="W48" s="145"/>
      <c r="X48" s="145"/>
      <c r="Y48" s="17"/>
      <c r="Z48" s="17"/>
      <c r="AA48" s="17"/>
      <c r="AB48" s="17"/>
      <c r="AC48" s="17"/>
      <c r="AD48" s="17"/>
      <c r="AE48" s="17"/>
      <c r="AF48" s="17"/>
      <c r="AG48" s="17"/>
      <c r="AH48" s="63"/>
      <c r="AI48" s="144"/>
      <c r="AJ48" s="145"/>
      <c r="AK48" s="145"/>
      <c r="AL48" s="145"/>
      <c r="AM48" s="145"/>
      <c r="AN48" s="17"/>
      <c r="AO48" s="17"/>
      <c r="AP48" s="17"/>
      <c r="AQ48" s="17"/>
      <c r="AR48" s="17"/>
      <c r="AS48" s="17"/>
      <c r="AT48" s="17"/>
      <c r="AU48" s="17"/>
      <c r="AV48" s="17"/>
      <c r="AW48" s="63"/>
    </row>
    <row r="49" spans="1:49" x14ac:dyDescent="0.2">
      <c r="A49" s="253"/>
      <c r="B49" s="250" t="s">
        <v>1</v>
      </c>
      <c r="C49" s="11">
        <v>41</v>
      </c>
      <c r="D49" s="166"/>
      <c r="E49" s="143" t="s">
        <v>49</v>
      </c>
      <c r="F49" s="73" t="s">
        <v>49</v>
      </c>
      <c r="G49" s="73" t="s">
        <v>49</v>
      </c>
      <c r="H49" s="73" t="s">
        <v>49</v>
      </c>
      <c r="I49" s="73" t="s">
        <v>49</v>
      </c>
      <c r="J49" s="73" t="s">
        <v>49</v>
      </c>
      <c r="K49" s="73" t="s">
        <v>49</v>
      </c>
      <c r="L49" s="73" t="s">
        <v>49</v>
      </c>
      <c r="M49" s="73" t="s">
        <v>49</v>
      </c>
      <c r="N49" s="73" t="s">
        <v>49</v>
      </c>
      <c r="O49" s="73" t="s">
        <v>49</v>
      </c>
      <c r="P49" s="73" t="s">
        <v>49</v>
      </c>
      <c r="Q49" s="73" t="s">
        <v>49</v>
      </c>
      <c r="R49" s="73" t="s">
        <v>49</v>
      </c>
      <c r="S49" s="98" t="s">
        <v>49</v>
      </c>
      <c r="T49" s="144"/>
      <c r="U49" s="145"/>
      <c r="V49" s="145"/>
      <c r="W49" s="145"/>
      <c r="X49" s="145"/>
      <c r="Y49" s="17"/>
      <c r="Z49" s="17"/>
      <c r="AA49" s="17"/>
      <c r="AB49" s="17"/>
      <c r="AC49" s="17"/>
      <c r="AD49" s="17"/>
      <c r="AE49" s="17"/>
      <c r="AF49" s="17"/>
      <c r="AG49" s="17"/>
      <c r="AH49" s="63"/>
      <c r="AI49" s="144"/>
      <c r="AJ49" s="145"/>
      <c r="AK49" s="145"/>
      <c r="AL49" s="145"/>
      <c r="AM49" s="145"/>
      <c r="AN49" s="17"/>
      <c r="AO49" s="17"/>
      <c r="AP49" s="17"/>
      <c r="AQ49" s="17"/>
      <c r="AR49" s="17"/>
      <c r="AS49" s="17"/>
      <c r="AT49" s="17"/>
      <c r="AU49" s="17"/>
      <c r="AV49" s="17"/>
      <c r="AW49" s="63"/>
    </row>
    <row r="50" spans="1:49" x14ac:dyDescent="0.2">
      <c r="A50" s="253"/>
      <c r="B50" s="250"/>
      <c r="C50" s="11">
        <v>42</v>
      </c>
      <c r="D50" s="166"/>
      <c r="E50" s="143" t="s">
        <v>49</v>
      </c>
      <c r="F50" s="73" t="s">
        <v>49</v>
      </c>
      <c r="G50" s="73" t="s">
        <v>49</v>
      </c>
      <c r="H50" s="73" t="s">
        <v>49</v>
      </c>
      <c r="I50" s="73" t="s">
        <v>49</v>
      </c>
      <c r="J50" s="73" t="s">
        <v>49</v>
      </c>
      <c r="K50" s="73" t="s">
        <v>49</v>
      </c>
      <c r="L50" s="73" t="s">
        <v>49</v>
      </c>
      <c r="M50" s="73" t="s">
        <v>49</v>
      </c>
      <c r="N50" s="73" t="s">
        <v>49</v>
      </c>
      <c r="O50" s="73" t="s">
        <v>49</v>
      </c>
      <c r="P50" s="73" t="s">
        <v>49</v>
      </c>
      <c r="Q50" s="73" t="s">
        <v>49</v>
      </c>
      <c r="R50" s="73" t="s">
        <v>49</v>
      </c>
      <c r="S50" s="98" t="s">
        <v>49</v>
      </c>
      <c r="T50" s="144"/>
      <c r="U50" s="145"/>
      <c r="V50" s="145"/>
      <c r="W50" s="145"/>
      <c r="X50" s="145"/>
      <c r="Y50" s="17"/>
      <c r="Z50" s="17"/>
      <c r="AA50" s="17"/>
      <c r="AB50" s="17"/>
      <c r="AC50" s="17"/>
      <c r="AD50" s="17"/>
      <c r="AE50" s="17"/>
      <c r="AF50" s="17"/>
      <c r="AG50" s="17"/>
      <c r="AH50" s="63"/>
      <c r="AI50" s="144"/>
      <c r="AJ50" s="145"/>
      <c r="AK50" s="145"/>
      <c r="AL50" s="145"/>
      <c r="AM50" s="145"/>
      <c r="AN50" s="17"/>
      <c r="AO50" s="17"/>
      <c r="AP50" s="17"/>
      <c r="AQ50" s="17"/>
      <c r="AR50" s="17"/>
      <c r="AS50" s="17"/>
      <c r="AT50" s="17"/>
      <c r="AU50" s="17"/>
      <c r="AV50" s="17"/>
      <c r="AW50" s="63"/>
    </row>
    <row r="51" spans="1:49" x14ac:dyDescent="0.2">
      <c r="A51" s="253"/>
      <c r="B51" s="250"/>
      <c r="C51" s="11">
        <v>43</v>
      </c>
      <c r="D51" s="166"/>
      <c r="E51" s="143" t="s">
        <v>49</v>
      </c>
      <c r="F51" s="73" t="s">
        <v>49</v>
      </c>
      <c r="G51" s="73" t="s">
        <v>49</v>
      </c>
      <c r="H51" s="73" t="s">
        <v>49</v>
      </c>
      <c r="I51" s="73" t="s">
        <v>49</v>
      </c>
      <c r="J51" s="73" t="s">
        <v>49</v>
      </c>
      <c r="K51" s="73" t="s">
        <v>49</v>
      </c>
      <c r="L51" s="73" t="s">
        <v>49</v>
      </c>
      <c r="M51" s="73" t="s">
        <v>49</v>
      </c>
      <c r="N51" s="73" t="s">
        <v>49</v>
      </c>
      <c r="O51" s="73" t="s">
        <v>49</v>
      </c>
      <c r="P51" s="73" t="s">
        <v>49</v>
      </c>
      <c r="Q51" s="73" t="s">
        <v>49</v>
      </c>
      <c r="R51" s="73" t="s">
        <v>49</v>
      </c>
      <c r="S51" s="98" t="s">
        <v>49</v>
      </c>
      <c r="T51" s="144"/>
      <c r="U51" s="145"/>
      <c r="V51" s="145"/>
      <c r="W51" s="145"/>
      <c r="X51" s="145"/>
      <c r="Y51" s="17"/>
      <c r="Z51" s="17"/>
      <c r="AA51" s="17"/>
      <c r="AB51" s="17"/>
      <c r="AC51" s="17"/>
      <c r="AD51" s="17"/>
      <c r="AE51" s="17"/>
      <c r="AF51" s="17"/>
      <c r="AG51" s="17"/>
      <c r="AH51" s="63"/>
      <c r="AI51" s="144"/>
      <c r="AJ51" s="145"/>
      <c r="AK51" s="145"/>
      <c r="AL51" s="145"/>
      <c r="AM51" s="145"/>
      <c r="AN51" s="17"/>
      <c r="AO51" s="17"/>
      <c r="AP51" s="17"/>
      <c r="AQ51" s="17"/>
      <c r="AR51" s="17"/>
      <c r="AS51" s="17"/>
      <c r="AT51" s="17"/>
      <c r="AU51" s="17"/>
      <c r="AV51" s="17"/>
      <c r="AW51" s="63"/>
    </row>
    <row r="52" spans="1:49" x14ac:dyDescent="0.2">
      <c r="A52" s="253"/>
      <c r="B52" s="250"/>
      <c r="C52" s="11">
        <v>44</v>
      </c>
      <c r="D52" s="166" t="s">
        <v>27</v>
      </c>
      <c r="E52" s="143" t="s">
        <v>49</v>
      </c>
      <c r="F52" s="73" t="s">
        <v>49</v>
      </c>
      <c r="G52" s="73" t="s">
        <v>49</v>
      </c>
      <c r="H52" s="73" t="s">
        <v>49</v>
      </c>
      <c r="I52" s="73" t="s">
        <v>49</v>
      </c>
      <c r="J52" s="73" t="s">
        <v>49</v>
      </c>
      <c r="K52" s="73" t="s">
        <v>49</v>
      </c>
      <c r="L52" s="73" t="s">
        <v>49</v>
      </c>
      <c r="M52" s="73" t="s">
        <v>49</v>
      </c>
      <c r="N52" s="73" t="s">
        <v>49</v>
      </c>
      <c r="O52" s="73" t="s">
        <v>49</v>
      </c>
      <c r="P52" s="73" t="s">
        <v>49</v>
      </c>
      <c r="Q52" s="73" t="s">
        <v>49</v>
      </c>
      <c r="R52" s="73" t="s">
        <v>49</v>
      </c>
      <c r="S52" s="98" t="s">
        <v>49</v>
      </c>
      <c r="T52" s="144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6"/>
      <c r="AI52" s="144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6"/>
    </row>
    <row r="53" spans="1:49" x14ac:dyDescent="0.2">
      <c r="A53" s="253"/>
      <c r="B53" s="250" t="s">
        <v>2</v>
      </c>
      <c r="C53" s="11">
        <v>45</v>
      </c>
      <c r="D53" s="166"/>
      <c r="E53" s="150" t="s">
        <v>44</v>
      </c>
      <c r="F53" s="151" t="s">
        <v>21</v>
      </c>
      <c r="G53" s="151" t="s">
        <v>21</v>
      </c>
      <c r="H53" s="151" t="s">
        <v>21</v>
      </c>
      <c r="I53" s="151" t="s">
        <v>21</v>
      </c>
      <c r="J53" s="80" t="s">
        <v>45</v>
      </c>
      <c r="K53" s="80" t="s">
        <v>45</v>
      </c>
      <c r="L53" s="80" t="s">
        <v>45</v>
      </c>
      <c r="M53" s="80" t="s">
        <v>45</v>
      </c>
      <c r="N53" s="80" t="s">
        <v>45</v>
      </c>
      <c r="O53" s="78" t="s">
        <v>20</v>
      </c>
      <c r="P53" s="78" t="s">
        <v>20</v>
      </c>
      <c r="Q53" s="78" t="s">
        <v>20</v>
      </c>
      <c r="R53" s="78" t="s">
        <v>20</v>
      </c>
      <c r="S53" s="152" t="s">
        <v>20</v>
      </c>
      <c r="T53" s="144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6"/>
      <c r="AI53" s="144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6"/>
    </row>
    <row r="54" spans="1:49" x14ac:dyDescent="0.2">
      <c r="A54" s="253"/>
      <c r="B54" s="250"/>
      <c r="C54" s="11">
        <v>46</v>
      </c>
      <c r="D54" s="166"/>
      <c r="E54" s="150" t="s">
        <v>44</v>
      </c>
      <c r="F54" s="151" t="s">
        <v>21</v>
      </c>
      <c r="G54" s="151" t="s">
        <v>21</v>
      </c>
      <c r="H54" s="151" t="s">
        <v>21</v>
      </c>
      <c r="I54" s="151" t="s">
        <v>21</v>
      </c>
      <c r="J54" s="80" t="s">
        <v>45</v>
      </c>
      <c r="K54" s="80" t="s">
        <v>45</v>
      </c>
      <c r="L54" s="80" t="s">
        <v>45</v>
      </c>
      <c r="M54" s="80" t="s">
        <v>45</v>
      </c>
      <c r="N54" s="80" t="s">
        <v>45</v>
      </c>
      <c r="O54" s="78" t="s">
        <v>20</v>
      </c>
      <c r="P54" s="78" t="s">
        <v>20</v>
      </c>
      <c r="Q54" s="78" t="s">
        <v>20</v>
      </c>
      <c r="R54" s="78" t="s">
        <v>20</v>
      </c>
      <c r="S54" s="152" t="s">
        <v>20</v>
      </c>
      <c r="T54" s="144"/>
      <c r="U54" s="145"/>
      <c r="V54" s="145"/>
      <c r="W54" s="145"/>
      <c r="X54" s="145"/>
      <c r="Y54" s="17"/>
      <c r="Z54" s="17"/>
      <c r="AA54" s="17"/>
      <c r="AB54" s="17"/>
      <c r="AC54" s="17"/>
      <c r="AD54" s="17"/>
      <c r="AE54" s="17"/>
      <c r="AF54" s="17"/>
      <c r="AG54" s="17"/>
      <c r="AH54" s="63"/>
      <c r="AI54" s="144"/>
      <c r="AJ54" s="145"/>
      <c r="AK54" s="145"/>
      <c r="AL54" s="145"/>
      <c r="AM54" s="145"/>
      <c r="AN54" s="17"/>
      <c r="AO54" s="17"/>
      <c r="AP54" s="17"/>
      <c r="AQ54" s="17"/>
      <c r="AR54" s="17"/>
      <c r="AS54" s="17"/>
      <c r="AT54" s="17"/>
      <c r="AU54" s="17"/>
      <c r="AV54" s="17"/>
      <c r="AW54" s="63"/>
    </row>
    <row r="55" spans="1:49" x14ac:dyDescent="0.2">
      <c r="A55" s="253"/>
      <c r="B55" s="250"/>
      <c r="C55" s="11">
        <v>47</v>
      </c>
      <c r="D55" s="166"/>
      <c r="E55" s="153" t="s">
        <v>21</v>
      </c>
      <c r="F55" s="72" t="s">
        <v>44</v>
      </c>
      <c r="G55" s="151" t="s">
        <v>21</v>
      </c>
      <c r="H55" s="151" t="s">
        <v>21</v>
      </c>
      <c r="I55" s="151" t="s">
        <v>21</v>
      </c>
      <c r="J55" s="80" t="s">
        <v>45</v>
      </c>
      <c r="K55" s="80" t="s">
        <v>45</v>
      </c>
      <c r="L55" s="80" t="s">
        <v>45</v>
      </c>
      <c r="M55" s="80" t="s">
        <v>45</v>
      </c>
      <c r="N55" s="80" t="s">
        <v>45</v>
      </c>
      <c r="O55" s="78" t="s">
        <v>20</v>
      </c>
      <c r="P55" s="78" t="s">
        <v>20</v>
      </c>
      <c r="Q55" s="78" t="s">
        <v>20</v>
      </c>
      <c r="R55" s="78" t="s">
        <v>20</v>
      </c>
      <c r="S55" s="152" t="s">
        <v>20</v>
      </c>
      <c r="T55" s="144"/>
      <c r="U55" s="145"/>
      <c r="V55" s="145"/>
      <c r="W55" s="145"/>
      <c r="X55" s="145"/>
      <c r="Y55" s="17"/>
      <c r="Z55" s="17"/>
      <c r="AA55" s="17"/>
      <c r="AB55" s="17"/>
      <c r="AC55" s="17"/>
      <c r="AD55" s="17"/>
      <c r="AE55" s="17"/>
      <c r="AF55" s="17"/>
      <c r="AG55" s="17"/>
      <c r="AH55" s="63"/>
      <c r="AI55" s="144"/>
      <c r="AJ55" s="145"/>
      <c r="AK55" s="145"/>
      <c r="AL55" s="145"/>
      <c r="AM55" s="145"/>
      <c r="AN55" s="17"/>
      <c r="AO55" s="17"/>
      <c r="AP55" s="17"/>
      <c r="AQ55" s="17"/>
      <c r="AR55" s="17"/>
      <c r="AS55" s="17"/>
      <c r="AT55" s="17"/>
      <c r="AU55" s="17"/>
      <c r="AV55" s="17"/>
      <c r="AW55" s="63"/>
    </row>
    <row r="56" spans="1:49" x14ac:dyDescent="0.2">
      <c r="A56" s="253"/>
      <c r="B56" s="250"/>
      <c r="C56" s="11">
        <v>48</v>
      </c>
      <c r="D56" s="166"/>
      <c r="E56" s="153" t="s">
        <v>21</v>
      </c>
      <c r="F56" s="72" t="s">
        <v>44</v>
      </c>
      <c r="G56" s="151" t="s">
        <v>21</v>
      </c>
      <c r="H56" s="151" t="s">
        <v>21</v>
      </c>
      <c r="I56" s="151" t="s">
        <v>21</v>
      </c>
      <c r="J56" s="80" t="s">
        <v>45</v>
      </c>
      <c r="K56" s="80" t="s">
        <v>45</v>
      </c>
      <c r="L56" s="80" t="s">
        <v>45</v>
      </c>
      <c r="M56" s="80" t="s">
        <v>45</v>
      </c>
      <c r="N56" s="80" t="s">
        <v>45</v>
      </c>
      <c r="O56" s="78" t="s">
        <v>20</v>
      </c>
      <c r="P56" s="78" t="s">
        <v>20</v>
      </c>
      <c r="Q56" s="78" t="s">
        <v>20</v>
      </c>
      <c r="R56" s="78" t="s">
        <v>20</v>
      </c>
      <c r="S56" s="152" t="s">
        <v>20</v>
      </c>
      <c r="T56" s="144"/>
      <c r="U56" s="145"/>
      <c r="V56" s="145"/>
      <c r="W56" s="145"/>
      <c r="X56" s="145"/>
      <c r="Y56" s="17"/>
      <c r="Z56" s="17"/>
      <c r="AA56" s="17"/>
      <c r="AB56" s="17"/>
      <c r="AC56" s="17"/>
      <c r="AD56" s="17"/>
      <c r="AE56" s="17"/>
      <c r="AF56" s="17"/>
      <c r="AG56" s="17"/>
      <c r="AH56" s="63"/>
      <c r="AI56" s="144"/>
      <c r="AJ56" s="145"/>
      <c r="AK56" s="145"/>
      <c r="AL56" s="145"/>
      <c r="AM56" s="145"/>
      <c r="AN56" s="17"/>
      <c r="AO56" s="17"/>
      <c r="AP56" s="17"/>
      <c r="AQ56" s="17"/>
      <c r="AR56" s="17"/>
      <c r="AS56" s="17"/>
      <c r="AT56" s="17"/>
      <c r="AU56" s="17"/>
      <c r="AV56" s="17"/>
      <c r="AW56" s="63"/>
    </row>
    <row r="57" spans="1:49" x14ac:dyDescent="0.2">
      <c r="A57" s="253"/>
      <c r="B57" s="250" t="s">
        <v>3</v>
      </c>
      <c r="C57" s="11">
        <v>49</v>
      </c>
      <c r="D57" s="166"/>
      <c r="E57" s="153" t="s">
        <v>21</v>
      </c>
      <c r="F57" s="151" t="s">
        <v>21</v>
      </c>
      <c r="G57" s="72" t="s">
        <v>44</v>
      </c>
      <c r="H57" s="151" t="s">
        <v>21</v>
      </c>
      <c r="I57" s="151" t="s">
        <v>21</v>
      </c>
      <c r="J57" s="80" t="s">
        <v>45</v>
      </c>
      <c r="K57" s="80" t="s">
        <v>45</v>
      </c>
      <c r="L57" s="80" t="s">
        <v>45</v>
      </c>
      <c r="M57" s="80" t="s">
        <v>45</v>
      </c>
      <c r="N57" s="80" t="s">
        <v>45</v>
      </c>
      <c r="O57" s="78" t="s">
        <v>20</v>
      </c>
      <c r="P57" s="78" t="s">
        <v>20</v>
      </c>
      <c r="Q57" s="78" t="s">
        <v>20</v>
      </c>
      <c r="R57" s="78" t="s">
        <v>20</v>
      </c>
      <c r="S57" s="152" t="s">
        <v>20</v>
      </c>
      <c r="T57" s="144"/>
      <c r="U57" s="145"/>
      <c r="V57" s="145"/>
      <c r="W57" s="145"/>
      <c r="X57" s="145"/>
      <c r="Y57" s="17"/>
      <c r="Z57" s="17"/>
      <c r="AA57" s="17"/>
      <c r="AB57" s="17"/>
      <c r="AC57" s="17"/>
      <c r="AD57" s="17"/>
      <c r="AE57" s="17"/>
      <c r="AF57" s="17"/>
      <c r="AG57" s="17"/>
      <c r="AH57" s="63"/>
      <c r="AI57" s="144"/>
      <c r="AJ57" s="145"/>
      <c r="AK57" s="145"/>
      <c r="AL57" s="145"/>
      <c r="AM57" s="145"/>
      <c r="AN57" s="17"/>
      <c r="AO57" s="17"/>
      <c r="AP57" s="17"/>
      <c r="AQ57" s="17"/>
      <c r="AR57" s="17"/>
      <c r="AS57" s="17"/>
      <c r="AT57" s="17"/>
      <c r="AU57" s="17"/>
      <c r="AV57" s="17"/>
      <c r="AW57" s="63"/>
    </row>
    <row r="58" spans="1:49" x14ac:dyDescent="0.2">
      <c r="A58" s="253"/>
      <c r="B58" s="250"/>
      <c r="C58" s="11">
        <v>50</v>
      </c>
      <c r="D58" s="166"/>
      <c r="E58" s="153" t="s">
        <v>21</v>
      </c>
      <c r="F58" s="151" t="s">
        <v>21</v>
      </c>
      <c r="G58" s="72" t="s">
        <v>44</v>
      </c>
      <c r="H58" s="151" t="s">
        <v>21</v>
      </c>
      <c r="I58" s="151" t="s">
        <v>21</v>
      </c>
      <c r="J58" s="80" t="s">
        <v>45</v>
      </c>
      <c r="K58" s="80" t="s">
        <v>45</v>
      </c>
      <c r="L58" s="80" t="s">
        <v>45</v>
      </c>
      <c r="M58" s="80" t="s">
        <v>45</v>
      </c>
      <c r="N58" s="80" t="s">
        <v>45</v>
      </c>
      <c r="O58" s="78" t="s">
        <v>20</v>
      </c>
      <c r="P58" s="78" t="s">
        <v>20</v>
      </c>
      <c r="Q58" s="78" t="s">
        <v>20</v>
      </c>
      <c r="R58" s="78" t="s">
        <v>20</v>
      </c>
      <c r="S58" s="152" t="s">
        <v>20</v>
      </c>
      <c r="T58" s="144"/>
      <c r="U58" s="145"/>
      <c r="V58" s="145"/>
      <c r="W58" s="145"/>
      <c r="X58" s="145"/>
      <c r="Y58" s="17"/>
      <c r="Z58" s="17"/>
      <c r="AA58" s="17"/>
      <c r="AB58" s="17"/>
      <c r="AC58" s="17"/>
      <c r="AD58" s="17"/>
      <c r="AE58" s="17"/>
      <c r="AF58" s="17"/>
      <c r="AG58" s="17"/>
      <c r="AH58" s="63"/>
      <c r="AI58" s="144"/>
      <c r="AJ58" s="145"/>
      <c r="AK58" s="145"/>
      <c r="AL58" s="145"/>
      <c r="AM58" s="145"/>
      <c r="AN58" s="17"/>
      <c r="AO58" s="17"/>
      <c r="AP58" s="17"/>
      <c r="AQ58" s="17"/>
      <c r="AR58" s="17"/>
      <c r="AS58" s="17"/>
      <c r="AT58" s="17"/>
      <c r="AU58" s="17"/>
      <c r="AV58" s="17"/>
      <c r="AW58" s="63"/>
    </row>
    <row r="59" spans="1:49" x14ac:dyDescent="0.2">
      <c r="A59" s="253"/>
      <c r="B59" s="250"/>
      <c r="C59" s="11">
        <v>51</v>
      </c>
      <c r="D59" s="166"/>
      <c r="E59" s="153" t="s">
        <v>21</v>
      </c>
      <c r="F59" s="151" t="s">
        <v>21</v>
      </c>
      <c r="G59" s="151" t="s">
        <v>21</v>
      </c>
      <c r="H59" s="72" t="s">
        <v>44</v>
      </c>
      <c r="I59" s="151" t="s">
        <v>21</v>
      </c>
      <c r="J59" s="80" t="s">
        <v>45</v>
      </c>
      <c r="K59" s="80" t="s">
        <v>45</v>
      </c>
      <c r="L59" s="80" t="s">
        <v>45</v>
      </c>
      <c r="M59" s="80" t="s">
        <v>45</v>
      </c>
      <c r="N59" s="80" t="s">
        <v>45</v>
      </c>
      <c r="O59" s="78" t="s">
        <v>20</v>
      </c>
      <c r="P59" s="78" t="s">
        <v>20</v>
      </c>
      <c r="Q59" s="78" t="s">
        <v>20</v>
      </c>
      <c r="R59" s="78" t="s">
        <v>20</v>
      </c>
      <c r="S59" s="152" t="s">
        <v>20</v>
      </c>
      <c r="T59" s="144"/>
      <c r="U59" s="145"/>
      <c r="V59" s="145"/>
      <c r="W59" s="145"/>
      <c r="X59" s="145"/>
      <c r="Y59" s="17"/>
      <c r="Z59" s="17"/>
      <c r="AA59" s="17"/>
      <c r="AB59" s="17"/>
      <c r="AC59" s="17"/>
      <c r="AD59" s="17"/>
      <c r="AE59" s="17"/>
      <c r="AF59" s="17"/>
      <c r="AG59" s="17"/>
      <c r="AH59" s="63"/>
      <c r="AI59" s="144"/>
      <c r="AJ59" s="145"/>
      <c r="AK59" s="145"/>
      <c r="AL59" s="145"/>
      <c r="AM59" s="145"/>
      <c r="AN59" s="17"/>
      <c r="AO59" s="17"/>
      <c r="AP59" s="17"/>
      <c r="AQ59" s="17"/>
      <c r="AR59" s="17"/>
      <c r="AS59" s="17"/>
      <c r="AT59" s="17"/>
      <c r="AU59" s="17"/>
      <c r="AV59" s="17"/>
      <c r="AW59" s="63"/>
    </row>
    <row r="60" spans="1:49" x14ac:dyDescent="0.2">
      <c r="A60" s="253"/>
      <c r="B60" s="250"/>
      <c r="C60" s="11">
        <v>52</v>
      </c>
      <c r="D60" s="166"/>
      <c r="E60" s="153" t="s">
        <v>21</v>
      </c>
      <c r="F60" s="151" t="s">
        <v>21</v>
      </c>
      <c r="G60" s="151" t="s">
        <v>21</v>
      </c>
      <c r="H60" s="72" t="s">
        <v>44</v>
      </c>
      <c r="I60" s="151" t="s">
        <v>21</v>
      </c>
      <c r="J60" s="80" t="s">
        <v>45</v>
      </c>
      <c r="K60" s="80" t="s">
        <v>45</v>
      </c>
      <c r="L60" s="80" t="s">
        <v>45</v>
      </c>
      <c r="M60" s="80" t="s">
        <v>45</v>
      </c>
      <c r="N60" s="80" t="s">
        <v>45</v>
      </c>
      <c r="O60" s="78" t="s">
        <v>20</v>
      </c>
      <c r="P60" s="78" t="s">
        <v>20</v>
      </c>
      <c r="Q60" s="78" t="s">
        <v>20</v>
      </c>
      <c r="R60" s="78" t="s">
        <v>20</v>
      </c>
      <c r="S60" s="152" t="s">
        <v>20</v>
      </c>
      <c r="T60" s="144"/>
      <c r="U60" s="145"/>
      <c r="V60" s="145"/>
      <c r="W60" s="145"/>
      <c r="X60" s="145"/>
      <c r="Y60" s="17"/>
      <c r="Z60" s="17"/>
      <c r="AA60" s="17"/>
      <c r="AB60" s="17"/>
      <c r="AC60" s="17"/>
      <c r="AD60" s="17"/>
      <c r="AE60" s="17"/>
      <c r="AF60" s="17"/>
      <c r="AG60" s="17"/>
      <c r="AH60" s="63"/>
      <c r="AI60" s="144"/>
      <c r="AJ60" s="145"/>
      <c r="AK60" s="145"/>
      <c r="AL60" s="145"/>
      <c r="AM60" s="145"/>
      <c r="AN60" s="17"/>
      <c r="AO60" s="17"/>
      <c r="AP60" s="17"/>
      <c r="AQ60" s="17"/>
      <c r="AR60" s="17"/>
      <c r="AS60" s="17"/>
      <c r="AT60" s="17"/>
      <c r="AU60" s="17"/>
      <c r="AV60" s="17"/>
      <c r="AW60" s="63"/>
    </row>
    <row r="61" spans="1:49" ht="13.5" thickBot="1" x14ac:dyDescent="0.25">
      <c r="A61" s="254"/>
      <c r="B61" s="251"/>
      <c r="C61" s="164">
        <v>53</v>
      </c>
      <c r="D61" s="167" t="s">
        <v>76</v>
      </c>
      <c r="E61" s="153" t="s">
        <v>21</v>
      </c>
      <c r="F61" s="151" t="s">
        <v>21</v>
      </c>
      <c r="G61" s="151" t="s">
        <v>21</v>
      </c>
      <c r="H61" s="151" t="s">
        <v>21</v>
      </c>
      <c r="I61" s="72" t="s">
        <v>44</v>
      </c>
      <c r="J61" s="80" t="s">
        <v>45</v>
      </c>
      <c r="K61" s="80" t="s">
        <v>45</v>
      </c>
      <c r="L61" s="80" t="s">
        <v>45</v>
      </c>
      <c r="M61" s="80" t="s">
        <v>45</v>
      </c>
      <c r="N61" s="80" t="s">
        <v>45</v>
      </c>
      <c r="O61" s="78" t="s">
        <v>20</v>
      </c>
      <c r="P61" s="78" t="s">
        <v>20</v>
      </c>
      <c r="Q61" s="78" t="s">
        <v>20</v>
      </c>
      <c r="R61" s="78" t="s">
        <v>20</v>
      </c>
      <c r="S61" s="152" t="s">
        <v>20</v>
      </c>
      <c r="T61" s="144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6"/>
      <c r="AI61" s="144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6"/>
    </row>
    <row r="62" spans="1:49" x14ac:dyDescent="0.2">
      <c r="A62" s="257">
        <v>2021</v>
      </c>
      <c r="B62" s="260" t="s">
        <v>4</v>
      </c>
      <c r="C62" s="10">
        <v>1</v>
      </c>
      <c r="D62" s="171" t="s">
        <v>76</v>
      </c>
      <c r="E62" s="153" t="s">
        <v>21</v>
      </c>
      <c r="F62" s="151" t="s">
        <v>21</v>
      </c>
      <c r="G62" s="151" t="s">
        <v>21</v>
      </c>
      <c r="H62" s="151" t="s">
        <v>21</v>
      </c>
      <c r="I62" s="72" t="s">
        <v>44</v>
      </c>
      <c r="J62" s="80" t="s">
        <v>45</v>
      </c>
      <c r="K62" s="80" t="s">
        <v>45</v>
      </c>
      <c r="L62" s="80" t="s">
        <v>45</v>
      </c>
      <c r="M62" s="80" t="s">
        <v>45</v>
      </c>
      <c r="N62" s="80" t="s">
        <v>45</v>
      </c>
      <c r="O62" s="78" t="s">
        <v>20</v>
      </c>
      <c r="P62" s="78" t="s">
        <v>20</v>
      </c>
      <c r="Q62" s="78" t="s">
        <v>20</v>
      </c>
      <c r="R62" s="78" t="s">
        <v>20</v>
      </c>
      <c r="S62" s="152" t="s">
        <v>20</v>
      </c>
      <c r="T62" s="144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6"/>
      <c r="AI62" s="144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6"/>
    </row>
    <row r="63" spans="1:49" x14ac:dyDescent="0.2">
      <c r="A63" s="258"/>
      <c r="B63" s="250"/>
      <c r="C63" s="11">
        <v>2</v>
      </c>
      <c r="D63" s="166"/>
      <c r="E63" s="143" t="s">
        <v>49</v>
      </c>
      <c r="F63" s="73" t="s">
        <v>49</v>
      </c>
      <c r="G63" s="73" t="s">
        <v>49</v>
      </c>
      <c r="H63" s="73" t="s">
        <v>49</v>
      </c>
      <c r="I63" s="73" t="s">
        <v>49</v>
      </c>
      <c r="J63" s="73" t="s">
        <v>49</v>
      </c>
      <c r="K63" s="73" t="s">
        <v>49</v>
      </c>
      <c r="L63" s="73" t="s">
        <v>49</v>
      </c>
      <c r="M63" s="73" t="s">
        <v>49</v>
      </c>
      <c r="N63" s="73" t="s">
        <v>49</v>
      </c>
      <c r="O63" s="73" t="s">
        <v>49</v>
      </c>
      <c r="P63" s="73" t="s">
        <v>49</v>
      </c>
      <c r="Q63" s="73" t="s">
        <v>49</v>
      </c>
      <c r="R63" s="73" t="s">
        <v>49</v>
      </c>
      <c r="S63" s="98" t="s">
        <v>49</v>
      </c>
      <c r="T63" s="144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6"/>
      <c r="AI63" s="144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6"/>
    </row>
    <row r="64" spans="1:49" x14ac:dyDescent="0.2">
      <c r="A64" s="258"/>
      <c r="B64" s="250"/>
      <c r="C64" s="11">
        <v>3</v>
      </c>
      <c r="D64" s="166"/>
      <c r="E64" s="143" t="s">
        <v>49</v>
      </c>
      <c r="F64" s="73" t="s">
        <v>49</v>
      </c>
      <c r="G64" s="73" t="s">
        <v>49</v>
      </c>
      <c r="H64" s="73" t="s">
        <v>49</v>
      </c>
      <c r="I64" s="73" t="s">
        <v>49</v>
      </c>
      <c r="J64" s="73" t="s">
        <v>49</v>
      </c>
      <c r="K64" s="73" t="s">
        <v>49</v>
      </c>
      <c r="L64" s="73" t="s">
        <v>49</v>
      </c>
      <c r="M64" s="73" t="s">
        <v>49</v>
      </c>
      <c r="N64" s="73" t="s">
        <v>49</v>
      </c>
      <c r="O64" s="73" t="s">
        <v>49</v>
      </c>
      <c r="P64" s="73" t="s">
        <v>49</v>
      </c>
      <c r="Q64" s="73" t="s">
        <v>49</v>
      </c>
      <c r="R64" s="73" t="s">
        <v>49</v>
      </c>
      <c r="S64" s="98" t="s">
        <v>49</v>
      </c>
      <c r="T64" s="62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63"/>
      <c r="AI64" s="62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63"/>
    </row>
    <row r="65" spans="1:49" x14ac:dyDescent="0.2">
      <c r="A65" s="258"/>
      <c r="B65" s="250"/>
      <c r="C65" s="11">
        <v>4</v>
      </c>
      <c r="D65" s="166"/>
      <c r="E65" s="143" t="s">
        <v>49</v>
      </c>
      <c r="F65" s="73" t="s">
        <v>49</v>
      </c>
      <c r="G65" s="73" t="s">
        <v>49</v>
      </c>
      <c r="H65" s="73" t="s">
        <v>49</v>
      </c>
      <c r="I65" s="73" t="s">
        <v>49</v>
      </c>
      <c r="J65" s="73" t="s">
        <v>49</v>
      </c>
      <c r="K65" s="73" t="s">
        <v>49</v>
      </c>
      <c r="L65" s="73" t="s">
        <v>49</v>
      </c>
      <c r="M65" s="73" t="s">
        <v>49</v>
      </c>
      <c r="N65" s="73" t="s">
        <v>49</v>
      </c>
      <c r="O65" s="73" t="s">
        <v>49</v>
      </c>
      <c r="P65" s="73" t="s">
        <v>49</v>
      </c>
      <c r="Q65" s="73" t="s">
        <v>49</v>
      </c>
      <c r="R65" s="73" t="s">
        <v>49</v>
      </c>
      <c r="S65" s="98" t="s">
        <v>49</v>
      </c>
      <c r="T65" s="62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63"/>
      <c r="AI65" s="62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63"/>
    </row>
    <row r="66" spans="1:49" x14ac:dyDescent="0.2">
      <c r="A66" s="258"/>
      <c r="B66" s="250" t="s">
        <v>5</v>
      </c>
      <c r="C66" s="11">
        <v>5</v>
      </c>
      <c r="D66" s="166"/>
      <c r="E66" s="153" t="s">
        <v>21</v>
      </c>
      <c r="F66" s="151" t="s">
        <v>21</v>
      </c>
      <c r="G66" s="151" t="s">
        <v>21</v>
      </c>
      <c r="H66" s="151" t="s">
        <v>21</v>
      </c>
      <c r="I66" s="151" t="s">
        <v>21</v>
      </c>
      <c r="J66" s="72" t="s">
        <v>44</v>
      </c>
      <c r="K66" s="80" t="s">
        <v>45</v>
      </c>
      <c r="L66" s="80" t="s">
        <v>45</v>
      </c>
      <c r="M66" s="80" t="s">
        <v>45</v>
      </c>
      <c r="N66" s="80" t="s">
        <v>45</v>
      </c>
      <c r="O66" s="78" t="s">
        <v>20</v>
      </c>
      <c r="P66" s="78" t="s">
        <v>20</v>
      </c>
      <c r="Q66" s="78" t="s">
        <v>20</v>
      </c>
      <c r="R66" s="78" t="s">
        <v>20</v>
      </c>
      <c r="S66" s="152" t="s">
        <v>20</v>
      </c>
      <c r="T66" s="62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63"/>
      <c r="AI66" s="62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63"/>
    </row>
    <row r="67" spans="1:49" x14ac:dyDescent="0.2">
      <c r="A67" s="258"/>
      <c r="B67" s="250"/>
      <c r="C67" s="11">
        <v>6</v>
      </c>
      <c r="D67" s="166"/>
      <c r="E67" s="153" t="s">
        <v>21</v>
      </c>
      <c r="F67" s="151" t="s">
        <v>21</v>
      </c>
      <c r="G67" s="151" t="s">
        <v>21</v>
      </c>
      <c r="H67" s="151" t="s">
        <v>21</v>
      </c>
      <c r="I67" s="151" t="s">
        <v>21</v>
      </c>
      <c r="J67" s="72" t="s">
        <v>44</v>
      </c>
      <c r="K67" s="80" t="s">
        <v>45</v>
      </c>
      <c r="L67" s="80" t="s">
        <v>45</v>
      </c>
      <c r="M67" s="80" t="s">
        <v>45</v>
      </c>
      <c r="N67" s="80" t="s">
        <v>45</v>
      </c>
      <c r="O67" s="78" t="s">
        <v>20</v>
      </c>
      <c r="P67" s="78" t="s">
        <v>20</v>
      </c>
      <c r="Q67" s="78" t="s">
        <v>20</v>
      </c>
      <c r="R67" s="78" t="s">
        <v>20</v>
      </c>
      <c r="S67" s="152" t="s">
        <v>20</v>
      </c>
      <c r="T67" s="62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63"/>
      <c r="AI67" s="62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63"/>
    </row>
    <row r="68" spans="1:49" x14ac:dyDescent="0.2">
      <c r="A68" s="258"/>
      <c r="B68" s="250"/>
      <c r="C68" s="11">
        <v>7</v>
      </c>
      <c r="D68" s="166" t="s">
        <v>27</v>
      </c>
      <c r="E68" s="153" t="s">
        <v>21</v>
      </c>
      <c r="F68" s="151" t="s">
        <v>21</v>
      </c>
      <c r="G68" s="151" t="s">
        <v>21</v>
      </c>
      <c r="H68" s="151" t="s">
        <v>21</v>
      </c>
      <c r="I68" s="151" t="s">
        <v>21</v>
      </c>
      <c r="J68" s="80" t="s">
        <v>45</v>
      </c>
      <c r="K68" s="72" t="s">
        <v>44</v>
      </c>
      <c r="L68" s="80" t="s">
        <v>45</v>
      </c>
      <c r="M68" s="80" t="s">
        <v>45</v>
      </c>
      <c r="N68" s="80" t="s">
        <v>45</v>
      </c>
      <c r="O68" s="78" t="s">
        <v>20</v>
      </c>
      <c r="P68" s="78" t="s">
        <v>20</v>
      </c>
      <c r="Q68" s="78" t="s">
        <v>20</v>
      </c>
      <c r="R68" s="78" t="s">
        <v>20</v>
      </c>
      <c r="S68" s="152" t="s">
        <v>20</v>
      </c>
      <c r="T68" s="62"/>
      <c r="U68" s="17"/>
      <c r="V68" s="17"/>
      <c r="W68" s="17"/>
      <c r="X68" s="17"/>
      <c r="Y68" s="145"/>
      <c r="Z68" s="145"/>
      <c r="AA68" s="145"/>
      <c r="AB68" s="145"/>
      <c r="AC68" s="145"/>
      <c r="AD68" s="17"/>
      <c r="AE68" s="17"/>
      <c r="AF68" s="17"/>
      <c r="AG68" s="17"/>
      <c r="AH68" s="63"/>
      <c r="AI68" s="62"/>
      <c r="AJ68" s="17"/>
      <c r="AK68" s="17"/>
      <c r="AL68" s="17"/>
      <c r="AM68" s="17"/>
      <c r="AN68" s="145"/>
      <c r="AO68" s="145"/>
      <c r="AP68" s="145"/>
      <c r="AQ68" s="145"/>
      <c r="AR68" s="145"/>
      <c r="AS68" s="17"/>
      <c r="AT68" s="17"/>
      <c r="AU68" s="17"/>
      <c r="AV68" s="17"/>
      <c r="AW68" s="63"/>
    </row>
    <row r="69" spans="1:49" x14ac:dyDescent="0.2">
      <c r="A69" s="258"/>
      <c r="B69" s="250"/>
      <c r="C69" s="11">
        <v>8</v>
      </c>
      <c r="D69" s="166"/>
      <c r="E69" s="153" t="s">
        <v>21</v>
      </c>
      <c r="F69" s="151" t="s">
        <v>21</v>
      </c>
      <c r="G69" s="151" t="s">
        <v>21</v>
      </c>
      <c r="H69" s="151" t="s">
        <v>21</v>
      </c>
      <c r="I69" s="151" t="s">
        <v>21</v>
      </c>
      <c r="J69" s="80" t="s">
        <v>45</v>
      </c>
      <c r="K69" s="72" t="s">
        <v>44</v>
      </c>
      <c r="L69" s="80" t="s">
        <v>45</v>
      </c>
      <c r="M69" s="80" t="s">
        <v>45</v>
      </c>
      <c r="N69" s="80" t="s">
        <v>45</v>
      </c>
      <c r="O69" s="78" t="s">
        <v>20</v>
      </c>
      <c r="P69" s="78" t="s">
        <v>20</v>
      </c>
      <c r="Q69" s="78" t="s">
        <v>20</v>
      </c>
      <c r="R69" s="78" t="s">
        <v>20</v>
      </c>
      <c r="S69" s="152" t="s">
        <v>20</v>
      </c>
      <c r="T69" s="144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6"/>
      <c r="AI69" s="144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6"/>
    </row>
    <row r="70" spans="1:49" x14ac:dyDescent="0.2">
      <c r="A70" s="258"/>
      <c r="B70" s="250" t="s">
        <v>6</v>
      </c>
      <c r="C70" s="11">
        <v>9</v>
      </c>
      <c r="D70" s="166"/>
      <c r="E70" s="153" t="s">
        <v>21</v>
      </c>
      <c r="F70" s="151" t="s">
        <v>21</v>
      </c>
      <c r="G70" s="151" t="s">
        <v>21</v>
      </c>
      <c r="H70" s="151" t="s">
        <v>21</v>
      </c>
      <c r="I70" s="151" t="s">
        <v>21</v>
      </c>
      <c r="J70" s="80" t="s">
        <v>45</v>
      </c>
      <c r="K70" s="80" t="s">
        <v>45</v>
      </c>
      <c r="L70" s="72" t="s">
        <v>44</v>
      </c>
      <c r="M70" s="80" t="s">
        <v>45</v>
      </c>
      <c r="N70" s="80" t="s">
        <v>45</v>
      </c>
      <c r="O70" s="78" t="s">
        <v>20</v>
      </c>
      <c r="P70" s="78" t="s">
        <v>20</v>
      </c>
      <c r="Q70" s="78" t="s">
        <v>20</v>
      </c>
      <c r="R70" s="78" t="s">
        <v>20</v>
      </c>
      <c r="S70" s="152" t="s">
        <v>20</v>
      </c>
      <c r="T70" s="144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6"/>
      <c r="AI70" s="144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6"/>
    </row>
    <row r="71" spans="1:49" x14ac:dyDescent="0.2">
      <c r="A71" s="258"/>
      <c r="B71" s="250"/>
      <c r="C71" s="11">
        <v>10</v>
      </c>
      <c r="D71" s="166"/>
      <c r="E71" s="153" t="s">
        <v>21</v>
      </c>
      <c r="F71" s="151" t="s">
        <v>21</v>
      </c>
      <c r="G71" s="151" t="s">
        <v>21</v>
      </c>
      <c r="H71" s="151" t="s">
        <v>21</v>
      </c>
      <c r="I71" s="151" t="s">
        <v>21</v>
      </c>
      <c r="J71" s="80" t="s">
        <v>45</v>
      </c>
      <c r="K71" s="80" t="s">
        <v>45</v>
      </c>
      <c r="L71" s="72" t="s">
        <v>44</v>
      </c>
      <c r="M71" s="80" t="s">
        <v>45</v>
      </c>
      <c r="N71" s="80" t="s">
        <v>45</v>
      </c>
      <c r="O71" s="78" t="s">
        <v>20</v>
      </c>
      <c r="P71" s="78" t="s">
        <v>20</v>
      </c>
      <c r="Q71" s="78" t="s">
        <v>20</v>
      </c>
      <c r="R71" s="78" t="s">
        <v>20</v>
      </c>
      <c r="S71" s="152" t="s">
        <v>20</v>
      </c>
      <c r="T71" s="144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6"/>
      <c r="AI71" s="144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6"/>
    </row>
    <row r="72" spans="1:49" x14ac:dyDescent="0.2">
      <c r="A72" s="258"/>
      <c r="B72" s="250"/>
      <c r="C72" s="11">
        <v>11</v>
      </c>
      <c r="D72" s="166"/>
      <c r="E72" s="143" t="s">
        <v>49</v>
      </c>
      <c r="F72" s="73" t="s">
        <v>49</v>
      </c>
      <c r="G72" s="73" t="s">
        <v>49</v>
      </c>
      <c r="H72" s="73" t="s">
        <v>49</v>
      </c>
      <c r="I72" s="73" t="s">
        <v>49</v>
      </c>
      <c r="J72" s="73" t="s">
        <v>49</v>
      </c>
      <c r="K72" s="73" t="s">
        <v>49</v>
      </c>
      <c r="L72" s="73" t="s">
        <v>49</v>
      </c>
      <c r="M72" s="73" t="s">
        <v>49</v>
      </c>
      <c r="N72" s="73" t="s">
        <v>49</v>
      </c>
      <c r="O72" s="73" t="s">
        <v>49</v>
      </c>
      <c r="P72" s="73" t="s">
        <v>49</v>
      </c>
      <c r="Q72" s="73" t="s">
        <v>49</v>
      </c>
      <c r="R72" s="73" t="s">
        <v>49</v>
      </c>
      <c r="S72" s="98" t="s">
        <v>49</v>
      </c>
      <c r="T72" s="144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6"/>
      <c r="AI72" s="144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6"/>
    </row>
    <row r="73" spans="1:49" x14ac:dyDescent="0.2">
      <c r="A73" s="258"/>
      <c r="B73" s="250"/>
      <c r="C73" s="11">
        <v>12</v>
      </c>
      <c r="D73" s="166"/>
      <c r="E73" s="143" t="s">
        <v>49</v>
      </c>
      <c r="F73" s="73" t="s">
        <v>49</v>
      </c>
      <c r="G73" s="73" t="s">
        <v>49</v>
      </c>
      <c r="H73" s="73" t="s">
        <v>49</v>
      </c>
      <c r="I73" s="73" t="s">
        <v>49</v>
      </c>
      <c r="J73" s="73" t="s">
        <v>49</v>
      </c>
      <c r="K73" s="73" t="s">
        <v>49</v>
      </c>
      <c r="L73" s="73" t="s">
        <v>49</v>
      </c>
      <c r="M73" s="73" t="s">
        <v>49</v>
      </c>
      <c r="N73" s="73" t="s">
        <v>49</v>
      </c>
      <c r="O73" s="73" t="s">
        <v>49</v>
      </c>
      <c r="P73" s="73" t="s">
        <v>49</v>
      </c>
      <c r="Q73" s="73" t="s">
        <v>49</v>
      </c>
      <c r="R73" s="73" t="s">
        <v>49</v>
      </c>
      <c r="S73" s="98" t="s">
        <v>49</v>
      </c>
      <c r="T73" s="144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6"/>
      <c r="AI73" s="144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6"/>
    </row>
    <row r="74" spans="1:49" ht="13.5" thickBot="1" x14ac:dyDescent="0.25">
      <c r="A74" s="258"/>
      <c r="B74" s="250"/>
      <c r="C74" s="11">
        <v>13</v>
      </c>
      <c r="D74" s="166"/>
      <c r="E74" s="143" t="s">
        <v>49</v>
      </c>
      <c r="F74" s="73" t="s">
        <v>49</v>
      </c>
      <c r="G74" s="73" t="s">
        <v>49</v>
      </c>
      <c r="H74" s="73" t="s">
        <v>49</v>
      </c>
      <c r="I74" s="73" t="s">
        <v>49</v>
      </c>
      <c r="J74" s="73" t="s">
        <v>49</v>
      </c>
      <c r="K74" s="73" t="s">
        <v>49</v>
      </c>
      <c r="L74" s="73" t="s">
        <v>49</v>
      </c>
      <c r="M74" s="73" t="s">
        <v>49</v>
      </c>
      <c r="N74" s="73" t="s">
        <v>49</v>
      </c>
      <c r="O74" s="73" t="s">
        <v>49</v>
      </c>
      <c r="P74" s="73" t="s">
        <v>49</v>
      </c>
      <c r="Q74" s="73" t="s">
        <v>49</v>
      </c>
      <c r="R74" s="73" t="s">
        <v>49</v>
      </c>
      <c r="S74" s="98" t="s">
        <v>49</v>
      </c>
      <c r="T74" s="144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6"/>
      <c r="AI74" s="144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6"/>
    </row>
    <row r="75" spans="1:49" x14ac:dyDescent="0.2">
      <c r="A75" s="258"/>
      <c r="B75" s="250" t="s">
        <v>7</v>
      </c>
      <c r="C75" s="11">
        <v>14</v>
      </c>
      <c r="D75" s="166" t="s">
        <v>76</v>
      </c>
      <c r="E75" s="154" t="s">
        <v>20</v>
      </c>
      <c r="F75" s="78" t="s">
        <v>20</v>
      </c>
      <c r="G75" s="78" t="s">
        <v>20</v>
      </c>
      <c r="H75" s="78" t="s">
        <v>20</v>
      </c>
      <c r="I75" s="78" t="s">
        <v>20</v>
      </c>
      <c r="J75" s="151" t="s">
        <v>21</v>
      </c>
      <c r="K75" s="151" t="s">
        <v>21</v>
      </c>
      <c r="L75" s="151" t="s">
        <v>21</v>
      </c>
      <c r="M75" s="72" t="s">
        <v>44</v>
      </c>
      <c r="N75" s="151" t="s">
        <v>21</v>
      </c>
      <c r="O75" s="80" t="s">
        <v>45</v>
      </c>
      <c r="P75" s="80" t="s">
        <v>45</v>
      </c>
      <c r="Q75" s="80" t="s">
        <v>45</v>
      </c>
      <c r="R75" s="80" t="s">
        <v>45</v>
      </c>
      <c r="S75" s="155" t="s">
        <v>45</v>
      </c>
      <c r="T75" s="136" t="s">
        <v>49</v>
      </c>
      <c r="U75" s="137" t="s">
        <v>49</v>
      </c>
      <c r="V75" s="137" t="s">
        <v>49</v>
      </c>
      <c r="W75" s="137" t="s">
        <v>49</v>
      </c>
      <c r="X75" s="137" t="s">
        <v>49</v>
      </c>
      <c r="Y75" s="137" t="s">
        <v>49</v>
      </c>
      <c r="Z75" s="137" t="s">
        <v>49</v>
      </c>
      <c r="AA75" s="137" t="s">
        <v>49</v>
      </c>
      <c r="AB75" s="137" t="s">
        <v>49</v>
      </c>
      <c r="AC75" s="137" t="s">
        <v>49</v>
      </c>
      <c r="AD75" s="137" t="s">
        <v>49</v>
      </c>
      <c r="AE75" s="137" t="s">
        <v>49</v>
      </c>
      <c r="AF75" s="137" t="s">
        <v>49</v>
      </c>
      <c r="AG75" s="137" t="s">
        <v>49</v>
      </c>
      <c r="AH75" s="138" t="s">
        <v>49</v>
      </c>
      <c r="AI75" s="144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6"/>
    </row>
    <row r="76" spans="1:49" x14ac:dyDescent="0.2">
      <c r="A76" s="258"/>
      <c r="B76" s="250"/>
      <c r="C76" s="11">
        <v>15</v>
      </c>
      <c r="D76" s="166"/>
      <c r="E76" s="154" t="s">
        <v>20</v>
      </c>
      <c r="F76" s="78" t="s">
        <v>20</v>
      </c>
      <c r="G76" s="78" t="s">
        <v>20</v>
      </c>
      <c r="H76" s="78" t="s">
        <v>20</v>
      </c>
      <c r="I76" s="78" t="s">
        <v>20</v>
      </c>
      <c r="J76" s="151" t="s">
        <v>21</v>
      </c>
      <c r="K76" s="151" t="s">
        <v>21</v>
      </c>
      <c r="L76" s="151" t="s">
        <v>21</v>
      </c>
      <c r="M76" s="72" t="s">
        <v>44</v>
      </c>
      <c r="N76" s="151" t="s">
        <v>21</v>
      </c>
      <c r="O76" s="80" t="s">
        <v>45</v>
      </c>
      <c r="P76" s="80" t="s">
        <v>45</v>
      </c>
      <c r="Q76" s="80" t="s">
        <v>45</v>
      </c>
      <c r="R76" s="80" t="s">
        <v>45</v>
      </c>
      <c r="S76" s="155" t="s">
        <v>45</v>
      </c>
      <c r="T76" s="143" t="s">
        <v>49</v>
      </c>
      <c r="U76" s="73" t="s">
        <v>49</v>
      </c>
      <c r="V76" s="73" t="s">
        <v>49</v>
      </c>
      <c r="W76" s="73" t="s">
        <v>49</v>
      </c>
      <c r="X76" s="73" t="s">
        <v>49</v>
      </c>
      <c r="Y76" s="73" t="s">
        <v>49</v>
      </c>
      <c r="Z76" s="73" t="s">
        <v>49</v>
      </c>
      <c r="AA76" s="73" t="s">
        <v>49</v>
      </c>
      <c r="AB76" s="73" t="s">
        <v>49</v>
      </c>
      <c r="AC76" s="73" t="s">
        <v>49</v>
      </c>
      <c r="AD76" s="73" t="s">
        <v>49</v>
      </c>
      <c r="AE76" s="73" t="s">
        <v>49</v>
      </c>
      <c r="AF76" s="73" t="s">
        <v>49</v>
      </c>
      <c r="AG76" s="73" t="s">
        <v>49</v>
      </c>
      <c r="AH76" s="98" t="s">
        <v>49</v>
      </c>
      <c r="AI76" s="144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6"/>
    </row>
    <row r="77" spans="1:49" x14ac:dyDescent="0.2">
      <c r="A77" s="258"/>
      <c r="B77" s="250"/>
      <c r="C77" s="11">
        <v>16</v>
      </c>
      <c r="D77" s="166"/>
      <c r="E77" s="154" t="s">
        <v>20</v>
      </c>
      <c r="F77" s="78" t="s">
        <v>20</v>
      </c>
      <c r="G77" s="78" t="s">
        <v>20</v>
      </c>
      <c r="H77" s="78" t="s">
        <v>20</v>
      </c>
      <c r="I77" s="78" t="s">
        <v>20</v>
      </c>
      <c r="J77" s="151" t="s">
        <v>21</v>
      </c>
      <c r="K77" s="151" t="s">
        <v>21</v>
      </c>
      <c r="L77" s="151" t="s">
        <v>21</v>
      </c>
      <c r="M77" s="151" t="s">
        <v>21</v>
      </c>
      <c r="N77" s="72" t="s">
        <v>44</v>
      </c>
      <c r="O77" s="80" t="s">
        <v>45</v>
      </c>
      <c r="P77" s="80" t="s">
        <v>45</v>
      </c>
      <c r="Q77" s="80" t="s">
        <v>45</v>
      </c>
      <c r="R77" s="80" t="s">
        <v>45</v>
      </c>
      <c r="S77" s="155" t="s">
        <v>45</v>
      </c>
      <c r="T77" s="143" t="s">
        <v>49</v>
      </c>
      <c r="U77" s="73" t="s">
        <v>49</v>
      </c>
      <c r="V77" s="73" t="s">
        <v>49</v>
      </c>
      <c r="W77" s="73" t="s">
        <v>49</v>
      </c>
      <c r="X77" s="73" t="s">
        <v>49</v>
      </c>
      <c r="Y77" s="73" t="s">
        <v>49</v>
      </c>
      <c r="Z77" s="73" t="s">
        <v>49</v>
      </c>
      <c r="AA77" s="73" t="s">
        <v>49</v>
      </c>
      <c r="AB77" s="73" t="s">
        <v>49</v>
      </c>
      <c r="AC77" s="73" t="s">
        <v>49</v>
      </c>
      <c r="AD77" s="73" t="s">
        <v>49</v>
      </c>
      <c r="AE77" s="73" t="s">
        <v>49</v>
      </c>
      <c r="AF77" s="73" t="s">
        <v>49</v>
      </c>
      <c r="AG77" s="73" t="s">
        <v>49</v>
      </c>
      <c r="AH77" s="98" t="s">
        <v>49</v>
      </c>
      <c r="AI77" s="144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6"/>
    </row>
    <row r="78" spans="1:49" x14ac:dyDescent="0.2">
      <c r="A78" s="258"/>
      <c r="B78" s="250"/>
      <c r="C78" s="11">
        <v>17</v>
      </c>
      <c r="D78" s="166"/>
      <c r="E78" s="154" t="s">
        <v>20</v>
      </c>
      <c r="F78" s="78" t="s">
        <v>20</v>
      </c>
      <c r="G78" s="78" t="s">
        <v>20</v>
      </c>
      <c r="H78" s="78" t="s">
        <v>20</v>
      </c>
      <c r="I78" s="78" t="s">
        <v>20</v>
      </c>
      <c r="J78" s="151" t="s">
        <v>21</v>
      </c>
      <c r="K78" s="151" t="s">
        <v>21</v>
      </c>
      <c r="L78" s="151" t="s">
        <v>21</v>
      </c>
      <c r="M78" s="151" t="s">
        <v>21</v>
      </c>
      <c r="N78" s="72" t="s">
        <v>44</v>
      </c>
      <c r="O78" s="80" t="s">
        <v>45</v>
      </c>
      <c r="P78" s="80" t="s">
        <v>45</v>
      </c>
      <c r="Q78" s="80" t="s">
        <v>45</v>
      </c>
      <c r="R78" s="80" t="s">
        <v>45</v>
      </c>
      <c r="S78" s="155" t="s">
        <v>45</v>
      </c>
      <c r="T78" s="143" t="s">
        <v>49</v>
      </c>
      <c r="U78" s="73" t="s">
        <v>49</v>
      </c>
      <c r="V78" s="73" t="s">
        <v>49</v>
      </c>
      <c r="W78" s="73" t="s">
        <v>49</v>
      </c>
      <c r="X78" s="73" t="s">
        <v>49</v>
      </c>
      <c r="Y78" s="73" t="s">
        <v>49</v>
      </c>
      <c r="Z78" s="73" t="s">
        <v>49</v>
      </c>
      <c r="AA78" s="73" t="s">
        <v>49</v>
      </c>
      <c r="AB78" s="73" t="s">
        <v>49</v>
      </c>
      <c r="AC78" s="73" t="s">
        <v>49</v>
      </c>
      <c r="AD78" s="73" t="s">
        <v>49</v>
      </c>
      <c r="AE78" s="73" t="s">
        <v>49</v>
      </c>
      <c r="AF78" s="73" t="s">
        <v>49</v>
      </c>
      <c r="AG78" s="73" t="s">
        <v>49</v>
      </c>
      <c r="AH78" s="98" t="s">
        <v>49</v>
      </c>
      <c r="AI78" s="144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6"/>
    </row>
    <row r="79" spans="1:49" x14ac:dyDescent="0.2">
      <c r="A79" s="258"/>
      <c r="B79" s="250" t="s">
        <v>8</v>
      </c>
      <c r="C79" s="11">
        <v>18</v>
      </c>
      <c r="D79" s="166"/>
      <c r="E79" s="154" t="s">
        <v>20</v>
      </c>
      <c r="F79" s="78" t="s">
        <v>20</v>
      </c>
      <c r="G79" s="78" t="s">
        <v>20</v>
      </c>
      <c r="H79" s="78" t="s">
        <v>20</v>
      </c>
      <c r="I79" s="78" t="s">
        <v>20</v>
      </c>
      <c r="J79" s="151" t="s">
        <v>21</v>
      </c>
      <c r="K79" s="151" t="s">
        <v>21</v>
      </c>
      <c r="L79" s="151" t="s">
        <v>21</v>
      </c>
      <c r="M79" s="151" t="s">
        <v>21</v>
      </c>
      <c r="N79" s="151" t="s">
        <v>21</v>
      </c>
      <c r="O79" s="72" t="s">
        <v>44</v>
      </c>
      <c r="P79" s="80" t="s">
        <v>45</v>
      </c>
      <c r="Q79" s="80" t="s">
        <v>45</v>
      </c>
      <c r="R79" s="80" t="s">
        <v>45</v>
      </c>
      <c r="S79" s="155" t="s">
        <v>45</v>
      </c>
      <c r="T79" s="143" t="s">
        <v>49</v>
      </c>
      <c r="U79" s="73" t="s">
        <v>49</v>
      </c>
      <c r="V79" s="73" t="s">
        <v>49</v>
      </c>
      <c r="W79" s="73" t="s">
        <v>49</v>
      </c>
      <c r="X79" s="73" t="s">
        <v>49</v>
      </c>
      <c r="Y79" s="73" t="s">
        <v>49</v>
      </c>
      <c r="Z79" s="73" t="s">
        <v>49</v>
      </c>
      <c r="AA79" s="73" t="s">
        <v>49</v>
      </c>
      <c r="AB79" s="73" t="s">
        <v>49</v>
      </c>
      <c r="AC79" s="73" t="s">
        <v>49</v>
      </c>
      <c r="AD79" s="73" t="s">
        <v>49</v>
      </c>
      <c r="AE79" s="73" t="s">
        <v>49</v>
      </c>
      <c r="AF79" s="73" t="s">
        <v>49</v>
      </c>
      <c r="AG79" s="73" t="s">
        <v>49</v>
      </c>
      <c r="AH79" s="98" t="s">
        <v>49</v>
      </c>
      <c r="AI79" s="144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6"/>
    </row>
    <row r="80" spans="1:49" x14ac:dyDescent="0.2">
      <c r="A80" s="258"/>
      <c r="B80" s="250"/>
      <c r="C80" s="11">
        <v>19</v>
      </c>
      <c r="D80" s="166"/>
      <c r="E80" s="154" t="s">
        <v>20</v>
      </c>
      <c r="F80" s="78" t="s">
        <v>20</v>
      </c>
      <c r="G80" s="78" t="s">
        <v>20</v>
      </c>
      <c r="H80" s="78" t="s">
        <v>20</v>
      </c>
      <c r="I80" s="78" t="s">
        <v>20</v>
      </c>
      <c r="J80" s="151" t="s">
        <v>21</v>
      </c>
      <c r="K80" s="151" t="s">
        <v>21</v>
      </c>
      <c r="L80" s="151" t="s">
        <v>21</v>
      </c>
      <c r="M80" s="151" t="s">
        <v>21</v>
      </c>
      <c r="N80" s="151" t="s">
        <v>21</v>
      </c>
      <c r="O80" s="72" t="s">
        <v>44</v>
      </c>
      <c r="P80" s="80" t="s">
        <v>45</v>
      </c>
      <c r="Q80" s="80" t="s">
        <v>45</v>
      </c>
      <c r="R80" s="80" t="s">
        <v>45</v>
      </c>
      <c r="S80" s="155" t="s">
        <v>45</v>
      </c>
      <c r="T80" s="143" t="s">
        <v>49</v>
      </c>
      <c r="U80" s="73" t="s">
        <v>49</v>
      </c>
      <c r="V80" s="73" t="s">
        <v>49</v>
      </c>
      <c r="W80" s="73" t="s">
        <v>49</v>
      </c>
      <c r="X80" s="73" t="s">
        <v>49</v>
      </c>
      <c r="Y80" s="73" t="s">
        <v>49</v>
      </c>
      <c r="Z80" s="73" t="s">
        <v>49</v>
      </c>
      <c r="AA80" s="73" t="s">
        <v>49</v>
      </c>
      <c r="AB80" s="73" t="s">
        <v>49</v>
      </c>
      <c r="AC80" s="73" t="s">
        <v>49</v>
      </c>
      <c r="AD80" s="73" t="s">
        <v>49</v>
      </c>
      <c r="AE80" s="73" t="s">
        <v>49</v>
      </c>
      <c r="AF80" s="73" t="s">
        <v>49</v>
      </c>
      <c r="AG80" s="73" t="s">
        <v>49</v>
      </c>
      <c r="AH80" s="98" t="s">
        <v>49</v>
      </c>
      <c r="AI80" s="144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6"/>
    </row>
    <row r="81" spans="1:49" x14ac:dyDescent="0.2">
      <c r="A81" s="258"/>
      <c r="B81" s="250"/>
      <c r="C81" s="11">
        <v>20</v>
      </c>
      <c r="D81" s="166"/>
      <c r="E81" s="154" t="s">
        <v>20</v>
      </c>
      <c r="F81" s="78" t="s">
        <v>20</v>
      </c>
      <c r="G81" s="78" t="s">
        <v>20</v>
      </c>
      <c r="H81" s="78" t="s">
        <v>20</v>
      </c>
      <c r="I81" s="78" t="s">
        <v>20</v>
      </c>
      <c r="J81" s="151" t="s">
        <v>21</v>
      </c>
      <c r="K81" s="151" t="s">
        <v>21</v>
      </c>
      <c r="L81" s="151" t="s">
        <v>21</v>
      </c>
      <c r="M81" s="151" t="s">
        <v>21</v>
      </c>
      <c r="N81" s="151" t="s">
        <v>21</v>
      </c>
      <c r="O81" s="80" t="s">
        <v>45</v>
      </c>
      <c r="P81" s="80" t="s">
        <v>45</v>
      </c>
      <c r="Q81" s="80" t="s">
        <v>45</v>
      </c>
      <c r="R81" s="80" t="s">
        <v>45</v>
      </c>
      <c r="S81" s="155" t="s">
        <v>45</v>
      </c>
      <c r="T81" s="147" t="s">
        <v>30</v>
      </c>
      <c r="U81" s="148" t="s">
        <v>30</v>
      </c>
      <c r="V81" s="148" t="s">
        <v>30</v>
      </c>
      <c r="W81" s="148" t="s">
        <v>30</v>
      </c>
      <c r="X81" s="148" t="s">
        <v>30</v>
      </c>
      <c r="Y81" s="148" t="s">
        <v>30</v>
      </c>
      <c r="Z81" s="148" t="s">
        <v>30</v>
      </c>
      <c r="AA81" s="148" t="s">
        <v>30</v>
      </c>
      <c r="AB81" s="148" t="s">
        <v>30</v>
      </c>
      <c r="AC81" s="148" t="s">
        <v>30</v>
      </c>
      <c r="AD81" s="148" t="s">
        <v>30</v>
      </c>
      <c r="AE81" s="148" t="s">
        <v>30</v>
      </c>
      <c r="AF81" s="148" t="s">
        <v>30</v>
      </c>
      <c r="AG81" s="148" t="s">
        <v>30</v>
      </c>
      <c r="AH81" s="149" t="s">
        <v>30</v>
      </c>
      <c r="AI81" s="144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6"/>
    </row>
    <row r="82" spans="1:49" x14ac:dyDescent="0.2">
      <c r="A82" s="258"/>
      <c r="B82" s="250"/>
      <c r="C82" s="11">
        <v>21</v>
      </c>
      <c r="D82" s="166" t="s">
        <v>27</v>
      </c>
      <c r="E82" s="154" t="s">
        <v>20</v>
      </c>
      <c r="F82" s="78" t="s">
        <v>20</v>
      </c>
      <c r="G82" s="78" t="s">
        <v>20</v>
      </c>
      <c r="H82" s="78" t="s">
        <v>20</v>
      </c>
      <c r="I82" s="78" t="s">
        <v>20</v>
      </c>
      <c r="J82" s="151" t="s">
        <v>21</v>
      </c>
      <c r="K82" s="151" t="s">
        <v>21</v>
      </c>
      <c r="L82" s="151" t="s">
        <v>21</v>
      </c>
      <c r="M82" s="151" t="s">
        <v>21</v>
      </c>
      <c r="N82" s="151" t="s">
        <v>21</v>
      </c>
      <c r="O82" s="80" t="s">
        <v>45</v>
      </c>
      <c r="P82" s="72" t="s">
        <v>44</v>
      </c>
      <c r="Q82" s="80" t="s">
        <v>45</v>
      </c>
      <c r="R82" s="80" t="s">
        <v>45</v>
      </c>
      <c r="S82" s="155" t="s">
        <v>45</v>
      </c>
      <c r="T82" s="147" t="s">
        <v>30</v>
      </c>
      <c r="U82" s="148" t="s">
        <v>30</v>
      </c>
      <c r="V82" s="148" t="s">
        <v>30</v>
      </c>
      <c r="W82" s="148" t="s">
        <v>30</v>
      </c>
      <c r="X82" s="148" t="s">
        <v>30</v>
      </c>
      <c r="Y82" s="148" t="s">
        <v>30</v>
      </c>
      <c r="Z82" s="148" t="s">
        <v>30</v>
      </c>
      <c r="AA82" s="148" t="s">
        <v>30</v>
      </c>
      <c r="AB82" s="148" t="s">
        <v>30</v>
      </c>
      <c r="AC82" s="148" t="s">
        <v>30</v>
      </c>
      <c r="AD82" s="148" t="s">
        <v>30</v>
      </c>
      <c r="AE82" s="148" t="s">
        <v>30</v>
      </c>
      <c r="AF82" s="148" t="s">
        <v>30</v>
      </c>
      <c r="AG82" s="148" t="s">
        <v>30</v>
      </c>
      <c r="AH82" s="149" t="s">
        <v>30</v>
      </c>
      <c r="AI82" s="144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6"/>
    </row>
    <row r="83" spans="1:49" x14ac:dyDescent="0.2">
      <c r="A83" s="258"/>
      <c r="B83" s="250" t="s">
        <v>9</v>
      </c>
      <c r="C83" s="11">
        <v>22</v>
      </c>
      <c r="D83" s="166" t="s">
        <v>27</v>
      </c>
      <c r="E83" s="154" t="s">
        <v>20</v>
      </c>
      <c r="F83" s="78" t="s">
        <v>20</v>
      </c>
      <c r="G83" s="78" t="s">
        <v>20</v>
      </c>
      <c r="H83" s="78" t="s">
        <v>20</v>
      </c>
      <c r="I83" s="78" t="s">
        <v>20</v>
      </c>
      <c r="J83" s="151" t="s">
        <v>21</v>
      </c>
      <c r="K83" s="151" t="s">
        <v>21</v>
      </c>
      <c r="L83" s="151" t="s">
        <v>21</v>
      </c>
      <c r="M83" s="151" t="s">
        <v>21</v>
      </c>
      <c r="N83" s="151" t="s">
        <v>21</v>
      </c>
      <c r="O83" s="80" t="s">
        <v>45</v>
      </c>
      <c r="P83" s="72" t="s">
        <v>44</v>
      </c>
      <c r="Q83" s="80" t="s">
        <v>45</v>
      </c>
      <c r="R83" s="80" t="s">
        <v>45</v>
      </c>
      <c r="S83" s="155" t="s">
        <v>45</v>
      </c>
      <c r="T83" s="147" t="s">
        <v>30</v>
      </c>
      <c r="U83" s="148" t="s">
        <v>30</v>
      </c>
      <c r="V83" s="148" t="s">
        <v>30</v>
      </c>
      <c r="W83" s="148" t="s">
        <v>30</v>
      </c>
      <c r="X83" s="148" t="s">
        <v>30</v>
      </c>
      <c r="Y83" s="148" t="s">
        <v>30</v>
      </c>
      <c r="Z83" s="148" t="s">
        <v>30</v>
      </c>
      <c r="AA83" s="148" t="s">
        <v>30</v>
      </c>
      <c r="AB83" s="148" t="s">
        <v>30</v>
      </c>
      <c r="AC83" s="148" t="s">
        <v>30</v>
      </c>
      <c r="AD83" s="148" t="s">
        <v>30</v>
      </c>
      <c r="AE83" s="148" t="s">
        <v>30</v>
      </c>
      <c r="AF83" s="148" t="s">
        <v>30</v>
      </c>
      <c r="AG83" s="148" t="s">
        <v>30</v>
      </c>
      <c r="AH83" s="149" t="s">
        <v>30</v>
      </c>
      <c r="AI83" s="144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6"/>
    </row>
    <row r="84" spans="1:49" x14ac:dyDescent="0.2">
      <c r="A84" s="258"/>
      <c r="B84" s="250"/>
      <c r="C84" s="11">
        <v>23</v>
      </c>
      <c r="D84" s="166"/>
      <c r="E84" s="143" t="s">
        <v>50</v>
      </c>
      <c r="F84" s="73" t="s">
        <v>50</v>
      </c>
      <c r="G84" s="73" t="s">
        <v>50</v>
      </c>
      <c r="H84" s="73" t="s">
        <v>50</v>
      </c>
      <c r="I84" s="73" t="s">
        <v>50</v>
      </c>
      <c r="J84" s="73" t="s">
        <v>50</v>
      </c>
      <c r="K84" s="73" t="s">
        <v>50</v>
      </c>
      <c r="L84" s="73" t="s">
        <v>50</v>
      </c>
      <c r="M84" s="73" t="s">
        <v>50</v>
      </c>
      <c r="N84" s="73" t="s">
        <v>50</v>
      </c>
      <c r="O84" s="73" t="s">
        <v>50</v>
      </c>
      <c r="P84" s="73" t="s">
        <v>50</v>
      </c>
      <c r="Q84" s="73" t="s">
        <v>50</v>
      </c>
      <c r="R84" s="73" t="s">
        <v>50</v>
      </c>
      <c r="S84" s="98" t="s">
        <v>50</v>
      </c>
      <c r="T84" s="147" t="s">
        <v>30</v>
      </c>
      <c r="U84" s="148" t="s">
        <v>30</v>
      </c>
      <c r="V84" s="148" t="s">
        <v>30</v>
      </c>
      <c r="W84" s="148" t="s">
        <v>30</v>
      </c>
      <c r="X84" s="148" t="s">
        <v>30</v>
      </c>
      <c r="Y84" s="148" t="s">
        <v>30</v>
      </c>
      <c r="Z84" s="148" t="s">
        <v>30</v>
      </c>
      <c r="AA84" s="148" t="s">
        <v>30</v>
      </c>
      <c r="AB84" s="148" t="s">
        <v>30</v>
      </c>
      <c r="AC84" s="148" t="s">
        <v>30</v>
      </c>
      <c r="AD84" s="148" t="s">
        <v>30</v>
      </c>
      <c r="AE84" s="148" t="s">
        <v>30</v>
      </c>
      <c r="AF84" s="148" t="s">
        <v>30</v>
      </c>
      <c r="AG84" s="148" t="s">
        <v>30</v>
      </c>
      <c r="AH84" s="149" t="s">
        <v>30</v>
      </c>
      <c r="AI84" s="144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6"/>
    </row>
    <row r="85" spans="1:49" x14ac:dyDescent="0.2">
      <c r="A85" s="258"/>
      <c r="B85" s="250"/>
      <c r="C85" s="11">
        <v>24</v>
      </c>
      <c r="D85" s="166"/>
      <c r="E85" s="143" t="s">
        <v>50</v>
      </c>
      <c r="F85" s="73" t="s">
        <v>50</v>
      </c>
      <c r="G85" s="73" t="s">
        <v>50</v>
      </c>
      <c r="H85" s="73" t="s">
        <v>50</v>
      </c>
      <c r="I85" s="73" t="s">
        <v>50</v>
      </c>
      <c r="J85" s="73" t="s">
        <v>50</v>
      </c>
      <c r="K85" s="73" t="s">
        <v>50</v>
      </c>
      <c r="L85" s="73" t="s">
        <v>50</v>
      </c>
      <c r="M85" s="73" t="s">
        <v>50</v>
      </c>
      <c r="N85" s="73" t="s">
        <v>50</v>
      </c>
      <c r="O85" s="73" t="s">
        <v>50</v>
      </c>
      <c r="P85" s="73" t="s">
        <v>50</v>
      </c>
      <c r="Q85" s="73" t="s">
        <v>50</v>
      </c>
      <c r="R85" s="73" t="s">
        <v>50</v>
      </c>
      <c r="S85" s="98" t="s">
        <v>50</v>
      </c>
      <c r="T85" s="147" t="s">
        <v>30</v>
      </c>
      <c r="U85" s="148" t="s">
        <v>30</v>
      </c>
      <c r="V85" s="148" t="s">
        <v>30</v>
      </c>
      <c r="W85" s="148" t="s">
        <v>30</v>
      </c>
      <c r="X85" s="148" t="s">
        <v>30</v>
      </c>
      <c r="Y85" s="148" t="s">
        <v>30</v>
      </c>
      <c r="Z85" s="148" t="s">
        <v>30</v>
      </c>
      <c r="AA85" s="148" t="s">
        <v>30</v>
      </c>
      <c r="AB85" s="148" t="s">
        <v>30</v>
      </c>
      <c r="AC85" s="148" t="s">
        <v>30</v>
      </c>
      <c r="AD85" s="148" t="s">
        <v>30</v>
      </c>
      <c r="AE85" s="148" t="s">
        <v>30</v>
      </c>
      <c r="AF85" s="148" t="s">
        <v>30</v>
      </c>
      <c r="AG85" s="148" t="s">
        <v>30</v>
      </c>
      <c r="AH85" s="149" t="s">
        <v>30</v>
      </c>
      <c r="AI85" s="144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6"/>
    </row>
    <row r="86" spans="1:49" x14ac:dyDescent="0.2">
      <c r="A86" s="258"/>
      <c r="B86" s="250"/>
      <c r="C86" s="11">
        <v>25</v>
      </c>
      <c r="D86" s="166"/>
      <c r="E86" s="143" t="s">
        <v>50</v>
      </c>
      <c r="F86" s="73" t="s">
        <v>50</v>
      </c>
      <c r="G86" s="73" t="s">
        <v>50</v>
      </c>
      <c r="H86" s="73" t="s">
        <v>50</v>
      </c>
      <c r="I86" s="73" t="s">
        <v>50</v>
      </c>
      <c r="J86" s="73" t="s">
        <v>50</v>
      </c>
      <c r="K86" s="73" t="s">
        <v>50</v>
      </c>
      <c r="L86" s="73" t="s">
        <v>50</v>
      </c>
      <c r="M86" s="73" t="s">
        <v>50</v>
      </c>
      <c r="N86" s="73" t="s">
        <v>50</v>
      </c>
      <c r="O86" s="73" t="s">
        <v>50</v>
      </c>
      <c r="P86" s="73" t="s">
        <v>50</v>
      </c>
      <c r="Q86" s="73" t="s">
        <v>50</v>
      </c>
      <c r="R86" s="73" t="s">
        <v>50</v>
      </c>
      <c r="S86" s="98" t="s">
        <v>50</v>
      </c>
      <c r="T86" s="147" t="s">
        <v>30</v>
      </c>
      <c r="U86" s="148" t="s">
        <v>30</v>
      </c>
      <c r="V86" s="148" t="s">
        <v>30</v>
      </c>
      <c r="W86" s="148" t="s">
        <v>30</v>
      </c>
      <c r="X86" s="148" t="s">
        <v>30</v>
      </c>
      <c r="Y86" s="148" t="s">
        <v>30</v>
      </c>
      <c r="Z86" s="148" t="s">
        <v>30</v>
      </c>
      <c r="AA86" s="148" t="s">
        <v>30</v>
      </c>
      <c r="AB86" s="148" t="s">
        <v>30</v>
      </c>
      <c r="AC86" s="148" t="s">
        <v>30</v>
      </c>
      <c r="AD86" s="148" t="s">
        <v>30</v>
      </c>
      <c r="AE86" s="148" t="s">
        <v>30</v>
      </c>
      <c r="AF86" s="148" t="s">
        <v>30</v>
      </c>
      <c r="AG86" s="148" t="s">
        <v>30</v>
      </c>
      <c r="AH86" s="149" t="s">
        <v>30</v>
      </c>
      <c r="AI86" s="144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6"/>
    </row>
    <row r="87" spans="1:49" x14ac:dyDescent="0.2">
      <c r="A87" s="258"/>
      <c r="B87" s="250"/>
      <c r="C87" s="11">
        <v>26</v>
      </c>
      <c r="D87" s="166"/>
      <c r="E87" s="143" t="s">
        <v>50</v>
      </c>
      <c r="F87" s="73" t="s">
        <v>50</v>
      </c>
      <c r="G87" s="73" t="s">
        <v>50</v>
      </c>
      <c r="H87" s="73" t="s">
        <v>50</v>
      </c>
      <c r="I87" s="73" t="s">
        <v>50</v>
      </c>
      <c r="J87" s="73" t="s">
        <v>50</v>
      </c>
      <c r="K87" s="73" t="s">
        <v>50</v>
      </c>
      <c r="L87" s="73" t="s">
        <v>50</v>
      </c>
      <c r="M87" s="73" t="s">
        <v>50</v>
      </c>
      <c r="N87" s="73" t="s">
        <v>50</v>
      </c>
      <c r="O87" s="73" t="s">
        <v>50</v>
      </c>
      <c r="P87" s="73" t="s">
        <v>50</v>
      </c>
      <c r="Q87" s="73" t="s">
        <v>50</v>
      </c>
      <c r="R87" s="73" t="s">
        <v>50</v>
      </c>
      <c r="S87" s="98" t="s">
        <v>50</v>
      </c>
      <c r="T87" s="147" t="s">
        <v>30</v>
      </c>
      <c r="U87" s="148" t="s">
        <v>30</v>
      </c>
      <c r="V87" s="148" t="s">
        <v>30</v>
      </c>
      <c r="W87" s="148" t="s">
        <v>30</v>
      </c>
      <c r="X87" s="148" t="s">
        <v>30</v>
      </c>
      <c r="Y87" s="148" t="s">
        <v>30</v>
      </c>
      <c r="Z87" s="148" t="s">
        <v>30</v>
      </c>
      <c r="AA87" s="148" t="s">
        <v>30</v>
      </c>
      <c r="AB87" s="148" t="s">
        <v>30</v>
      </c>
      <c r="AC87" s="148" t="s">
        <v>30</v>
      </c>
      <c r="AD87" s="148" t="s">
        <v>30</v>
      </c>
      <c r="AE87" s="148" t="s">
        <v>30</v>
      </c>
      <c r="AF87" s="148" t="s">
        <v>30</v>
      </c>
      <c r="AG87" s="148" t="s">
        <v>30</v>
      </c>
      <c r="AH87" s="149" t="s">
        <v>30</v>
      </c>
      <c r="AI87" s="144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6"/>
    </row>
    <row r="88" spans="1:49" x14ac:dyDescent="0.2">
      <c r="A88" s="258"/>
      <c r="B88" s="250" t="s">
        <v>10</v>
      </c>
      <c r="C88" s="11">
        <v>27</v>
      </c>
      <c r="D88" s="166"/>
      <c r="E88" s="143" t="s">
        <v>50</v>
      </c>
      <c r="F88" s="73" t="s">
        <v>50</v>
      </c>
      <c r="G88" s="73" t="s">
        <v>50</v>
      </c>
      <c r="H88" s="73" t="s">
        <v>50</v>
      </c>
      <c r="I88" s="73" t="s">
        <v>50</v>
      </c>
      <c r="J88" s="73" t="s">
        <v>50</v>
      </c>
      <c r="K88" s="73" t="s">
        <v>50</v>
      </c>
      <c r="L88" s="73" t="s">
        <v>50</v>
      </c>
      <c r="M88" s="73" t="s">
        <v>50</v>
      </c>
      <c r="N88" s="73" t="s">
        <v>50</v>
      </c>
      <c r="O88" s="73" t="s">
        <v>50</v>
      </c>
      <c r="P88" s="73" t="s">
        <v>50</v>
      </c>
      <c r="Q88" s="73" t="s">
        <v>50</v>
      </c>
      <c r="R88" s="73" t="s">
        <v>50</v>
      </c>
      <c r="S88" s="98" t="s">
        <v>50</v>
      </c>
      <c r="T88" s="147" t="s">
        <v>30</v>
      </c>
      <c r="U88" s="148" t="s">
        <v>30</v>
      </c>
      <c r="V88" s="148" t="s">
        <v>30</v>
      </c>
      <c r="W88" s="148" t="s">
        <v>30</v>
      </c>
      <c r="X88" s="148" t="s">
        <v>30</v>
      </c>
      <c r="Y88" s="148" t="s">
        <v>30</v>
      </c>
      <c r="Z88" s="148" t="s">
        <v>30</v>
      </c>
      <c r="AA88" s="148" t="s">
        <v>30</v>
      </c>
      <c r="AB88" s="148" t="s">
        <v>30</v>
      </c>
      <c r="AC88" s="148" t="s">
        <v>30</v>
      </c>
      <c r="AD88" s="148" t="s">
        <v>30</v>
      </c>
      <c r="AE88" s="148" t="s">
        <v>30</v>
      </c>
      <c r="AF88" s="148" t="s">
        <v>30</v>
      </c>
      <c r="AG88" s="148" t="s">
        <v>30</v>
      </c>
      <c r="AH88" s="149" t="s">
        <v>30</v>
      </c>
      <c r="AI88" s="144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6"/>
    </row>
    <row r="89" spans="1:49" x14ac:dyDescent="0.2">
      <c r="A89" s="258"/>
      <c r="B89" s="250"/>
      <c r="C89" s="11">
        <v>28</v>
      </c>
      <c r="D89" s="166"/>
      <c r="E89" s="156" t="s">
        <v>45</v>
      </c>
      <c r="F89" s="80" t="s">
        <v>45</v>
      </c>
      <c r="G89" s="80" t="s">
        <v>45</v>
      </c>
      <c r="H89" s="80" t="s">
        <v>45</v>
      </c>
      <c r="I89" s="80" t="s">
        <v>45</v>
      </c>
      <c r="J89" s="78" t="s">
        <v>20</v>
      </c>
      <c r="K89" s="78" t="s">
        <v>20</v>
      </c>
      <c r="L89" s="78" t="s">
        <v>20</v>
      </c>
      <c r="M89" s="78" t="s">
        <v>20</v>
      </c>
      <c r="N89" s="78" t="s">
        <v>20</v>
      </c>
      <c r="O89" s="151" t="s">
        <v>21</v>
      </c>
      <c r="P89" s="151" t="s">
        <v>21</v>
      </c>
      <c r="Q89" s="72" t="s">
        <v>44</v>
      </c>
      <c r="R89" s="151" t="s">
        <v>21</v>
      </c>
      <c r="S89" s="157" t="s">
        <v>21</v>
      </c>
      <c r="T89" s="143" t="s">
        <v>49</v>
      </c>
      <c r="U89" s="73" t="s">
        <v>49</v>
      </c>
      <c r="V89" s="73" t="s">
        <v>49</v>
      </c>
      <c r="W89" s="73" t="s">
        <v>49</v>
      </c>
      <c r="X89" s="73" t="s">
        <v>49</v>
      </c>
      <c r="Y89" s="73" t="s">
        <v>49</v>
      </c>
      <c r="Z89" s="73" t="s">
        <v>49</v>
      </c>
      <c r="AA89" s="73" t="s">
        <v>49</v>
      </c>
      <c r="AB89" s="73" t="s">
        <v>49</v>
      </c>
      <c r="AC89" s="73" t="s">
        <v>49</v>
      </c>
      <c r="AD89" s="73" t="s">
        <v>49</v>
      </c>
      <c r="AE89" s="73" t="s">
        <v>49</v>
      </c>
      <c r="AF89" s="73" t="s">
        <v>49</v>
      </c>
      <c r="AG89" s="73" t="s">
        <v>49</v>
      </c>
      <c r="AH89" s="98" t="s">
        <v>49</v>
      </c>
      <c r="AI89" s="144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6"/>
    </row>
    <row r="90" spans="1:49" x14ac:dyDescent="0.2">
      <c r="A90" s="258"/>
      <c r="B90" s="250"/>
      <c r="C90" s="11">
        <v>29</v>
      </c>
      <c r="D90" s="166"/>
      <c r="E90" s="156" t="s">
        <v>45</v>
      </c>
      <c r="F90" s="80" t="s">
        <v>45</v>
      </c>
      <c r="G90" s="80" t="s">
        <v>45</v>
      </c>
      <c r="H90" s="80" t="s">
        <v>45</v>
      </c>
      <c r="I90" s="80" t="s">
        <v>45</v>
      </c>
      <c r="J90" s="78" t="s">
        <v>20</v>
      </c>
      <c r="K90" s="78" t="s">
        <v>20</v>
      </c>
      <c r="L90" s="78" t="s">
        <v>20</v>
      </c>
      <c r="M90" s="78" t="s">
        <v>20</v>
      </c>
      <c r="N90" s="78" t="s">
        <v>20</v>
      </c>
      <c r="O90" s="151" t="s">
        <v>21</v>
      </c>
      <c r="P90" s="151" t="s">
        <v>21</v>
      </c>
      <c r="Q90" s="72" t="s">
        <v>44</v>
      </c>
      <c r="R90" s="151" t="s">
        <v>21</v>
      </c>
      <c r="S90" s="157" t="s">
        <v>21</v>
      </c>
      <c r="T90" s="143" t="s">
        <v>49</v>
      </c>
      <c r="U90" s="73" t="s">
        <v>49</v>
      </c>
      <c r="V90" s="73" t="s">
        <v>49</v>
      </c>
      <c r="W90" s="73" t="s">
        <v>49</v>
      </c>
      <c r="X90" s="73" t="s">
        <v>49</v>
      </c>
      <c r="Y90" s="73" t="s">
        <v>49</v>
      </c>
      <c r="Z90" s="73" t="s">
        <v>49</v>
      </c>
      <c r="AA90" s="73" t="s">
        <v>49</v>
      </c>
      <c r="AB90" s="73" t="s">
        <v>49</v>
      </c>
      <c r="AC90" s="73" t="s">
        <v>49</v>
      </c>
      <c r="AD90" s="73" t="s">
        <v>49</v>
      </c>
      <c r="AE90" s="73" t="s">
        <v>49</v>
      </c>
      <c r="AF90" s="73" t="s">
        <v>49</v>
      </c>
      <c r="AG90" s="73" t="s">
        <v>49</v>
      </c>
      <c r="AH90" s="98" t="s">
        <v>49</v>
      </c>
      <c r="AI90" s="144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6"/>
    </row>
    <row r="91" spans="1:49" x14ac:dyDescent="0.2">
      <c r="A91" s="258"/>
      <c r="B91" s="250"/>
      <c r="C91" s="11">
        <v>30</v>
      </c>
      <c r="D91" s="166"/>
      <c r="E91" s="156" t="s">
        <v>45</v>
      </c>
      <c r="F91" s="80" t="s">
        <v>45</v>
      </c>
      <c r="G91" s="80" t="s">
        <v>45</v>
      </c>
      <c r="H91" s="80" t="s">
        <v>45</v>
      </c>
      <c r="I91" s="80" t="s">
        <v>45</v>
      </c>
      <c r="J91" s="78" t="s">
        <v>20</v>
      </c>
      <c r="K91" s="78" t="s">
        <v>20</v>
      </c>
      <c r="L91" s="78" t="s">
        <v>20</v>
      </c>
      <c r="M91" s="78" t="s">
        <v>20</v>
      </c>
      <c r="N91" s="78" t="s">
        <v>20</v>
      </c>
      <c r="O91" s="151" t="s">
        <v>21</v>
      </c>
      <c r="P91" s="151" t="s">
        <v>21</v>
      </c>
      <c r="Q91" s="151" t="s">
        <v>21</v>
      </c>
      <c r="R91" s="72" t="s">
        <v>44</v>
      </c>
      <c r="S91" s="157" t="s">
        <v>21</v>
      </c>
      <c r="T91" s="143" t="s">
        <v>49</v>
      </c>
      <c r="U91" s="73" t="s">
        <v>49</v>
      </c>
      <c r="V91" s="73" t="s">
        <v>49</v>
      </c>
      <c r="W91" s="73" t="s">
        <v>49</v>
      </c>
      <c r="X91" s="73" t="s">
        <v>49</v>
      </c>
      <c r="Y91" s="73" t="s">
        <v>49</v>
      </c>
      <c r="Z91" s="73" t="s">
        <v>49</v>
      </c>
      <c r="AA91" s="73" t="s">
        <v>49</v>
      </c>
      <c r="AB91" s="73" t="s">
        <v>49</v>
      </c>
      <c r="AC91" s="73" t="s">
        <v>49</v>
      </c>
      <c r="AD91" s="73" t="s">
        <v>49</v>
      </c>
      <c r="AE91" s="73" t="s">
        <v>49</v>
      </c>
      <c r="AF91" s="73" t="s">
        <v>49</v>
      </c>
      <c r="AG91" s="73" t="s">
        <v>49</v>
      </c>
      <c r="AH91" s="98" t="s">
        <v>49</v>
      </c>
      <c r="AI91" s="144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6"/>
    </row>
    <row r="92" spans="1:49" x14ac:dyDescent="0.2">
      <c r="A92" s="258"/>
      <c r="B92" s="250" t="s">
        <v>11</v>
      </c>
      <c r="C92" s="11">
        <v>31</v>
      </c>
      <c r="D92" s="166" t="s">
        <v>27</v>
      </c>
      <c r="E92" s="156" t="s">
        <v>45</v>
      </c>
      <c r="F92" s="80" t="s">
        <v>45</v>
      </c>
      <c r="G92" s="80" t="s">
        <v>45</v>
      </c>
      <c r="H92" s="80" t="s">
        <v>45</v>
      </c>
      <c r="I92" s="80" t="s">
        <v>45</v>
      </c>
      <c r="J92" s="78" t="s">
        <v>20</v>
      </c>
      <c r="K92" s="78" t="s">
        <v>20</v>
      </c>
      <c r="L92" s="78" t="s">
        <v>20</v>
      </c>
      <c r="M92" s="78" t="s">
        <v>20</v>
      </c>
      <c r="N92" s="78" t="s">
        <v>20</v>
      </c>
      <c r="O92" s="151" t="s">
        <v>21</v>
      </c>
      <c r="P92" s="151" t="s">
        <v>21</v>
      </c>
      <c r="Q92" s="151" t="s">
        <v>21</v>
      </c>
      <c r="R92" s="72" t="s">
        <v>44</v>
      </c>
      <c r="S92" s="157" t="s">
        <v>21</v>
      </c>
      <c r="T92" s="143" t="s">
        <v>49</v>
      </c>
      <c r="U92" s="73" t="s">
        <v>49</v>
      </c>
      <c r="V92" s="73" t="s">
        <v>49</v>
      </c>
      <c r="W92" s="73" t="s">
        <v>49</v>
      </c>
      <c r="X92" s="73" t="s">
        <v>49</v>
      </c>
      <c r="Y92" s="73" t="s">
        <v>49</v>
      </c>
      <c r="Z92" s="73" t="s">
        <v>49</v>
      </c>
      <c r="AA92" s="73" t="s">
        <v>49</v>
      </c>
      <c r="AB92" s="73" t="s">
        <v>49</v>
      </c>
      <c r="AC92" s="73" t="s">
        <v>49</v>
      </c>
      <c r="AD92" s="73" t="s">
        <v>49</v>
      </c>
      <c r="AE92" s="73" t="s">
        <v>49</v>
      </c>
      <c r="AF92" s="73" t="s">
        <v>49</v>
      </c>
      <c r="AG92" s="73" t="s">
        <v>49</v>
      </c>
      <c r="AH92" s="98" t="s">
        <v>49</v>
      </c>
      <c r="AI92" s="144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6"/>
    </row>
    <row r="93" spans="1:49" x14ac:dyDescent="0.2">
      <c r="A93" s="258"/>
      <c r="B93" s="250"/>
      <c r="C93" s="11">
        <v>32</v>
      </c>
      <c r="D93" s="166" t="s">
        <v>76</v>
      </c>
      <c r="E93" s="156" t="s">
        <v>45</v>
      </c>
      <c r="F93" s="80" t="s">
        <v>45</v>
      </c>
      <c r="G93" s="80" t="s">
        <v>45</v>
      </c>
      <c r="H93" s="80" t="s">
        <v>45</v>
      </c>
      <c r="I93" s="80" t="s">
        <v>45</v>
      </c>
      <c r="J93" s="78" t="s">
        <v>20</v>
      </c>
      <c r="K93" s="78" t="s">
        <v>20</v>
      </c>
      <c r="L93" s="78" t="s">
        <v>20</v>
      </c>
      <c r="M93" s="78" t="s">
        <v>20</v>
      </c>
      <c r="N93" s="78" t="s">
        <v>20</v>
      </c>
      <c r="O93" s="151" t="s">
        <v>21</v>
      </c>
      <c r="P93" s="151" t="s">
        <v>21</v>
      </c>
      <c r="Q93" s="151" t="s">
        <v>21</v>
      </c>
      <c r="R93" s="151" t="s">
        <v>21</v>
      </c>
      <c r="S93" s="72" t="s">
        <v>44</v>
      </c>
      <c r="T93" s="147" t="s">
        <v>30</v>
      </c>
      <c r="U93" s="148" t="s">
        <v>30</v>
      </c>
      <c r="V93" s="148" t="s">
        <v>30</v>
      </c>
      <c r="W93" s="148" t="s">
        <v>30</v>
      </c>
      <c r="X93" s="148" t="s">
        <v>30</v>
      </c>
      <c r="Y93" s="148" t="s">
        <v>30</v>
      </c>
      <c r="Z93" s="148" t="s">
        <v>30</v>
      </c>
      <c r="AA93" s="148" t="s">
        <v>30</v>
      </c>
      <c r="AB93" s="148" t="s">
        <v>30</v>
      </c>
      <c r="AC93" s="148" t="s">
        <v>30</v>
      </c>
      <c r="AD93" s="148" t="s">
        <v>30</v>
      </c>
      <c r="AE93" s="148" t="s">
        <v>30</v>
      </c>
      <c r="AF93" s="148" t="s">
        <v>30</v>
      </c>
      <c r="AG93" s="148" t="s">
        <v>30</v>
      </c>
      <c r="AH93" s="149" t="s">
        <v>30</v>
      </c>
      <c r="AI93" s="144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6"/>
    </row>
    <row r="94" spans="1:49" x14ac:dyDescent="0.2">
      <c r="A94" s="258"/>
      <c r="B94" s="250"/>
      <c r="C94" s="11">
        <v>33</v>
      </c>
      <c r="D94" s="166" t="s">
        <v>76</v>
      </c>
      <c r="E94" s="156" t="s">
        <v>45</v>
      </c>
      <c r="F94" s="80" t="s">
        <v>45</v>
      </c>
      <c r="G94" s="80" t="s">
        <v>45</v>
      </c>
      <c r="H94" s="80" t="s">
        <v>45</v>
      </c>
      <c r="I94" s="80" t="s">
        <v>45</v>
      </c>
      <c r="J94" s="78" t="s">
        <v>20</v>
      </c>
      <c r="K94" s="78" t="s">
        <v>20</v>
      </c>
      <c r="L94" s="78" t="s">
        <v>20</v>
      </c>
      <c r="M94" s="78" t="s">
        <v>20</v>
      </c>
      <c r="N94" s="78" t="s">
        <v>20</v>
      </c>
      <c r="O94" s="151" t="s">
        <v>21</v>
      </c>
      <c r="P94" s="151" t="s">
        <v>21</v>
      </c>
      <c r="Q94" s="151" t="s">
        <v>21</v>
      </c>
      <c r="R94" s="151" t="s">
        <v>21</v>
      </c>
      <c r="S94" s="72" t="s">
        <v>44</v>
      </c>
      <c r="T94" s="147" t="s">
        <v>30</v>
      </c>
      <c r="U94" s="148" t="s">
        <v>30</v>
      </c>
      <c r="V94" s="148" t="s">
        <v>30</v>
      </c>
      <c r="W94" s="148" t="s">
        <v>30</v>
      </c>
      <c r="X94" s="148" t="s">
        <v>30</v>
      </c>
      <c r="Y94" s="148" t="s">
        <v>30</v>
      </c>
      <c r="Z94" s="148" t="s">
        <v>30</v>
      </c>
      <c r="AA94" s="148" t="s">
        <v>30</v>
      </c>
      <c r="AB94" s="148" t="s">
        <v>30</v>
      </c>
      <c r="AC94" s="148" t="s">
        <v>30</v>
      </c>
      <c r="AD94" s="148" t="s">
        <v>30</v>
      </c>
      <c r="AE94" s="148" t="s">
        <v>30</v>
      </c>
      <c r="AF94" s="148" t="s">
        <v>30</v>
      </c>
      <c r="AG94" s="148" t="s">
        <v>30</v>
      </c>
      <c r="AH94" s="149" t="s">
        <v>30</v>
      </c>
      <c r="AI94" s="144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6"/>
    </row>
    <row r="95" spans="1:49" x14ac:dyDescent="0.2">
      <c r="A95" s="258"/>
      <c r="B95" s="250"/>
      <c r="C95" s="11">
        <v>34</v>
      </c>
      <c r="D95" s="166" t="s">
        <v>76</v>
      </c>
      <c r="E95" s="156" t="s">
        <v>45</v>
      </c>
      <c r="F95" s="80" t="s">
        <v>45</v>
      </c>
      <c r="G95" s="80" t="s">
        <v>45</v>
      </c>
      <c r="H95" s="80" t="s">
        <v>45</v>
      </c>
      <c r="I95" s="80" t="s">
        <v>45</v>
      </c>
      <c r="J95" s="78" t="s">
        <v>20</v>
      </c>
      <c r="K95" s="78" t="s">
        <v>20</v>
      </c>
      <c r="L95" s="78" t="s">
        <v>20</v>
      </c>
      <c r="M95" s="78" t="s">
        <v>20</v>
      </c>
      <c r="N95" s="78" t="s">
        <v>20</v>
      </c>
      <c r="O95" s="151" t="s">
        <v>21</v>
      </c>
      <c r="P95" s="151" t="s">
        <v>21</v>
      </c>
      <c r="Q95" s="151" t="s">
        <v>21</v>
      </c>
      <c r="R95" s="151" t="s">
        <v>21</v>
      </c>
      <c r="S95" s="151" t="s">
        <v>21</v>
      </c>
      <c r="T95" s="147" t="s">
        <v>30</v>
      </c>
      <c r="U95" s="148" t="s">
        <v>30</v>
      </c>
      <c r="V95" s="148" t="s">
        <v>30</v>
      </c>
      <c r="W95" s="148" t="s">
        <v>30</v>
      </c>
      <c r="X95" s="148" t="s">
        <v>30</v>
      </c>
      <c r="Y95" s="148" t="s">
        <v>30</v>
      </c>
      <c r="Z95" s="148" t="s">
        <v>30</v>
      </c>
      <c r="AA95" s="148" t="s">
        <v>30</v>
      </c>
      <c r="AB95" s="148" t="s">
        <v>30</v>
      </c>
      <c r="AC95" s="148" t="s">
        <v>30</v>
      </c>
      <c r="AD95" s="148" t="s">
        <v>30</v>
      </c>
      <c r="AE95" s="148" t="s">
        <v>30</v>
      </c>
      <c r="AF95" s="148" t="s">
        <v>30</v>
      </c>
      <c r="AG95" s="148" t="s">
        <v>30</v>
      </c>
      <c r="AH95" s="149" t="s">
        <v>30</v>
      </c>
      <c r="AI95" s="144"/>
      <c r="AJ95" s="145"/>
      <c r="AK95" s="145"/>
      <c r="AL95" s="145"/>
      <c r="AM95" s="145"/>
      <c r="AN95" s="17"/>
      <c r="AO95" s="17"/>
      <c r="AP95" s="17"/>
      <c r="AQ95" s="17"/>
      <c r="AR95" s="17"/>
      <c r="AS95" s="17"/>
      <c r="AT95" s="17"/>
      <c r="AU95" s="17"/>
      <c r="AV95" s="17"/>
      <c r="AW95" s="63"/>
    </row>
    <row r="96" spans="1:49" x14ac:dyDescent="0.2">
      <c r="A96" s="258"/>
      <c r="B96" s="250" t="s">
        <v>12</v>
      </c>
      <c r="C96" s="11">
        <v>35</v>
      </c>
      <c r="D96" s="166" t="s">
        <v>76</v>
      </c>
      <c r="E96" s="156" t="s">
        <v>45</v>
      </c>
      <c r="F96" s="80" t="s">
        <v>45</v>
      </c>
      <c r="G96" s="80" t="s">
        <v>45</v>
      </c>
      <c r="H96" s="80" t="s">
        <v>45</v>
      </c>
      <c r="I96" s="80" t="s">
        <v>45</v>
      </c>
      <c r="J96" s="78" t="s">
        <v>20</v>
      </c>
      <c r="K96" s="78" t="s">
        <v>20</v>
      </c>
      <c r="L96" s="78" t="s">
        <v>20</v>
      </c>
      <c r="M96" s="78" t="s">
        <v>20</v>
      </c>
      <c r="N96" s="78" t="s">
        <v>20</v>
      </c>
      <c r="O96" s="151" t="s">
        <v>21</v>
      </c>
      <c r="P96" s="151" t="s">
        <v>21</v>
      </c>
      <c r="Q96" s="151" t="s">
        <v>21</v>
      </c>
      <c r="R96" s="151" t="s">
        <v>21</v>
      </c>
      <c r="S96" s="151" t="s">
        <v>21</v>
      </c>
      <c r="T96" s="147" t="s">
        <v>30</v>
      </c>
      <c r="U96" s="148" t="s">
        <v>30</v>
      </c>
      <c r="V96" s="148" t="s">
        <v>30</v>
      </c>
      <c r="W96" s="148" t="s">
        <v>30</v>
      </c>
      <c r="X96" s="148" t="s">
        <v>30</v>
      </c>
      <c r="Y96" s="148" t="s">
        <v>30</v>
      </c>
      <c r="Z96" s="148" t="s">
        <v>30</v>
      </c>
      <c r="AA96" s="148" t="s">
        <v>30</v>
      </c>
      <c r="AB96" s="148" t="s">
        <v>30</v>
      </c>
      <c r="AC96" s="148" t="s">
        <v>30</v>
      </c>
      <c r="AD96" s="148" t="s">
        <v>30</v>
      </c>
      <c r="AE96" s="148" t="s">
        <v>30</v>
      </c>
      <c r="AF96" s="148" t="s">
        <v>30</v>
      </c>
      <c r="AG96" s="148" t="s">
        <v>30</v>
      </c>
      <c r="AH96" s="149" t="s">
        <v>30</v>
      </c>
      <c r="AI96" s="144"/>
      <c r="AJ96" s="145"/>
      <c r="AK96" s="145"/>
      <c r="AL96" s="145"/>
      <c r="AM96" s="145"/>
      <c r="AN96" s="17"/>
      <c r="AO96" s="17"/>
      <c r="AP96" s="17"/>
      <c r="AQ96" s="17"/>
      <c r="AR96" s="17"/>
      <c r="AS96" s="17"/>
      <c r="AT96" s="17"/>
      <c r="AU96" s="17"/>
      <c r="AV96" s="17"/>
      <c r="AW96" s="63"/>
    </row>
    <row r="97" spans="1:49" x14ac:dyDescent="0.2">
      <c r="A97" s="258"/>
      <c r="B97" s="250"/>
      <c r="C97" s="11">
        <v>36</v>
      </c>
      <c r="D97" s="166" t="s">
        <v>27</v>
      </c>
      <c r="E97" s="143" t="s">
        <v>50</v>
      </c>
      <c r="F97" s="73" t="s">
        <v>50</v>
      </c>
      <c r="G97" s="73" t="s">
        <v>50</v>
      </c>
      <c r="H97" s="73" t="s">
        <v>50</v>
      </c>
      <c r="I97" s="73" t="s">
        <v>50</v>
      </c>
      <c r="J97" s="73" t="s">
        <v>50</v>
      </c>
      <c r="K97" s="73" t="s">
        <v>50</v>
      </c>
      <c r="L97" s="73" t="s">
        <v>50</v>
      </c>
      <c r="M97" s="73" t="s">
        <v>50</v>
      </c>
      <c r="N97" s="73" t="s">
        <v>50</v>
      </c>
      <c r="O97" s="73" t="s">
        <v>50</v>
      </c>
      <c r="P97" s="73" t="s">
        <v>50</v>
      </c>
      <c r="Q97" s="73" t="s">
        <v>50</v>
      </c>
      <c r="R97" s="73" t="s">
        <v>50</v>
      </c>
      <c r="S97" s="98" t="s">
        <v>50</v>
      </c>
      <c r="T97" s="147" t="s">
        <v>30</v>
      </c>
      <c r="U97" s="148" t="s">
        <v>30</v>
      </c>
      <c r="V97" s="148" t="s">
        <v>30</v>
      </c>
      <c r="W97" s="148" t="s">
        <v>30</v>
      </c>
      <c r="X97" s="148" t="s">
        <v>30</v>
      </c>
      <c r="Y97" s="148" t="s">
        <v>30</v>
      </c>
      <c r="Z97" s="148" t="s">
        <v>30</v>
      </c>
      <c r="AA97" s="148" t="s">
        <v>30</v>
      </c>
      <c r="AB97" s="148" t="s">
        <v>30</v>
      </c>
      <c r="AC97" s="148" t="s">
        <v>30</v>
      </c>
      <c r="AD97" s="148" t="s">
        <v>30</v>
      </c>
      <c r="AE97" s="148" t="s">
        <v>30</v>
      </c>
      <c r="AF97" s="148" t="s">
        <v>30</v>
      </c>
      <c r="AG97" s="148" t="s">
        <v>30</v>
      </c>
      <c r="AH97" s="149" t="s">
        <v>30</v>
      </c>
      <c r="AI97" s="144"/>
      <c r="AJ97" s="145"/>
      <c r="AK97" s="145"/>
      <c r="AL97" s="145"/>
      <c r="AM97" s="145"/>
      <c r="AN97" s="17"/>
      <c r="AO97" s="17"/>
      <c r="AP97" s="17"/>
      <c r="AQ97" s="17"/>
      <c r="AR97" s="17"/>
      <c r="AS97" s="17"/>
      <c r="AT97" s="17"/>
      <c r="AU97" s="17"/>
      <c r="AV97" s="17"/>
      <c r="AW97" s="63"/>
    </row>
    <row r="98" spans="1:49" x14ac:dyDescent="0.2">
      <c r="A98" s="258"/>
      <c r="B98" s="250"/>
      <c r="C98" s="11">
        <v>37</v>
      </c>
      <c r="D98" s="166"/>
      <c r="E98" s="143" t="s">
        <v>50</v>
      </c>
      <c r="F98" s="73" t="s">
        <v>50</v>
      </c>
      <c r="G98" s="73" t="s">
        <v>50</v>
      </c>
      <c r="H98" s="73" t="s">
        <v>50</v>
      </c>
      <c r="I98" s="73" t="s">
        <v>50</v>
      </c>
      <c r="J98" s="73" t="s">
        <v>50</v>
      </c>
      <c r="K98" s="73" t="s">
        <v>50</v>
      </c>
      <c r="L98" s="73" t="s">
        <v>50</v>
      </c>
      <c r="M98" s="73" t="s">
        <v>50</v>
      </c>
      <c r="N98" s="73" t="s">
        <v>50</v>
      </c>
      <c r="O98" s="73" t="s">
        <v>50</v>
      </c>
      <c r="P98" s="73" t="s">
        <v>50</v>
      </c>
      <c r="Q98" s="73" t="s">
        <v>50</v>
      </c>
      <c r="R98" s="73" t="s">
        <v>50</v>
      </c>
      <c r="S98" s="98" t="s">
        <v>50</v>
      </c>
      <c r="T98" s="147" t="s">
        <v>30</v>
      </c>
      <c r="U98" s="148" t="s">
        <v>30</v>
      </c>
      <c r="V98" s="148" t="s">
        <v>30</v>
      </c>
      <c r="W98" s="148" t="s">
        <v>30</v>
      </c>
      <c r="X98" s="148" t="s">
        <v>30</v>
      </c>
      <c r="Y98" s="148" t="s">
        <v>30</v>
      </c>
      <c r="Z98" s="148" t="s">
        <v>30</v>
      </c>
      <c r="AA98" s="148" t="s">
        <v>30</v>
      </c>
      <c r="AB98" s="148" t="s">
        <v>30</v>
      </c>
      <c r="AC98" s="148" t="s">
        <v>30</v>
      </c>
      <c r="AD98" s="148" t="s">
        <v>30</v>
      </c>
      <c r="AE98" s="148" t="s">
        <v>30</v>
      </c>
      <c r="AF98" s="148" t="s">
        <v>30</v>
      </c>
      <c r="AG98" s="148" t="s">
        <v>30</v>
      </c>
      <c r="AH98" s="149" t="s">
        <v>30</v>
      </c>
      <c r="AI98" s="144"/>
      <c r="AJ98" s="145"/>
      <c r="AK98" s="145"/>
      <c r="AL98" s="145"/>
      <c r="AM98" s="145"/>
      <c r="AN98" s="17"/>
      <c r="AO98" s="17"/>
      <c r="AP98" s="17"/>
      <c r="AQ98" s="17"/>
      <c r="AR98" s="17"/>
      <c r="AS98" s="17"/>
      <c r="AT98" s="17"/>
      <c r="AU98" s="17"/>
      <c r="AV98" s="17"/>
      <c r="AW98" s="63"/>
    </row>
    <row r="99" spans="1:49" x14ac:dyDescent="0.2">
      <c r="A99" s="258"/>
      <c r="B99" s="250"/>
      <c r="C99" s="11">
        <v>38</v>
      </c>
      <c r="D99" s="166"/>
      <c r="E99" s="143" t="s">
        <v>50</v>
      </c>
      <c r="F99" s="73" t="s">
        <v>50</v>
      </c>
      <c r="G99" s="73" t="s">
        <v>50</v>
      </c>
      <c r="H99" s="73" t="s">
        <v>50</v>
      </c>
      <c r="I99" s="73" t="s">
        <v>50</v>
      </c>
      <c r="J99" s="73" t="s">
        <v>50</v>
      </c>
      <c r="K99" s="73" t="s">
        <v>50</v>
      </c>
      <c r="L99" s="73" t="s">
        <v>50</v>
      </c>
      <c r="M99" s="73" t="s">
        <v>50</v>
      </c>
      <c r="N99" s="73" t="s">
        <v>50</v>
      </c>
      <c r="O99" s="73" t="s">
        <v>50</v>
      </c>
      <c r="P99" s="73" t="s">
        <v>50</v>
      </c>
      <c r="Q99" s="73" t="s">
        <v>50</v>
      </c>
      <c r="R99" s="73" t="s">
        <v>50</v>
      </c>
      <c r="S99" s="98" t="s">
        <v>50</v>
      </c>
      <c r="T99" s="147" t="s">
        <v>30</v>
      </c>
      <c r="U99" s="148" t="s">
        <v>30</v>
      </c>
      <c r="V99" s="148" t="s">
        <v>30</v>
      </c>
      <c r="W99" s="148" t="s">
        <v>30</v>
      </c>
      <c r="X99" s="148" t="s">
        <v>30</v>
      </c>
      <c r="Y99" s="148" t="s">
        <v>30</v>
      </c>
      <c r="Z99" s="148" t="s">
        <v>30</v>
      </c>
      <c r="AA99" s="148" t="s">
        <v>30</v>
      </c>
      <c r="AB99" s="148" t="s">
        <v>30</v>
      </c>
      <c r="AC99" s="148" t="s">
        <v>30</v>
      </c>
      <c r="AD99" s="148" t="s">
        <v>30</v>
      </c>
      <c r="AE99" s="148" t="s">
        <v>30</v>
      </c>
      <c r="AF99" s="148" t="s">
        <v>30</v>
      </c>
      <c r="AG99" s="148" t="s">
        <v>30</v>
      </c>
      <c r="AH99" s="149" t="s">
        <v>30</v>
      </c>
      <c r="AI99" s="144"/>
      <c r="AJ99" s="145"/>
      <c r="AK99" s="145"/>
      <c r="AL99" s="145"/>
      <c r="AM99" s="145"/>
      <c r="AN99" s="17"/>
      <c r="AO99" s="17"/>
      <c r="AP99" s="17"/>
      <c r="AQ99" s="17"/>
      <c r="AR99" s="17"/>
      <c r="AS99" s="17"/>
      <c r="AT99" s="17"/>
      <c r="AU99" s="17"/>
      <c r="AV99" s="17"/>
      <c r="AW99" s="63"/>
    </row>
    <row r="100" spans="1:49" x14ac:dyDescent="0.2">
      <c r="A100" s="258"/>
      <c r="B100" s="250"/>
      <c r="C100" s="11">
        <v>39</v>
      </c>
      <c r="D100" s="166"/>
      <c r="E100" s="143" t="s">
        <v>50</v>
      </c>
      <c r="F100" s="73" t="s">
        <v>50</v>
      </c>
      <c r="G100" s="73" t="s">
        <v>50</v>
      </c>
      <c r="H100" s="73" t="s">
        <v>50</v>
      </c>
      <c r="I100" s="73" t="s">
        <v>50</v>
      </c>
      <c r="J100" s="73" t="s">
        <v>50</v>
      </c>
      <c r="K100" s="73" t="s">
        <v>50</v>
      </c>
      <c r="L100" s="73" t="s">
        <v>50</v>
      </c>
      <c r="M100" s="73" t="s">
        <v>50</v>
      </c>
      <c r="N100" s="73" t="s">
        <v>50</v>
      </c>
      <c r="O100" s="73" t="s">
        <v>50</v>
      </c>
      <c r="P100" s="73" t="s">
        <v>50</v>
      </c>
      <c r="Q100" s="73" t="s">
        <v>50</v>
      </c>
      <c r="R100" s="73" t="s">
        <v>50</v>
      </c>
      <c r="S100" s="98" t="s">
        <v>50</v>
      </c>
      <c r="T100" s="147" t="s">
        <v>30</v>
      </c>
      <c r="U100" s="148" t="s">
        <v>30</v>
      </c>
      <c r="V100" s="148" t="s">
        <v>30</v>
      </c>
      <c r="W100" s="148" t="s">
        <v>30</v>
      </c>
      <c r="X100" s="148" t="s">
        <v>30</v>
      </c>
      <c r="Y100" s="148" t="s">
        <v>30</v>
      </c>
      <c r="Z100" s="148" t="s">
        <v>30</v>
      </c>
      <c r="AA100" s="148" t="s">
        <v>30</v>
      </c>
      <c r="AB100" s="148" t="s">
        <v>30</v>
      </c>
      <c r="AC100" s="148" t="s">
        <v>30</v>
      </c>
      <c r="AD100" s="148" t="s">
        <v>30</v>
      </c>
      <c r="AE100" s="148" t="s">
        <v>30</v>
      </c>
      <c r="AF100" s="148" t="s">
        <v>30</v>
      </c>
      <c r="AG100" s="148" t="s">
        <v>30</v>
      </c>
      <c r="AH100" s="149" t="s">
        <v>30</v>
      </c>
      <c r="AI100" s="144"/>
      <c r="AJ100" s="145"/>
      <c r="AK100" s="145"/>
      <c r="AL100" s="145"/>
      <c r="AM100" s="145"/>
      <c r="AN100" s="17"/>
      <c r="AO100" s="17"/>
      <c r="AP100" s="17"/>
      <c r="AQ100" s="17"/>
      <c r="AR100" s="17"/>
      <c r="AS100" s="17"/>
      <c r="AT100" s="17"/>
      <c r="AU100" s="17"/>
      <c r="AV100" s="17"/>
      <c r="AW100" s="63"/>
    </row>
    <row r="101" spans="1:49" x14ac:dyDescent="0.2">
      <c r="A101" s="258"/>
      <c r="B101" s="250" t="s">
        <v>1</v>
      </c>
      <c r="C101" s="11">
        <v>40</v>
      </c>
      <c r="D101" s="166"/>
      <c r="E101" s="156" t="s">
        <v>45</v>
      </c>
      <c r="F101" s="80" t="s">
        <v>45</v>
      </c>
      <c r="G101" s="80" t="s">
        <v>45</v>
      </c>
      <c r="H101" s="80" t="s">
        <v>45</v>
      </c>
      <c r="I101" s="80" t="s">
        <v>45</v>
      </c>
      <c r="J101" s="78" t="s">
        <v>20</v>
      </c>
      <c r="K101" s="78" t="s">
        <v>20</v>
      </c>
      <c r="L101" s="78" t="s">
        <v>20</v>
      </c>
      <c r="M101" s="78" t="s">
        <v>20</v>
      </c>
      <c r="N101" s="78" t="s">
        <v>20</v>
      </c>
      <c r="O101" s="151" t="s">
        <v>21</v>
      </c>
      <c r="P101" s="151" t="s">
        <v>21</v>
      </c>
      <c r="Q101" s="151" t="s">
        <v>21</v>
      </c>
      <c r="R101" s="151" t="s">
        <v>21</v>
      </c>
      <c r="S101" s="151" t="s">
        <v>21</v>
      </c>
      <c r="T101" s="143" t="s">
        <v>49</v>
      </c>
      <c r="U101" s="73" t="s">
        <v>49</v>
      </c>
      <c r="V101" s="73" t="s">
        <v>49</v>
      </c>
      <c r="W101" s="73" t="s">
        <v>49</v>
      </c>
      <c r="X101" s="73" t="s">
        <v>49</v>
      </c>
      <c r="Y101" s="73" t="s">
        <v>49</v>
      </c>
      <c r="Z101" s="73" t="s">
        <v>49</v>
      </c>
      <c r="AA101" s="73" t="s">
        <v>49</v>
      </c>
      <c r="AB101" s="73" t="s">
        <v>49</v>
      </c>
      <c r="AC101" s="73" t="s">
        <v>49</v>
      </c>
      <c r="AD101" s="73" t="s">
        <v>49</v>
      </c>
      <c r="AE101" s="73" t="s">
        <v>49</v>
      </c>
      <c r="AF101" s="73" t="s">
        <v>49</v>
      </c>
      <c r="AG101" s="73" t="s">
        <v>49</v>
      </c>
      <c r="AH101" s="98" t="s">
        <v>49</v>
      </c>
      <c r="AI101" s="144"/>
      <c r="AJ101" s="145"/>
      <c r="AK101" s="145"/>
      <c r="AL101" s="145"/>
      <c r="AM101" s="145"/>
      <c r="AN101" s="17"/>
      <c r="AO101" s="17"/>
      <c r="AP101" s="17"/>
      <c r="AQ101" s="17"/>
      <c r="AR101" s="17"/>
      <c r="AS101" s="17"/>
      <c r="AT101" s="17"/>
      <c r="AU101" s="17"/>
      <c r="AV101" s="17"/>
      <c r="AW101" s="63"/>
    </row>
    <row r="102" spans="1:49" x14ac:dyDescent="0.2">
      <c r="A102" s="258"/>
      <c r="B102" s="250"/>
      <c r="C102" s="11">
        <v>41</v>
      </c>
      <c r="D102" s="166"/>
      <c r="E102" s="156" t="s">
        <v>45</v>
      </c>
      <c r="F102" s="80" t="s">
        <v>45</v>
      </c>
      <c r="G102" s="80" t="s">
        <v>45</v>
      </c>
      <c r="H102" s="80" t="s">
        <v>45</v>
      </c>
      <c r="I102" s="80" t="s">
        <v>45</v>
      </c>
      <c r="J102" s="78" t="s">
        <v>20</v>
      </c>
      <c r="K102" s="78" t="s">
        <v>20</v>
      </c>
      <c r="L102" s="78" t="s">
        <v>20</v>
      </c>
      <c r="M102" s="78" t="s">
        <v>20</v>
      </c>
      <c r="N102" s="78" t="s">
        <v>20</v>
      </c>
      <c r="O102" s="151" t="s">
        <v>21</v>
      </c>
      <c r="P102" s="151" t="s">
        <v>21</v>
      </c>
      <c r="Q102" s="151" t="s">
        <v>21</v>
      </c>
      <c r="R102" s="151" t="s">
        <v>21</v>
      </c>
      <c r="S102" s="151" t="s">
        <v>21</v>
      </c>
      <c r="T102" s="143" t="s">
        <v>49</v>
      </c>
      <c r="U102" s="73" t="s">
        <v>49</v>
      </c>
      <c r="V102" s="73" t="s">
        <v>49</v>
      </c>
      <c r="W102" s="73" t="s">
        <v>49</v>
      </c>
      <c r="X102" s="73" t="s">
        <v>49</v>
      </c>
      <c r="Y102" s="73" t="s">
        <v>49</v>
      </c>
      <c r="Z102" s="73" t="s">
        <v>49</v>
      </c>
      <c r="AA102" s="73" t="s">
        <v>49</v>
      </c>
      <c r="AB102" s="73" t="s">
        <v>49</v>
      </c>
      <c r="AC102" s="73" t="s">
        <v>49</v>
      </c>
      <c r="AD102" s="73" t="s">
        <v>49</v>
      </c>
      <c r="AE102" s="73" t="s">
        <v>49</v>
      </c>
      <c r="AF102" s="73" t="s">
        <v>49</v>
      </c>
      <c r="AG102" s="73" t="s">
        <v>49</v>
      </c>
      <c r="AH102" s="98" t="s">
        <v>49</v>
      </c>
      <c r="AI102" s="144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6"/>
    </row>
    <row r="103" spans="1:49" x14ac:dyDescent="0.2">
      <c r="A103" s="258"/>
      <c r="B103" s="250"/>
      <c r="C103" s="11">
        <v>42</v>
      </c>
      <c r="D103" s="166"/>
      <c r="E103" s="156" t="s">
        <v>45</v>
      </c>
      <c r="F103" s="80" t="s">
        <v>45</v>
      </c>
      <c r="G103" s="80" t="s">
        <v>45</v>
      </c>
      <c r="H103" s="80" t="s">
        <v>45</v>
      </c>
      <c r="I103" s="80" t="s">
        <v>45</v>
      </c>
      <c r="J103" s="78" t="s">
        <v>20</v>
      </c>
      <c r="K103" s="78" t="s">
        <v>20</v>
      </c>
      <c r="L103" s="78" t="s">
        <v>20</v>
      </c>
      <c r="M103" s="78" t="s">
        <v>20</v>
      </c>
      <c r="N103" s="78" t="s">
        <v>20</v>
      </c>
      <c r="O103" s="151" t="s">
        <v>21</v>
      </c>
      <c r="P103" s="151" t="s">
        <v>21</v>
      </c>
      <c r="Q103" s="151" t="s">
        <v>21</v>
      </c>
      <c r="R103" s="151" t="s">
        <v>21</v>
      </c>
      <c r="S103" s="151" t="s">
        <v>21</v>
      </c>
      <c r="T103" s="143" t="s">
        <v>49</v>
      </c>
      <c r="U103" s="73" t="s">
        <v>49</v>
      </c>
      <c r="V103" s="73" t="s">
        <v>49</v>
      </c>
      <c r="W103" s="73" t="s">
        <v>49</v>
      </c>
      <c r="X103" s="73" t="s">
        <v>49</v>
      </c>
      <c r="Y103" s="73" t="s">
        <v>49</v>
      </c>
      <c r="Z103" s="73" t="s">
        <v>49</v>
      </c>
      <c r="AA103" s="73" t="s">
        <v>49</v>
      </c>
      <c r="AB103" s="73" t="s">
        <v>49</v>
      </c>
      <c r="AC103" s="73" t="s">
        <v>49</v>
      </c>
      <c r="AD103" s="73" t="s">
        <v>49</v>
      </c>
      <c r="AE103" s="73" t="s">
        <v>49</v>
      </c>
      <c r="AF103" s="73" t="s">
        <v>49</v>
      </c>
      <c r="AG103" s="73" t="s">
        <v>49</v>
      </c>
      <c r="AH103" s="98" t="s">
        <v>49</v>
      </c>
      <c r="AI103" s="144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6"/>
    </row>
    <row r="104" spans="1:49" x14ac:dyDescent="0.2">
      <c r="A104" s="258"/>
      <c r="B104" s="250"/>
      <c r="C104" s="11">
        <v>43</v>
      </c>
      <c r="D104" s="166"/>
      <c r="E104" s="156" t="s">
        <v>45</v>
      </c>
      <c r="F104" s="80" t="s">
        <v>45</v>
      </c>
      <c r="G104" s="80" t="s">
        <v>45</v>
      </c>
      <c r="H104" s="80" t="s">
        <v>45</v>
      </c>
      <c r="I104" s="80" t="s">
        <v>45</v>
      </c>
      <c r="J104" s="78" t="s">
        <v>20</v>
      </c>
      <c r="K104" s="78" t="s">
        <v>20</v>
      </c>
      <c r="L104" s="78" t="s">
        <v>20</v>
      </c>
      <c r="M104" s="78" t="s">
        <v>20</v>
      </c>
      <c r="N104" s="78" t="s">
        <v>20</v>
      </c>
      <c r="O104" s="151" t="s">
        <v>21</v>
      </c>
      <c r="P104" s="151" t="s">
        <v>21</v>
      </c>
      <c r="Q104" s="151" t="s">
        <v>21</v>
      </c>
      <c r="R104" s="151" t="s">
        <v>21</v>
      </c>
      <c r="S104" s="151" t="s">
        <v>21</v>
      </c>
      <c r="T104" s="143" t="s">
        <v>49</v>
      </c>
      <c r="U104" s="73" t="s">
        <v>49</v>
      </c>
      <c r="V104" s="73" t="s">
        <v>49</v>
      </c>
      <c r="W104" s="73" t="s">
        <v>49</v>
      </c>
      <c r="X104" s="73" t="s">
        <v>49</v>
      </c>
      <c r="Y104" s="73" t="s">
        <v>49</v>
      </c>
      <c r="Z104" s="73" t="s">
        <v>49</v>
      </c>
      <c r="AA104" s="73" t="s">
        <v>49</v>
      </c>
      <c r="AB104" s="73" t="s">
        <v>49</v>
      </c>
      <c r="AC104" s="73" t="s">
        <v>49</v>
      </c>
      <c r="AD104" s="73" t="s">
        <v>49</v>
      </c>
      <c r="AE104" s="73" t="s">
        <v>49</v>
      </c>
      <c r="AF104" s="73" t="s">
        <v>49</v>
      </c>
      <c r="AG104" s="73" t="s">
        <v>49</v>
      </c>
      <c r="AH104" s="98" t="s">
        <v>49</v>
      </c>
      <c r="AI104" s="144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6"/>
    </row>
    <row r="105" spans="1:49" x14ac:dyDescent="0.2">
      <c r="A105" s="258"/>
      <c r="B105" s="250" t="s">
        <v>2</v>
      </c>
      <c r="C105" s="11">
        <v>44</v>
      </c>
      <c r="D105" s="166" t="s">
        <v>27</v>
      </c>
      <c r="E105" s="156" t="s">
        <v>45</v>
      </c>
      <c r="F105" s="80" t="s">
        <v>45</v>
      </c>
      <c r="G105" s="80" t="s">
        <v>45</v>
      </c>
      <c r="H105" s="80" t="s">
        <v>45</v>
      </c>
      <c r="I105" s="80" t="s">
        <v>45</v>
      </c>
      <c r="J105" s="78" t="s">
        <v>20</v>
      </c>
      <c r="K105" s="78" t="s">
        <v>20</v>
      </c>
      <c r="L105" s="78" t="s">
        <v>20</v>
      </c>
      <c r="M105" s="78" t="s">
        <v>20</v>
      </c>
      <c r="N105" s="78" t="s">
        <v>20</v>
      </c>
      <c r="O105" s="151" t="s">
        <v>21</v>
      </c>
      <c r="P105" s="151" t="s">
        <v>21</v>
      </c>
      <c r="Q105" s="151" t="s">
        <v>21</v>
      </c>
      <c r="R105" s="151" t="s">
        <v>21</v>
      </c>
      <c r="S105" s="151" t="s">
        <v>21</v>
      </c>
      <c r="T105" s="143" t="s">
        <v>49</v>
      </c>
      <c r="U105" s="73" t="s">
        <v>49</v>
      </c>
      <c r="V105" s="73" t="s">
        <v>49</v>
      </c>
      <c r="W105" s="73" t="s">
        <v>49</v>
      </c>
      <c r="X105" s="73" t="s">
        <v>49</v>
      </c>
      <c r="Y105" s="73" t="s">
        <v>49</v>
      </c>
      <c r="Z105" s="73" t="s">
        <v>49</v>
      </c>
      <c r="AA105" s="73" t="s">
        <v>49</v>
      </c>
      <c r="AB105" s="73" t="s">
        <v>49</v>
      </c>
      <c r="AC105" s="73" t="s">
        <v>49</v>
      </c>
      <c r="AD105" s="73" t="s">
        <v>49</v>
      </c>
      <c r="AE105" s="73" t="s">
        <v>49</v>
      </c>
      <c r="AF105" s="73" t="s">
        <v>49</v>
      </c>
      <c r="AG105" s="73" t="s">
        <v>49</v>
      </c>
      <c r="AH105" s="98" t="s">
        <v>49</v>
      </c>
      <c r="AI105" s="144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6"/>
    </row>
    <row r="106" spans="1:49" x14ac:dyDescent="0.2">
      <c r="A106" s="258"/>
      <c r="B106" s="250"/>
      <c r="C106" s="11">
        <v>45</v>
      </c>
      <c r="D106" s="166"/>
      <c r="E106" s="156" t="s">
        <v>45</v>
      </c>
      <c r="F106" s="80" t="s">
        <v>45</v>
      </c>
      <c r="G106" s="80" t="s">
        <v>45</v>
      </c>
      <c r="H106" s="80" t="s">
        <v>45</v>
      </c>
      <c r="I106" s="80" t="s">
        <v>45</v>
      </c>
      <c r="J106" s="78" t="s">
        <v>20</v>
      </c>
      <c r="K106" s="78" t="s">
        <v>20</v>
      </c>
      <c r="L106" s="78" t="s">
        <v>20</v>
      </c>
      <c r="M106" s="78" t="s">
        <v>20</v>
      </c>
      <c r="N106" s="78" t="s">
        <v>20</v>
      </c>
      <c r="O106" s="151" t="s">
        <v>21</v>
      </c>
      <c r="P106" s="151" t="s">
        <v>21</v>
      </c>
      <c r="Q106" s="151" t="s">
        <v>21</v>
      </c>
      <c r="R106" s="151" t="s">
        <v>21</v>
      </c>
      <c r="S106" s="151" t="s">
        <v>21</v>
      </c>
      <c r="T106" s="150" t="s">
        <v>44</v>
      </c>
      <c r="U106" s="151" t="s">
        <v>21</v>
      </c>
      <c r="V106" s="151" t="s">
        <v>21</v>
      </c>
      <c r="W106" s="151" t="s">
        <v>21</v>
      </c>
      <c r="X106" s="151" t="s">
        <v>21</v>
      </c>
      <c r="Y106" s="80" t="s">
        <v>45</v>
      </c>
      <c r="Z106" s="80" t="s">
        <v>45</v>
      </c>
      <c r="AA106" s="80" t="s">
        <v>45</v>
      </c>
      <c r="AB106" s="80" t="s">
        <v>45</v>
      </c>
      <c r="AC106" s="80" t="s">
        <v>45</v>
      </c>
      <c r="AD106" s="78" t="s">
        <v>20</v>
      </c>
      <c r="AE106" s="78" t="s">
        <v>20</v>
      </c>
      <c r="AF106" s="78" t="s">
        <v>20</v>
      </c>
      <c r="AG106" s="78" t="s">
        <v>20</v>
      </c>
      <c r="AH106" s="152" t="s">
        <v>20</v>
      </c>
      <c r="AI106" s="144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6"/>
    </row>
    <row r="107" spans="1:49" x14ac:dyDescent="0.2">
      <c r="A107" s="258"/>
      <c r="B107" s="250"/>
      <c r="C107" s="11">
        <v>46</v>
      </c>
      <c r="D107" s="166"/>
      <c r="E107" s="156" t="s">
        <v>45</v>
      </c>
      <c r="F107" s="80" t="s">
        <v>45</v>
      </c>
      <c r="G107" s="80" t="s">
        <v>45</v>
      </c>
      <c r="H107" s="80" t="s">
        <v>45</v>
      </c>
      <c r="I107" s="80" t="s">
        <v>45</v>
      </c>
      <c r="J107" s="78" t="s">
        <v>20</v>
      </c>
      <c r="K107" s="78" t="s">
        <v>20</v>
      </c>
      <c r="L107" s="78" t="s">
        <v>20</v>
      </c>
      <c r="M107" s="78" t="s">
        <v>20</v>
      </c>
      <c r="N107" s="78" t="s">
        <v>20</v>
      </c>
      <c r="O107" s="151" t="s">
        <v>21</v>
      </c>
      <c r="P107" s="151" t="s">
        <v>21</v>
      </c>
      <c r="Q107" s="151" t="s">
        <v>21</v>
      </c>
      <c r="R107" s="151" t="s">
        <v>21</v>
      </c>
      <c r="S107" s="151" t="s">
        <v>21</v>
      </c>
      <c r="T107" s="150" t="s">
        <v>44</v>
      </c>
      <c r="U107" s="151" t="s">
        <v>21</v>
      </c>
      <c r="V107" s="151" t="s">
        <v>21</v>
      </c>
      <c r="W107" s="151" t="s">
        <v>21</v>
      </c>
      <c r="X107" s="151" t="s">
        <v>21</v>
      </c>
      <c r="Y107" s="80" t="s">
        <v>45</v>
      </c>
      <c r="Z107" s="80" t="s">
        <v>45</v>
      </c>
      <c r="AA107" s="80" t="s">
        <v>45</v>
      </c>
      <c r="AB107" s="80" t="s">
        <v>45</v>
      </c>
      <c r="AC107" s="80" t="s">
        <v>45</v>
      </c>
      <c r="AD107" s="78" t="s">
        <v>20</v>
      </c>
      <c r="AE107" s="78" t="s">
        <v>20</v>
      </c>
      <c r="AF107" s="78" t="s">
        <v>20</v>
      </c>
      <c r="AG107" s="78" t="s">
        <v>20</v>
      </c>
      <c r="AH107" s="152" t="s">
        <v>20</v>
      </c>
      <c r="AI107" s="144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6"/>
    </row>
    <row r="108" spans="1:49" x14ac:dyDescent="0.2">
      <c r="A108" s="258"/>
      <c r="B108" s="250"/>
      <c r="C108" s="11">
        <v>47</v>
      </c>
      <c r="D108" s="166"/>
      <c r="E108" s="156" t="s">
        <v>45</v>
      </c>
      <c r="F108" s="80" t="s">
        <v>45</v>
      </c>
      <c r="G108" s="80" t="s">
        <v>45</v>
      </c>
      <c r="H108" s="80" t="s">
        <v>45</v>
      </c>
      <c r="I108" s="80" t="s">
        <v>45</v>
      </c>
      <c r="J108" s="78" t="s">
        <v>20</v>
      </c>
      <c r="K108" s="78" t="s">
        <v>20</v>
      </c>
      <c r="L108" s="78" t="s">
        <v>20</v>
      </c>
      <c r="M108" s="78" t="s">
        <v>20</v>
      </c>
      <c r="N108" s="78" t="s">
        <v>20</v>
      </c>
      <c r="O108" s="151" t="s">
        <v>21</v>
      </c>
      <c r="P108" s="151" t="s">
        <v>21</v>
      </c>
      <c r="Q108" s="151" t="s">
        <v>21</v>
      </c>
      <c r="R108" s="151" t="s">
        <v>21</v>
      </c>
      <c r="S108" s="151" t="s">
        <v>21</v>
      </c>
      <c r="T108" s="153" t="s">
        <v>21</v>
      </c>
      <c r="U108" s="72" t="s">
        <v>44</v>
      </c>
      <c r="V108" s="151" t="s">
        <v>21</v>
      </c>
      <c r="W108" s="151" t="s">
        <v>21</v>
      </c>
      <c r="X108" s="151" t="s">
        <v>21</v>
      </c>
      <c r="Y108" s="80" t="s">
        <v>45</v>
      </c>
      <c r="Z108" s="80" t="s">
        <v>45</v>
      </c>
      <c r="AA108" s="80" t="s">
        <v>45</v>
      </c>
      <c r="AB108" s="80" t="s">
        <v>45</v>
      </c>
      <c r="AC108" s="80" t="s">
        <v>45</v>
      </c>
      <c r="AD108" s="78" t="s">
        <v>20</v>
      </c>
      <c r="AE108" s="78" t="s">
        <v>20</v>
      </c>
      <c r="AF108" s="78" t="s">
        <v>20</v>
      </c>
      <c r="AG108" s="78" t="s">
        <v>20</v>
      </c>
      <c r="AH108" s="152" t="s">
        <v>20</v>
      </c>
      <c r="AI108" s="144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6"/>
    </row>
    <row r="109" spans="1:49" x14ac:dyDescent="0.2">
      <c r="A109" s="258"/>
      <c r="B109" s="250" t="s">
        <v>3</v>
      </c>
      <c r="C109" s="11">
        <v>48</v>
      </c>
      <c r="D109" s="166"/>
      <c r="E109" s="143" t="s">
        <v>50</v>
      </c>
      <c r="F109" s="73" t="s">
        <v>50</v>
      </c>
      <c r="G109" s="73" t="s">
        <v>50</v>
      </c>
      <c r="H109" s="73" t="s">
        <v>50</v>
      </c>
      <c r="I109" s="73" t="s">
        <v>50</v>
      </c>
      <c r="J109" s="73" t="s">
        <v>50</v>
      </c>
      <c r="K109" s="73" t="s">
        <v>50</v>
      </c>
      <c r="L109" s="73" t="s">
        <v>50</v>
      </c>
      <c r="M109" s="73" t="s">
        <v>50</v>
      </c>
      <c r="N109" s="73" t="s">
        <v>50</v>
      </c>
      <c r="O109" s="73" t="s">
        <v>50</v>
      </c>
      <c r="P109" s="73" t="s">
        <v>50</v>
      </c>
      <c r="Q109" s="73" t="s">
        <v>50</v>
      </c>
      <c r="R109" s="73" t="s">
        <v>50</v>
      </c>
      <c r="S109" s="98" t="s">
        <v>50</v>
      </c>
      <c r="T109" s="153" t="s">
        <v>21</v>
      </c>
      <c r="U109" s="72" t="s">
        <v>44</v>
      </c>
      <c r="V109" s="151" t="s">
        <v>21</v>
      </c>
      <c r="W109" s="151" t="s">
        <v>21</v>
      </c>
      <c r="X109" s="151" t="s">
        <v>21</v>
      </c>
      <c r="Y109" s="80" t="s">
        <v>45</v>
      </c>
      <c r="Z109" s="80" t="s">
        <v>45</v>
      </c>
      <c r="AA109" s="80" t="s">
        <v>45</v>
      </c>
      <c r="AB109" s="80" t="s">
        <v>45</v>
      </c>
      <c r="AC109" s="80" t="s">
        <v>45</v>
      </c>
      <c r="AD109" s="78" t="s">
        <v>20</v>
      </c>
      <c r="AE109" s="78" t="s">
        <v>20</v>
      </c>
      <c r="AF109" s="78" t="s">
        <v>20</v>
      </c>
      <c r="AG109" s="78" t="s">
        <v>20</v>
      </c>
      <c r="AH109" s="152" t="s">
        <v>20</v>
      </c>
      <c r="AI109" s="144"/>
      <c r="AJ109" s="145"/>
      <c r="AK109" s="145"/>
      <c r="AL109" s="145"/>
      <c r="AM109" s="145"/>
      <c r="AN109" s="17"/>
      <c r="AO109" s="17"/>
      <c r="AP109" s="17"/>
      <c r="AQ109" s="17"/>
      <c r="AR109" s="17"/>
      <c r="AS109" s="17"/>
      <c r="AT109" s="17"/>
      <c r="AU109" s="17"/>
      <c r="AV109" s="17"/>
      <c r="AW109" s="63"/>
    </row>
    <row r="110" spans="1:49" x14ac:dyDescent="0.2">
      <c r="A110" s="258"/>
      <c r="B110" s="250"/>
      <c r="C110" s="11">
        <v>49</v>
      </c>
      <c r="D110" s="166"/>
      <c r="E110" s="143" t="s">
        <v>50</v>
      </c>
      <c r="F110" s="73" t="s">
        <v>50</v>
      </c>
      <c r="G110" s="73" t="s">
        <v>50</v>
      </c>
      <c r="H110" s="73" t="s">
        <v>50</v>
      </c>
      <c r="I110" s="73" t="s">
        <v>50</v>
      </c>
      <c r="J110" s="73" t="s">
        <v>50</v>
      </c>
      <c r="K110" s="73" t="s">
        <v>50</v>
      </c>
      <c r="L110" s="73" t="s">
        <v>50</v>
      </c>
      <c r="M110" s="73" t="s">
        <v>50</v>
      </c>
      <c r="N110" s="73" t="s">
        <v>50</v>
      </c>
      <c r="O110" s="73" t="s">
        <v>50</v>
      </c>
      <c r="P110" s="73" t="s">
        <v>50</v>
      </c>
      <c r="Q110" s="73" t="s">
        <v>50</v>
      </c>
      <c r="R110" s="73" t="s">
        <v>50</v>
      </c>
      <c r="S110" s="98" t="s">
        <v>50</v>
      </c>
      <c r="T110" s="153" t="s">
        <v>21</v>
      </c>
      <c r="U110" s="151" t="s">
        <v>21</v>
      </c>
      <c r="V110" s="72" t="s">
        <v>44</v>
      </c>
      <c r="W110" s="151" t="s">
        <v>21</v>
      </c>
      <c r="X110" s="151" t="s">
        <v>21</v>
      </c>
      <c r="Y110" s="80" t="s">
        <v>45</v>
      </c>
      <c r="Z110" s="80" t="s">
        <v>45</v>
      </c>
      <c r="AA110" s="80" t="s">
        <v>45</v>
      </c>
      <c r="AB110" s="80" t="s">
        <v>45</v>
      </c>
      <c r="AC110" s="80" t="s">
        <v>45</v>
      </c>
      <c r="AD110" s="78" t="s">
        <v>20</v>
      </c>
      <c r="AE110" s="78" t="s">
        <v>20</v>
      </c>
      <c r="AF110" s="78" t="s">
        <v>20</v>
      </c>
      <c r="AG110" s="78" t="s">
        <v>20</v>
      </c>
      <c r="AH110" s="152" t="s">
        <v>20</v>
      </c>
      <c r="AI110" s="144"/>
      <c r="AJ110" s="145"/>
      <c r="AK110" s="145"/>
      <c r="AL110" s="145"/>
      <c r="AM110" s="145"/>
      <c r="AN110" s="17"/>
      <c r="AO110" s="17"/>
      <c r="AP110" s="17"/>
      <c r="AQ110" s="17"/>
      <c r="AR110" s="17"/>
      <c r="AS110" s="17"/>
      <c r="AT110" s="17"/>
      <c r="AU110" s="17"/>
      <c r="AV110" s="17"/>
      <c r="AW110" s="63"/>
    </row>
    <row r="111" spans="1:49" x14ac:dyDescent="0.2">
      <c r="A111" s="258"/>
      <c r="B111" s="250"/>
      <c r="C111" s="11">
        <v>50</v>
      </c>
      <c r="D111" s="166"/>
      <c r="E111" s="143" t="s">
        <v>50</v>
      </c>
      <c r="F111" s="73" t="s">
        <v>50</v>
      </c>
      <c r="G111" s="73" t="s">
        <v>50</v>
      </c>
      <c r="H111" s="73" t="s">
        <v>50</v>
      </c>
      <c r="I111" s="73" t="s">
        <v>50</v>
      </c>
      <c r="J111" s="73" t="s">
        <v>50</v>
      </c>
      <c r="K111" s="73" t="s">
        <v>50</v>
      </c>
      <c r="L111" s="73" t="s">
        <v>50</v>
      </c>
      <c r="M111" s="73" t="s">
        <v>50</v>
      </c>
      <c r="N111" s="73" t="s">
        <v>50</v>
      </c>
      <c r="O111" s="73" t="s">
        <v>50</v>
      </c>
      <c r="P111" s="73" t="s">
        <v>50</v>
      </c>
      <c r="Q111" s="73" t="s">
        <v>50</v>
      </c>
      <c r="R111" s="73" t="s">
        <v>50</v>
      </c>
      <c r="S111" s="98" t="s">
        <v>50</v>
      </c>
      <c r="T111" s="153" t="s">
        <v>21</v>
      </c>
      <c r="U111" s="151" t="s">
        <v>21</v>
      </c>
      <c r="V111" s="72" t="s">
        <v>44</v>
      </c>
      <c r="W111" s="151" t="s">
        <v>21</v>
      </c>
      <c r="X111" s="151" t="s">
        <v>21</v>
      </c>
      <c r="Y111" s="80" t="s">
        <v>45</v>
      </c>
      <c r="Z111" s="80" t="s">
        <v>45</v>
      </c>
      <c r="AA111" s="80" t="s">
        <v>45</v>
      </c>
      <c r="AB111" s="80" t="s">
        <v>45</v>
      </c>
      <c r="AC111" s="80" t="s">
        <v>45</v>
      </c>
      <c r="AD111" s="78" t="s">
        <v>20</v>
      </c>
      <c r="AE111" s="78" t="s">
        <v>20</v>
      </c>
      <c r="AF111" s="78" t="s">
        <v>20</v>
      </c>
      <c r="AG111" s="78" t="s">
        <v>20</v>
      </c>
      <c r="AH111" s="152" t="s">
        <v>20</v>
      </c>
      <c r="AI111" s="144"/>
      <c r="AJ111" s="145"/>
      <c r="AK111" s="145"/>
      <c r="AL111" s="145"/>
      <c r="AM111" s="145"/>
      <c r="AN111" s="17"/>
      <c r="AO111" s="17"/>
      <c r="AP111" s="17"/>
      <c r="AQ111" s="17"/>
      <c r="AR111" s="17"/>
      <c r="AS111" s="17"/>
      <c r="AT111" s="17"/>
      <c r="AU111" s="17"/>
      <c r="AV111" s="17"/>
      <c r="AW111" s="63"/>
    </row>
    <row r="112" spans="1:49" x14ac:dyDescent="0.2">
      <c r="A112" s="258"/>
      <c r="B112" s="250"/>
      <c r="C112" s="11">
        <v>51</v>
      </c>
      <c r="D112" s="166"/>
      <c r="E112" s="143" t="s">
        <v>50</v>
      </c>
      <c r="F112" s="73" t="s">
        <v>50</v>
      </c>
      <c r="G112" s="73" t="s">
        <v>50</v>
      </c>
      <c r="H112" s="73" t="s">
        <v>50</v>
      </c>
      <c r="I112" s="73" t="s">
        <v>50</v>
      </c>
      <c r="J112" s="73" t="s">
        <v>50</v>
      </c>
      <c r="K112" s="73" t="s">
        <v>50</v>
      </c>
      <c r="L112" s="73" t="s">
        <v>50</v>
      </c>
      <c r="M112" s="73" t="s">
        <v>50</v>
      </c>
      <c r="N112" s="73" t="s">
        <v>50</v>
      </c>
      <c r="O112" s="73" t="s">
        <v>50</v>
      </c>
      <c r="P112" s="73" t="s">
        <v>50</v>
      </c>
      <c r="Q112" s="73" t="s">
        <v>50</v>
      </c>
      <c r="R112" s="73" t="s">
        <v>50</v>
      </c>
      <c r="S112" s="98" t="s">
        <v>50</v>
      </c>
      <c r="T112" s="153" t="s">
        <v>21</v>
      </c>
      <c r="U112" s="151" t="s">
        <v>21</v>
      </c>
      <c r="V112" s="151" t="s">
        <v>21</v>
      </c>
      <c r="W112" s="72" t="s">
        <v>44</v>
      </c>
      <c r="X112" s="151" t="s">
        <v>21</v>
      </c>
      <c r="Y112" s="80" t="s">
        <v>45</v>
      </c>
      <c r="Z112" s="80" t="s">
        <v>45</v>
      </c>
      <c r="AA112" s="80" t="s">
        <v>45</v>
      </c>
      <c r="AB112" s="80" t="s">
        <v>45</v>
      </c>
      <c r="AC112" s="80" t="s">
        <v>45</v>
      </c>
      <c r="AD112" s="78" t="s">
        <v>20</v>
      </c>
      <c r="AE112" s="78" t="s">
        <v>20</v>
      </c>
      <c r="AF112" s="78" t="s">
        <v>20</v>
      </c>
      <c r="AG112" s="78" t="s">
        <v>20</v>
      </c>
      <c r="AH112" s="152" t="s">
        <v>20</v>
      </c>
      <c r="AI112" s="144"/>
      <c r="AJ112" s="145"/>
      <c r="AK112" s="145"/>
      <c r="AL112" s="145"/>
      <c r="AM112" s="145"/>
      <c r="AN112" s="17"/>
      <c r="AO112" s="17"/>
      <c r="AP112" s="17"/>
      <c r="AQ112" s="17"/>
      <c r="AR112" s="17"/>
      <c r="AS112" s="17"/>
      <c r="AT112" s="17"/>
      <c r="AU112" s="17"/>
      <c r="AV112" s="17"/>
      <c r="AW112" s="63"/>
    </row>
    <row r="113" spans="1:49" ht="13.5" thickBot="1" x14ac:dyDescent="0.25">
      <c r="A113" s="259"/>
      <c r="B113" s="251"/>
      <c r="C113" s="164">
        <v>52</v>
      </c>
      <c r="D113" s="167" t="s">
        <v>76</v>
      </c>
      <c r="E113" s="154" t="s">
        <v>20</v>
      </c>
      <c r="F113" s="78" t="s">
        <v>20</v>
      </c>
      <c r="G113" s="78" t="s">
        <v>20</v>
      </c>
      <c r="H113" s="78" t="s">
        <v>20</v>
      </c>
      <c r="I113" s="78" t="s">
        <v>20</v>
      </c>
      <c r="J113" s="151" t="s">
        <v>21</v>
      </c>
      <c r="K113" s="151" t="s">
        <v>21</v>
      </c>
      <c r="L113" s="151" t="s">
        <v>21</v>
      </c>
      <c r="M113" s="151" t="s">
        <v>21</v>
      </c>
      <c r="N113" s="151" t="s">
        <v>21</v>
      </c>
      <c r="O113" s="80" t="s">
        <v>45</v>
      </c>
      <c r="P113" s="80" t="s">
        <v>45</v>
      </c>
      <c r="Q113" s="80" t="s">
        <v>45</v>
      </c>
      <c r="R113" s="80" t="s">
        <v>45</v>
      </c>
      <c r="S113" s="155" t="s">
        <v>45</v>
      </c>
      <c r="T113" s="153" t="s">
        <v>21</v>
      </c>
      <c r="U113" s="151" t="s">
        <v>21</v>
      </c>
      <c r="V113" s="151" t="s">
        <v>21</v>
      </c>
      <c r="W113" s="72" t="s">
        <v>44</v>
      </c>
      <c r="X113" s="151" t="s">
        <v>21</v>
      </c>
      <c r="Y113" s="80" t="s">
        <v>45</v>
      </c>
      <c r="Z113" s="80" t="s">
        <v>45</v>
      </c>
      <c r="AA113" s="80" t="s">
        <v>45</v>
      </c>
      <c r="AB113" s="80" t="s">
        <v>45</v>
      </c>
      <c r="AC113" s="80" t="s">
        <v>45</v>
      </c>
      <c r="AD113" s="78" t="s">
        <v>20</v>
      </c>
      <c r="AE113" s="78" t="s">
        <v>20</v>
      </c>
      <c r="AF113" s="78" t="s">
        <v>20</v>
      </c>
      <c r="AG113" s="78" t="s">
        <v>20</v>
      </c>
      <c r="AH113" s="152" t="s">
        <v>20</v>
      </c>
      <c r="AI113" s="144"/>
      <c r="AJ113" s="145"/>
      <c r="AK113" s="145"/>
      <c r="AL113" s="145"/>
      <c r="AM113" s="145"/>
      <c r="AN113" s="17"/>
      <c r="AO113" s="17"/>
      <c r="AP113" s="17"/>
      <c r="AQ113" s="17"/>
      <c r="AR113" s="17"/>
      <c r="AS113" s="17"/>
      <c r="AT113" s="17"/>
      <c r="AU113" s="17"/>
      <c r="AV113" s="17"/>
      <c r="AW113" s="63"/>
    </row>
    <row r="114" spans="1:49" x14ac:dyDescent="0.2">
      <c r="A114" s="257">
        <v>2022</v>
      </c>
      <c r="B114" s="260" t="s">
        <v>4</v>
      </c>
      <c r="C114" s="10">
        <v>1</v>
      </c>
      <c r="D114" s="171" t="s">
        <v>76</v>
      </c>
      <c r="E114" s="154" t="s">
        <v>20</v>
      </c>
      <c r="F114" s="78" t="s">
        <v>20</v>
      </c>
      <c r="G114" s="78" t="s">
        <v>20</v>
      </c>
      <c r="H114" s="78" t="s">
        <v>20</v>
      </c>
      <c r="I114" s="78" t="s">
        <v>20</v>
      </c>
      <c r="J114" s="151" t="s">
        <v>21</v>
      </c>
      <c r="K114" s="151" t="s">
        <v>21</v>
      </c>
      <c r="L114" s="151" t="s">
        <v>21</v>
      </c>
      <c r="M114" s="151" t="s">
        <v>21</v>
      </c>
      <c r="N114" s="151" t="s">
        <v>21</v>
      </c>
      <c r="O114" s="80" t="s">
        <v>45</v>
      </c>
      <c r="P114" s="80" t="s">
        <v>45</v>
      </c>
      <c r="Q114" s="80" t="s">
        <v>45</v>
      </c>
      <c r="R114" s="80" t="s">
        <v>45</v>
      </c>
      <c r="S114" s="155" t="s">
        <v>45</v>
      </c>
      <c r="T114" s="153" t="s">
        <v>21</v>
      </c>
      <c r="U114" s="151" t="s">
        <v>21</v>
      </c>
      <c r="V114" s="151" t="s">
        <v>21</v>
      </c>
      <c r="W114" s="151" t="s">
        <v>21</v>
      </c>
      <c r="X114" s="72" t="s">
        <v>44</v>
      </c>
      <c r="Y114" s="80" t="s">
        <v>45</v>
      </c>
      <c r="Z114" s="80" t="s">
        <v>45</v>
      </c>
      <c r="AA114" s="80" t="s">
        <v>45</v>
      </c>
      <c r="AB114" s="80" t="s">
        <v>45</v>
      </c>
      <c r="AC114" s="80" t="s">
        <v>45</v>
      </c>
      <c r="AD114" s="78" t="s">
        <v>20</v>
      </c>
      <c r="AE114" s="78" t="s">
        <v>20</v>
      </c>
      <c r="AF114" s="78" t="s">
        <v>20</v>
      </c>
      <c r="AG114" s="78" t="s">
        <v>20</v>
      </c>
      <c r="AH114" s="152" t="s">
        <v>20</v>
      </c>
      <c r="AI114" s="144"/>
      <c r="AJ114" s="145"/>
      <c r="AK114" s="145"/>
      <c r="AL114" s="145"/>
      <c r="AM114" s="145"/>
      <c r="AN114" s="17"/>
      <c r="AO114" s="17"/>
      <c r="AP114" s="17"/>
      <c r="AQ114" s="17"/>
      <c r="AR114" s="17"/>
      <c r="AS114" s="17"/>
      <c r="AT114" s="17"/>
      <c r="AU114" s="17"/>
      <c r="AV114" s="17"/>
      <c r="AW114" s="63"/>
    </row>
    <row r="115" spans="1:49" x14ac:dyDescent="0.2">
      <c r="A115" s="258"/>
      <c r="B115" s="250"/>
      <c r="C115" s="11">
        <v>2</v>
      </c>
      <c r="D115" s="166"/>
      <c r="E115" s="154" t="s">
        <v>20</v>
      </c>
      <c r="F115" s="78" t="s">
        <v>20</v>
      </c>
      <c r="G115" s="78" t="s">
        <v>20</v>
      </c>
      <c r="H115" s="78" t="s">
        <v>20</v>
      </c>
      <c r="I115" s="78" t="s">
        <v>20</v>
      </c>
      <c r="J115" s="151" t="s">
        <v>21</v>
      </c>
      <c r="K115" s="151" t="s">
        <v>21</v>
      </c>
      <c r="L115" s="151" t="s">
        <v>21</v>
      </c>
      <c r="M115" s="151" t="s">
        <v>21</v>
      </c>
      <c r="N115" s="151" t="s">
        <v>21</v>
      </c>
      <c r="O115" s="80" t="s">
        <v>45</v>
      </c>
      <c r="P115" s="80" t="s">
        <v>45</v>
      </c>
      <c r="Q115" s="80" t="s">
        <v>45</v>
      </c>
      <c r="R115" s="80" t="s">
        <v>45</v>
      </c>
      <c r="S115" s="155" t="s">
        <v>45</v>
      </c>
      <c r="T115" s="153" t="s">
        <v>21</v>
      </c>
      <c r="U115" s="151" t="s">
        <v>21</v>
      </c>
      <c r="V115" s="151" t="s">
        <v>21</v>
      </c>
      <c r="W115" s="151" t="s">
        <v>21</v>
      </c>
      <c r="X115" s="72" t="s">
        <v>44</v>
      </c>
      <c r="Y115" s="80" t="s">
        <v>45</v>
      </c>
      <c r="Z115" s="80" t="s">
        <v>45</v>
      </c>
      <c r="AA115" s="80" t="s">
        <v>45</v>
      </c>
      <c r="AB115" s="80" t="s">
        <v>45</v>
      </c>
      <c r="AC115" s="80" t="s">
        <v>45</v>
      </c>
      <c r="AD115" s="78" t="s">
        <v>20</v>
      </c>
      <c r="AE115" s="78" t="s">
        <v>20</v>
      </c>
      <c r="AF115" s="78" t="s">
        <v>20</v>
      </c>
      <c r="AG115" s="78" t="s">
        <v>20</v>
      </c>
      <c r="AH115" s="152" t="s">
        <v>20</v>
      </c>
      <c r="AI115" s="62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63"/>
    </row>
    <row r="116" spans="1:49" x14ac:dyDescent="0.2">
      <c r="A116" s="258"/>
      <c r="B116" s="250"/>
      <c r="C116" s="11">
        <v>3</v>
      </c>
      <c r="D116" s="166"/>
      <c r="E116" s="154" t="s">
        <v>20</v>
      </c>
      <c r="F116" s="78" t="s">
        <v>20</v>
      </c>
      <c r="G116" s="78" t="s">
        <v>20</v>
      </c>
      <c r="H116" s="78" t="s">
        <v>20</v>
      </c>
      <c r="I116" s="78" t="s">
        <v>20</v>
      </c>
      <c r="J116" s="151" t="s">
        <v>21</v>
      </c>
      <c r="K116" s="151" t="s">
        <v>21</v>
      </c>
      <c r="L116" s="151" t="s">
        <v>21</v>
      </c>
      <c r="M116" s="151" t="s">
        <v>21</v>
      </c>
      <c r="N116" s="151" t="s">
        <v>21</v>
      </c>
      <c r="O116" s="80" t="s">
        <v>45</v>
      </c>
      <c r="P116" s="80" t="s">
        <v>45</v>
      </c>
      <c r="Q116" s="80" t="s">
        <v>45</v>
      </c>
      <c r="R116" s="80" t="s">
        <v>45</v>
      </c>
      <c r="S116" s="155" t="s">
        <v>45</v>
      </c>
      <c r="T116" s="143" t="s">
        <v>49</v>
      </c>
      <c r="U116" s="73" t="s">
        <v>49</v>
      </c>
      <c r="V116" s="73" t="s">
        <v>49</v>
      </c>
      <c r="W116" s="73" t="s">
        <v>49</v>
      </c>
      <c r="X116" s="73" t="s">
        <v>49</v>
      </c>
      <c r="Y116" s="73" t="s">
        <v>49</v>
      </c>
      <c r="Z116" s="73" t="s">
        <v>49</v>
      </c>
      <c r="AA116" s="73" t="s">
        <v>49</v>
      </c>
      <c r="AB116" s="73" t="s">
        <v>49</v>
      </c>
      <c r="AC116" s="73" t="s">
        <v>49</v>
      </c>
      <c r="AD116" s="73" t="s">
        <v>49</v>
      </c>
      <c r="AE116" s="73" t="s">
        <v>49</v>
      </c>
      <c r="AF116" s="73" t="s">
        <v>49</v>
      </c>
      <c r="AG116" s="73" t="s">
        <v>49</v>
      </c>
      <c r="AH116" s="98" t="s">
        <v>49</v>
      </c>
      <c r="AI116" s="62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63"/>
    </row>
    <row r="117" spans="1:49" x14ac:dyDescent="0.2">
      <c r="A117" s="258"/>
      <c r="B117" s="250"/>
      <c r="C117" s="11">
        <v>4</v>
      </c>
      <c r="D117" s="166"/>
      <c r="E117" s="154" t="s">
        <v>20</v>
      </c>
      <c r="F117" s="78" t="s">
        <v>20</v>
      </c>
      <c r="G117" s="78" t="s">
        <v>20</v>
      </c>
      <c r="H117" s="78" t="s">
        <v>20</v>
      </c>
      <c r="I117" s="78" t="s">
        <v>20</v>
      </c>
      <c r="J117" s="151" t="s">
        <v>21</v>
      </c>
      <c r="K117" s="151" t="s">
        <v>21</v>
      </c>
      <c r="L117" s="151" t="s">
        <v>21</v>
      </c>
      <c r="M117" s="151" t="s">
        <v>21</v>
      </c>
      <c r="N117" s="151" t="s">
        <v>21</v>
      </c>
      <c r="O117" s="80" t="s">
        <v>45</v>
      </c>
      <c r="P117" s="80" t="s">
        <v>45</v>
      </c>
      <c r="Q117" s="80" t="s">
        <v>45</v>
      </c>
      <c r="R117" s="80" t="s">
        <v>45</v>
      </c>
      <c r="S117" s="155" t="s">
        <v>45</v>
      </c>
      <c r="T117" s="143" t="s">
        <v>49</v>
      </c>
      <c r="U117" s="73" t="s">
        <v>49</v>
      </c>
      <c r="V117" s="73" t="s">
        <v>49</v>
      </c>
      <c r="W117" s="73" t="s">
        <v>49</v>
      </c>
      <c r="X117" s="73" t="s">
        <v>49</v>
      </c>
      <c r="Y117" s="73" t="s">
        <v>49</v>
      </c>
      <c r="Z117" s="73" t="s">
        <v>49</v>
      </c>
      <c r="AA117" s="73" t="s">
        <v>49</v>
      </c>
      <c r="AB117" s="73" t="s">
        <v>49</v>
      </c>
      <c r="AC117" s="73" t="s">
        <v>49</v>
      </c>
      <c r="AD117" s="73" t="s">
        <v>49</v>
      </c>
      <c r="AE117" s="73" t="s">
        <v>49</v>
      </c>
      <c r="AF117" s="73" t="s">
        <v>49</v>
      </c>
      <c r="AG117" s="73" t="s">
        <v>49</v>
      </c>
      <c r="AH117" s="98" t="s">
        <v>49</v>
      </c>
      <c r="AI117" s="62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63"/>
    </row>
    <row r="118" spans="1:49" x14ac:dyDescent="0.2">
      <c r="A118" s="258"/>
      <c r="B118" s="250" t="s">
        <v>5</v>
      </c>
      <c r="C118" s="11">
        <v>5</v>
      </c>
      <c r="D118" s="166"/>
      <c r="E118" s="154" t="s">
        <v>20</v>
      </c>
      <c r="F118" s="78" t="s">
        <v>20</v>
      </c>
      <c r="G118" s="78" t="s">
        <v>20</v>
      </c>
      <c r="H118" s="78" t="s">
        <v>20</v>
      </c>
      <c r="I118" s="78" t="s">
        <v>20</v>
      </c>
      <c r="J118" s="151" t="s">
        <v>21</v>
      </c>
      <c r="K118" s="151" t="s">
        <v>21</v>
      </c>
      <c r="L118" s="151" t="s">
        <v>21</v>
      </c>
      <c r="M118" s="151" t="s">
        <v>21</v>
      </c>
      <c r="N118" s="151" t="s">
        <v>21</v>
      </c>
      <c r="O118" s="80" t="s">
        <v>45</v>
      </c>
      <c r="P118" s="80" t="s">
        <v>45</v>
      </c>
      <c r="Q118" s="80" t="s">
        <v>45</v>
      </c>
      <c r="R118" s="80" t="s">
        <v>45</v>
      </c>
      <c r="S118" s="155" t="s">
        <v>45</v>
      </c>
      <c r="T118" s="143" t="s">
        <v>49</v>
      </c>
      <c r="U118" s="73" t="s">
        <v>49</v>
      </c>
      <c r="V118" s="73" t="s">
        <v>49</v>
      </c>
      <c r="W118" s="73" t="s">
        <v>49</v>
      </c>
      <c r="X118" s="73" t="s">
        <v>49</v>
      </c>
      <c r="Y118" s="73" t="s">
        <v>49</v>
      </c>
      <c r="Z118" s="73" t="s">
        <v>49</v>
      </c>
      <c r="AA118" s="73" t="s">
        <v>49</v>
      </c>
      <c r="AB118" s="73" t="s">
        <v>49</v>
      </c>
      <c r="AC118" s="73" t="s">
        <v>49</v>
      </c>
      <c r="AD118" s="73" t="s">
        <v>49</v>
      </c>
      <c r="AE118" s="73" t="s">
        <v>49</v>
      </c>
      <c r="AF118" s="73" t="s">
        <v>49</v>
      </c>
      <c r="AG118" s="73" t="s">
        <v>49</v>
      </c>
      <c r="AH118" s="98" t="s">
        <v>49</v>
      </c>
      <c r="AI118" s="144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6"/>
    </row>
    <row r="119" spans="1:49" x14ac:dyDescent="0.2">
      <c r="A119" s="258"/>
      <c r="B119" s="250"/>
      <c r="C119" s="11">
        <v>6</v>
      </c>
      <c r="D119" s="166"/>
      <c r="E119" s="154" t="s">
        <v>20</v>
      </c>
      <c r="F119" s="78" t="s">
        <v>20</v>
      </c>
      <c r="G119" s="78" t="s">
        <v>20</v>
      </c>
      <c r="H119" s="78" t="s">
        <v>20</v>
      </c>
      <c r="I119" s="78" t="s">
        <v>20</v>
      </c>
      <c r="J119" s="151" t="s">
        <v>21</v>
      </c>
      <c r="K119" s="151" t="s">
        <v>21</v>
      </c>
      <c r="L119" s="151" t="s">
        <v>21</v>
      </c>
      <c r="M119" s="151" t="s">
        <v>21</v>
      </c>
      <c r="N119" s="151" t="s">
        <v>21</v>
      </c>
      <c r="O119" s="80" t="s">
        <v>45</v>
      </c>
      <c r="P119" s="80" t="s">
        <v>45</v>
      </c>
      <c r="Q119" s="80" t="s">
        <v>45</v>
      </c>
      <c r="R119" s="80" t="s">
        <v>45</v>
      </c>
      <c r="S119" s="155" t="s">
        <v>45</v>
      </c>
      <c r="T119" s="153" t="s">
        <v>21</v>
      </c>
      <c r="U119" s="151" t="s">
        <v>21</v>
      </c>
      <c r="V119" s="151" t="s">
        <v>21</v>
      </c>
      <c r="W119" s="151" t="s">
        <v>21</v>
      </c>
      <c r="X119" s="151" t="s">
        <v>21</v>
      </c>
      <c r="Y119" s="72" t="s">
        <v>44</v>
      </c>
      <c r="Z119" s="80" t="s">
        <v>45</v>
      </c>
      <c r="AA119" s="80" t="s">
        <v>45</v>
      </c>
      <c r="AB119" s="80" t="s">
        <v>45</v>
      </c>
      <c r="AC119" s="80" t="s">
        <v>45</v>
      </c>
      <c r="AD119" s="78" t="s">
        <v>20</v>
      </c>
      <c r="AE119" s="78" t="s">
        <v>20</v>
      </c>
      <c r="AF119" s="78" t="s">
        <v>20</v>
      </c>
      <c r="AG119" s="78" t="s">
        <v>20</v>
      </c>
      <c r="AH119" s="152" t="s">
        <v>20</v>
      </c>
      <c r="AI119" s="144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6"/>
    </row>
    <row r="120" spans="1:49" x14ac:dyDescent="0.2">
      <c r="A120" s="258"/>
      <c r="B120" s="250"/>
      <c r="C120" s="11">
        <v>7</v>
      </c>
      <c r="D120" s="166"/>
      <c r="E120" s="143" t="s">
        <v>50</v>
      </c>
      <c r="F120" s="73" t="s">
        <v>50</v>
      </c>
      <c r="G120" s="73" t="s">
        <v>50</v>
      </c>
      <c r="H120" s="73" t="s">
        <v>50</v>
      </c>
      <c r="I120" s="73" t="s">
        <v>50</v>
      </c>
      <c r="J120" s="73" t="s">
        <v>50</v>
      </c>
      <c r="K120" s="73" t="s">
        <v>50</v>
      </c>
      <c r="L120" s="73" t="s">
        <v>50</v>
      </c>
      <c r="M120" s="73" t="s">
        <v>50</v>
      </c>
      <c r="N120" s="73" t="s">
        <v>50</v>
      </c>
      <c r="O120" s="73" t="s">
        <v>50</v>
      </c>
      <c r="P120" s="73" t="s">
        <v>50</v>
      </c>
      <c r="Q120" s="73" t="s">
        <v>50</v>
      </c>
      <c r="R120" s="73" t="s">
        <v>50</v>
      </c>
      <c r="S120" s="98" t="s">
        <v>50</v>
      </c>
      <c r="T120" s="153" t="s">
        <v>21</v>
      </c>
      <c r="U120" s="151" t="s">
        <v>21</v>
      </c>
      <c r="V120" s="151" t="s">
        <v>21</v>
      </c>
      <c r="W120" s="151" t="s">
        <v>21</v>
      </c>
      <c r="X120" s="151" t="s">
        <v>21</v>
      </c>
      <c r="Y120" s="72" t="s">
        <v>44</v>
      </c>
      <c r="Z120" s="80" t="s">
        <v>45</v>
      </c>
      <c r="AA120" s="80" t="s">
        <v>45</v>
      </c>
      <c r="AB120" s="80" t="s">
        <v>45</v>
      </c>
      <c r="AC120" s="80" t="s">
        <v>45</v>
      </c>
      <c r="AD120" s="78" t="s">
        <v>20</v>
      </c>
      <c r="AE120" s="78" t="s">
        <v>20</v>
      </c>
      <c r="AF120" s="78" t="s">
        <v>20</v>
      </c>
      <c r="AG120" s="78" t="s">
        <v>20</v>
      </c>
      <c r="AH120" s="152" t="s">
        <v>20</v>
      </c>
      <c r="AI120" s="144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6"/>
    </row>
    <row r="121" spans="1:49" x14ac:dyDescent="0.2">
      <c r="A121" s="258"/>
      <c r="B121" s="250"/>
      <c r="C121" s="11">
        <v>8</v>
      </c>
      <c r="D121" s="166"/>
      <c r="E121" s="143" t="s">
        <v>50</v>
      </c>
      <c r="F121" s="73" t="s">
        <v>50</v>
      </c>
      <c r="G121" s="73" t="s">
        <v>50</v>
      </c>
      <c r="H121" s="73" t="s">
        <v>50</v>
      </c>
      <c r="I121" s="73" t="s">
        <v>50</v>
      </c>
      <c r="J121" s="73" t="s">
        <v>50</v>
      </c>
      <c r="K121" s="73" t="s">
        <v>50</v>
      </c>
      <c r="L121" s="73" t="s">
        <v>50</v>
      </c>
      <c r="M121" s="73" t="s">
        <v>50</v>
      </c>
      <c r="N121" s="73" t="s">
        <v>50</v>
      </c>
      <c r="O121" s="73" t="s">
        <v>50</v>
      </c>
      <c r="P121" s="73" t="s">
        <v>50</v>
      </c>
      <c r="Q121" s="73" t="s">
        <v>50</v>
      </c>
      <c r="R121" s="73" t="s">
        <v>50</v>
      </c>
      <c r="S121" s="98" t="s">
        <v>50</v>
      </c>
      <c r="T121" s="153" t="s">
        <v>21</v>
      </c>
      <c r="U121" s="151" t="s">
        <v>21</v>
      </c>
      <c r="V121" s="151" t="s">
        <v>21</v>
      </c>
      <c r="W121" s="151" t="s">
        <v>21</v>
      </c>
      <c r="X121" s="151" t="s">
        <v>21</v>
      </c>
      <c r="Y121" s="80" t="s">
        <v>45</v>
      </c>
      <c r="Z121" s="72" t="s">
        <v>44</v>
      </c>
      <c r="AA121" s="80" t="s">
        <v>45</v>
      </c>
      <c r="AB121" s="80" t="s">
        <v>45</v>
      </c>
      <c r="AC121" s="80" t="s">
        <v>45</v>
      </c>
      <c r="AD121" s="78" t="s">
        <v>20</v>
      </c>
      <c r="AE121" s="78" t="s">
        <v>20</v>
      </c>
      <c r="AF121" s="78" t="s">
        <v>20</v>
      </c>
      <c r="AG121" s="78" t="s">
        <v>20</v>
      </c>
      <c r="AH121" s="152" t="s">
        <v>20</v>
      </c>
      <c r="AI121" s="144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6"/>
    </row>
    <row r="122" spans="1:49" x14ac:dyDescent="0.2">
      <c r="A122" s="258"/>
      <c r="B122" s="250" t="s">
        <v>6</v>
      </c>
      <c r="C122" s="11">
        <v>9</v>
      </c>
      <c r="D122" s="166" t="s">
        <v>27</v>
      </c>
      <c r="E122" s="143" t="s">
        <v>50</v>
      </c>
      <c r="F122" s="73" t="s">
        <v>50</v>
      </c>
      <c r="G122" s="73" t="s">
        <v>50</v>
      </c>
      <c r="H122" s="73" t="s">
        <v>50</v>
      </c>
      <c r="I122" s="73" t="s">
        <v>50</v>
      </c>
      <c r="J122" s="73" t="s">
        <v>50</v>
      </c>
      <c r="K122" s="73" t="s">
        <v>50</v>
      </c>
      <c r="L122" s="73" t="s">
        <v>50</v>
      </c>
      <c r="M122" s="73" t="s">
        <v>50</v>
      </c>
      <c r="N122" s="73" t="s">
        <v>50</v>
      </c>
      <c r="O122" s="73" t="s">
        <v>50</v>
      </c>
      <c r="P122" s="73" t="s">
        <v>50</v>
      </c>
      <c r="Q122" s="73" t="s">
        <v>50</v>
      </c>
      <c r="R122" s="73" t="s">
        <v>50</v>
      </c>
      <c r="S122" s="98" t="s">
        <v>50</v>
      </c>
      <c r="T122" s="153" t="s">
        <v>21</v>
      </c>
      <c r="U122" s="151" t="s">
        <v>21</v>
      </c>
      <c r="V122" s="151" t="s">
        <v>21</v>
      </c>
      <c r="W122" s="151" t="s">
        <v>21</v>
      </c>
      <c r="X122" s="151" t="s">
        <v>21</v>
      </c>
      <c r="Y122" s="80" t="s">
        <v>45</v>
      </c>
      <c r="Z122" s="72" t="s">
        <v>44</v>
      </c>
      <c r="AA122" s="80" t="s">
        <v>45</v>
      </c>
      <c r="AB122" s="80" t="s">
        <v>45</v>
      </c>
      <c r="AC122" s="80" t="s">
        <v>45</v>
      </c>
      <c r="AD122" s="78" t="s">
        <v>20</v>
      </c>
      <c r="AE122" s="78" t="s">
        <v>20</v>
      </c>
      <c r="AF122" s="78" t="s">
        <v>20</v>
      </c>
      <c r="AG122" s="78" t="s">
        <v>20</v>
      </c>
      <c r="AH122" s="152" t="s">
        <v>20</v>
      </c>
      <c r="AI122" s="144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6"/>
    </row>
    <row r="123" spans="1:49" x14ac:dyDescent="0.2">
      <c r="A123" s="258"/>
      <c r="B123" s="250"/>
      <c r="C123" s="11">
        <v>10</v>
      </c>
      <c r="D123" s="166"/>
      <c r="E123" s="143" t="s">
        <v>50</v>
      </c>
      <c r="F123" s="73" t="s">
        <v>50</v>
      </c>
      <c r="G123" s="73" t="s">
        <v>50</v>
      </c>
      <c r="H123" s="73" t="s">
        <v>50</v>
      </c>
      <c r="I123" s="73" t="s">
        <v>50</v>
      </c>
      <c r="J123" s="73" t="s">
        <v>50</v>
      </c>
      <c r="K123" s="73" t="s">
        <v>50</v>
      </c>
      <c r="L123" s="73" t="s">
        <v>50</v>
      </c>
      <c r="M123" s="73" t="s">
        <v>50</v>
      </c>
      <c r="N123" s="73" t="s">
        <v>50</v>
      </c>
      <c r="O123" s="73" t="s">
        <v>50</v>
      </c>
      <c r="P123" s="73" t="s">
        <v>50</v>
      </c>
      <c r="Q123" s="73" t="s">
        <v>50</v>
      </c>
      <c r="R123" s="73" t="s">
        <v>50</v>
      </c>
      <c r="S123" s="98" t="s">
        <v>50</v>
      </c>
      <c r="T123" s="153" t="s">
        <v>21</v>
      </c>
      <c r="U123" s="151" t="s">
        <v>21</v>
      </c>
      <c r="V123" s="151" t="s">
        <v>21</v>
      </c>
      <c r="W123" s="151" t="s">
        <v>21</v>
      </c>
      <c r="X123" s="151" t="s">
        <v>21</v>
      </c>
      <c r="Y123" s="80" t="s">
        <v>45</v>
      </c>
      <c r="Z123" s="80" t="s">
        <v>45</v>
      </c>
      <c r="AA123" s="72" t="s">
        <v>44</v>
      </c>
      <c r="AB123" s="80" t="s">
        <v>45</v>
      </c>
      <c r="AC123" s="80" t="s">
        <v>45</v>
      </c>
      <c r="AD123" s="78" t="s">
        <v>20</v>
      </c>
      <c r="AE123" s="78" t="s">
        <v>20</v>
      </c>
      <c r="AF123" s="78" t="s">
        <v>20</v>
      </c>
      <c r="AG123" s="78" t="s">
        <v>20</v>
      </c>
      <c r="AH123" s="152" t="s">
        <v>20</v>
      </c>
      <c r="AI123" s="144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6"/>
    </row>
    <row r="124" spans="1:49" x14ac:dyDescent="0.2">
      <c r="A124" s="258"/>
      <c r="B124" s="250"/>
      <c r="C124" s="11">
        <v>11</v>
      </c>
      <c r="D124" s="166"/>
      <c r="E124" s="143" t="s">
        <v>50</v>
      </c>
      <c r="F124" s="73" t="s">
        <v>50</v>
      </c>
      <c r="G124" s="73" t="s">
        <v>50</v>
      </c>
      <c r="H124" s="73" t="s">
        <v>50</v>
      </c>
      <c r="I124" s="73" t="s">
        <v>50</v>
      </c>
      <c r="J124" s="73" t="s">
        <v>50</v>
      </c>
      <c r="K124" s="73" t="s">
        <v>50</v>
      </c>
      <c r="L124" s="73" t="s">
        <v>50</v>
      </c>
      <c r="M124" s="73" t="s">
        <v>50</v>
      </c>
      <c r="N124" s="73" t="s">
        <v>50</v>
      </c>
      <c r="O124" s="73" t="s">
        <v>50</v>
      </c>
      <c r="P124" s="73" t="s">
        <v>50</v>
      </c>
      <c r="Q124" s="73" t="s">
        <v>50</v>
      </c>
      <c r="R124" s="73" t="s">
        <v>50</v>
      </c>
      <c r="S124" s="98" t="s">
        <v>50</v>
      </c>
      <c r="T124" s="153" t="s">
        <v>21</v>
      </c>
      <c r="U124" s="151" t="s">
        <v>21</v>
      </c>
      <c r="V124" s="151" t="s">
        <v>21</v>
      </c>
      <c r="W124" s="151" t="s">
        <v>21</v>
      </c>
      <c r="X124" s="151" t="s">
        <v>21</v>
      </c>
      <c r="Y124" s="80" t="s">
        <v>45</v>
      </c>
      <c r="Z124" s="80" t="s">
        <v>45</v>
      </c>
      <c r="AA124" s="72" t="s">
        <v>44</v>
      </c>
      <c r="AB124" s="80" t="s">
        <v>45</v>
      </c>
      <c r="AC124" s="80" t="s">
        <v>45</v>
      </c>
      <c r="AD124" s="78" t="s">
        <v>20</v>
      </c>
      <c r="AE124" s="78" t="s">
        <v>20</v>
      </c>
      <c r="AF124" s="78" t="s">
        <v>20</v>
      </c>
      <c r="AG124" s="78" t="s">
        <v>20</v>
      </c>
      <c r="AH124" s="152" t="s">
        <v>20</v>
      </c>
      <c r="AI124" s="144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6"/>
    </row>
    <row r="125" spans="1:49" x14ac:dyDescent="0.2">
      <c r="A125" s="258"/>
      <c r="B125" s="250"/>
      <c r="C125" s="11">
        <v>12</v>
      </c>
      <c r="D125" s="166"/>
      <c r="E125" s="143" t="s">
        <v>50</v>
      </c>
      <c r="F125" s="73" t="s">
        <v>50</v>
      </c>
      <c r="G125" s="73" t="s">
        <v>50</v>
      </c>
      <c r="H125" s="73" t="s">
        <v>50</v>
      </c>
      <c r="I125" s="73" t="s">
        <v>50</v>
      </c>
      <c r="J125" s="73" t="s">
        <v>50</v>
      </c>
      <c r="K125" s="73" t="s">
        <v>50</v>
      </c>
      <c r="L125" s="73" t="s">
        <v>50</v>
      </c>
      <c r="M125" s="73" t="s">
        <v>50</v>
      </c>
      <c r="N125" s="73" t="s">
        <v>50</v>
      </c>
      <c r="O125" s="73" t="s">
        <v>50</v>
      </c>
      <c r="P125" s="73" t="s">
        <v>50</v>
      </c>
      <c r="Q125" s="73" t="s">
        <v>50</v>
      </c>
      <c r="R125" s="73" t="s">
        <v>50</v>
      </c>
      <c r="S125" s="98" t="s">
        <v>50</v>
      </c>
      <c r="T125" s="143" t="s">
        <v>49</v>
      </c>
      <c r="U125" s="73" t="s">
        <v>49</v>
      </c>
      <c r="V125" s="73" t="s">
        <v>49</v>
      </c>
      <c r="W125" s="73" t="s">
        <v>49</v>
      </c>
      <c r="X125" s="73" t="s">
        <v>49</v>
      </c>
      <c r="Y125" s="73" t="s">
        <v>49</v>
      </c>
      <c r="Z125" s="73" t="s">
        <v>49</v>
      </c>
      <c r="AA125" s="73" t="s">
        <v>49</v>
      </c>
      <c r="AB125" s="73" t="s">
        <v>49</v>
      </c>
      <c r="AC125" s="73" t="s">
        <v>49</v>
      </c>
      <c r="AD125" s="73" t="s">
        <v>49</v>
      </c>
      <c r="AE125" s="73" t="s">
        <v>49</v>
      </c>
      <c r="AF125" s="73" t="s">
        <v>49</v>
      </c>
      <c r="AG125" s="73" t="s">
        <v>49</v>
      </c>
      <c r="AH125" s="98" t="s">
        <v>49</v>
      </c>
      <c r="AI125" s="144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6"/>
    </row>
    <row r="126" spans="1:49" ht="13.5" thickBot="1" x14ac:dyDescent="0.25">
      <c r="A126" s="258"/>
      <c r="B126" s="250"/>
      <c r="C126" s="11">
        <v>13</v>
      </c>
      <c r="D126" s="166"/>
      <c r="E126" s="143" t="s">
        <v>50</v>
      </c>
      <c r="F126" s="73" t="s">
        <v>50</v>
      </c>
      <c r="G126" s="73" t="s">
        <v>50</v>
      </c>
      <c r="H126" s="73" t="s">
        <v>50</v>
      </c>
      <c r="I126" s="73" t="s">
        <v>50</v>
      </c>
      <c r="J126" s="73" t="s">
        <v>50</v>
      </c>
      <c r="K126" s="73" t="s">
        <v>50</v>
      </c>
      <c r="L126" s="73" t="s">
        <v>50</v>
      </c>
      <c r="M126" s="73" t="s">
        <v>50</v>
      </c>
      <c r="N126" s="73" t="s">
        <v>50</v>
      </c>
      <c r="O126" s="73" t="s">
        <v>50</v>
      </c>
      <c r="P126" s="73" t="s">
        <v>50</v>
      </c>
      <c r="Q126" s="73" t="s">
        <v>50</v>
      </c>
      <c r="R126" s="73" t="s">
        <v>50</v>
      </c>
      <c r="S126" s="98" t="s">
        <v>50</v>
      </c>
      <c r="T126" s="143" t="s">
        <v>49</v>
      </c>
      <c r="U126" s="73" t="s">
        <v>49</v>
      </c>
      <c r="V126" s="73" t="s">
        <v>49</v>
      </c>
      <c r="W126" s="73" t="s">
        <v>49</v>
      </c>
      <c r="X126" s="73" t="s">
        <v>49</v>
      </c>
      <c r="Y126" s="73" t="s">
        <v>49</v>
      </c>
      <c r="Z126" s="73" t="s">
        <v>49</v>
      </c>
      <c r="AA126" s="73" t="s">
        <v>49</v>
      </c>
      <c r="AB126" s="73" t="s">
        <v>49</v>
      </c>
      <c r="AC126" s="73" t="s">
        <v>49</v>
      </c>
      <c r="AD126" s="73" t="s">
        <v>49</v>
      </c>
      <c r="AE126" s="73" t="s">
        <v>49</v>
      </c>
      <c r="AF126" s="73" t="s">
        <v>49</v>
      </c>
      <c r="AG126" s="73" t="s">
        <v>49</v>
      </c>
      <c r="AH126" s="98" t="s">
        <v>49</v>
      </c>
      <c r="AI126" s="144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6"/>
    </row>
    <row r="127" spans="1:49" x14ac:dyDescent="0.2">
      <c r="A127" s="258"/>
      <c r="B127" s="250" t="s">
        <v>7</v>
      </c>
      <c r="C127" s="11">
        <v>14</v>
      </c>
      <c r="D127" s="166"/>
      <c r="E127" s="189" t="s">
        <v>80</v>
      </c>
      <c r="F127" s="190" t="s">
        <v>80</v>
      </c>
      <c r="G127" s="190" t="s">
        <v>80</v>
      </c>
      <c r="H127" s="190" t="s">
        <v>80</v>
      </c>
      <c r="I127" s="190" t="s">
        <v>80</v>
      </c>
      <c r="J127" s="190" t="s">
        <v>80</v>
      </c>
      <c r="K127" s="190" t="s">
        <v>80</v>
      </c>
      <c r="L127" s="190" t="s">
        <v>80</v>
      </c>
      <c r="M127" s="190" t="s">
        <v>80</v>
      </c>
      <c r="N127" s="190" t="s">
        <v>80</v>
      </c>
      <c r="O127" s="190" t="s">
        <v>80</v>
      </c>
      <c r="P127" s="190" t="s">
        <v>80</v>
      </c>
      <c r="Q127" s="190" t="s">
        <v>80</v>
      </c>
      <c r="R127" s="190" t="s">
        <v>80</v>
      </c>
      <c r="S127" s="191" t="s">
        <v>80</v>
      </c>
      <c r="T127" s="143" t="s">
        <v>50</v>
      </c>
      <c r="U127" s="73" t="s">
        <v>50</v>
      </c>
      <c r="V127" s="73" t="s">
        <v>50</v>
      </c>
      <c r="W127" s="73" t="s">
        <v>50</v>
      </c>
      <c r="X127" s="73" t="s">
        <v>50</v>
      </c>
      <c r="Y127" s="73" t="s">
        <v>50</v>
      </c>
      <c r="Z127" s="73" t="s">
        <v>50</v>
      </c>
      <c r="AA127" s="73" t="s">
        <v>50</v>
      </c>
      <c r="AB127" s="73" t="s">
        <v>50</v>
      </c>
      <c r="AC127" s="73" t="s">
        <v>50</v>
      </c>
      <c r="AD127" s="73" t="s">
        <v>50</v>
      </c>
      <c r="AE127" s="73" t="s">
        <v>50</v>
      </c>
      <c r="AF127" s="73" t="s">
        <v>50</v>
      </c>
      <c r="AG127" s="73" t="s">
        <v>50</v>
      </c>
      <c r="AH127" s="98" t="s">
        <v>50</v>
      </c>
      <c r="AI127" s="136" t="s">
        <v>49</v>
      </c>
      <c r="AJ127" s="137" t="s">
        <v>49</v>
      </c>
      <c r="AK127" s="137" t="s">
        <v>49</v>
      </c>
      <c r="AL127" s="137" t="s">
        <v>49</v>
      </c>
      <c r="AM127" s="137" t="s">
        <v>49</v>
      </c>
      <c r="AN127" s="137" t="s">
        <v>49</v>
      </c>
      <c r="AO127" s="137" t="s">
        <v>49</v>
      </c>
      <c r="AP127" s="137" t="s">
        <v>49</v>
      </c>
      <c r="AQ127" s="137" t="s">
        <v>49</v>
      </c>
      <c r="AR127" s="137" t="s">
        <v>49</v>
      </c>
      <c r="AS127" s="137" t="s">
        <v>49</v>
      </c>
      <c r="AT127" s="137" t="s">
        <v>49</v>
      </c>
      <c r="AU127" s="137" t="s">
        <v>49</v>
      </c>
      <c r="AV127" s="137" t="s">
        <v>49</v>
      </c>
      <c r="AW127" s="138" t="s">
        <v>49</v>
      </c>
    </row>
    <row r="128" spans="1:49" x14ac:dyDescent="0.2">
      <c r="A128" s="258"/>
      <c r="B128" s="250"/>
      <c r="C128" s="11">
        <v>15</v>
      </c>
      <c r="D128" s="166"/>
      <c r="E128" s="189" t="s">
        <v>80</v>
      </c>
      <c r="F128" s="190" t="s">
        <v>80</v>
      </c>
      <c r="G128" s="190" t="s">
        <v>80</v>
      </c>
      <c r="H128" s="190" t="s">
        <v>80</v>
      </c>
      <c r="I128" s="190" t="s">
        <v>80</v>
      </c>
      <c r="J128" s="190" t="s">
        <v>80</v>
      </c>
      <c r="K128" s="190" t="s">
        <v>80</v>
      </c>
      <c r="L128" s="190" t="s">
        <v>80</v>
      </c>
      <c r="M128" s="190" t="s">
        <v>80</v>
      </c>
      <c r="N128" s="190" t="s">
        <v>80</v>
      </c>
      <c r="O128" s="190" t="s">
        <v>80</v>
      </c>
      <c r="P128" s="190" t="s">
        <v>80</v>
      </c>
      <c r="Q128" s="190" t="s">
        <v>80</v>
      </c>
      <c r="R128" s="190" t="s">
        <v>80</v>
      </c>
      <c r="S128" s="191" t="s">
        <v>80</v>
      </c>
      <c r="T128" s="154" t="s">
        <v>20</v>
      </c>
      <c r="U128" s="78" t="s">
        <v>20</v>
      </c>
      <c r="V128" s="78" t="s">
        <v>20</v>
      </c>
      <c r="W128" s="78" t="s">
        <v>20</v>
      </c>
      <c r="X128" s="78" t="s">
        <v>20</v>
      </c>
      <c r="Y128" s="151" t="s">
        <v>21</v>
      </c>
      <c r="Z128" s="151" t="s">
        <v>21</v>
      </c>
      <c r="AA128" s="151" t="s">
        <v>21</v>
      </c>
      <c r="AB128" s="72" t="s">
        <v>44</v>
      </c>
      <c r="AC128" s="151" t="s">
        <v>21</v>
      </c>
      <c r="AD128" s="80" t="s">
        <v>45</v>
      </c>
      <c r="AE128" s="80" t="s">
        <v>45</v>
      </c>
      <c r="AF128" s="80" t="s">
        <v>45</v>
      </c>
      <c r="AG128" s="80" t="s">
        <v>45</v>
      </c>
      <c r="AH128" s="155" t="s">
        <v>45</v>
      </c>
      <c r="AI128" s="143" t="s">
        <v>49</v>
      </c>
      <c r="AJ128" s="73" t="s">
        <v>49</v>
      </c>
      <c r="AK128" s="73" t="s">
        <v>49</v>
      </c>
      <c r="AL128" s="73" t="s">
        <v>49</v>
      </c>
      <c r="AM128" s="73" t="s">
        <v>49</v>
      </c>
      <c r="AN128" s="73" t="s">
        <v>49</v>
      </c>
      <c r="AO128" s="73" t="s">
        <v>49</v>
      </c>
      <c r="AP128" s="73" t="s">
        <v>49</v>
      </c>
      <c r="AQ128" s="73" t="s">
        <v>49</v>
      </c>
      <c r="AR128" s="73" t="s">
        <v>49</v>
      </c>
      <c r="AS128" s="73" t="s">
        <v>49</v>
      </c>
      <c r="AT128" s="73" t="s">
        <v>49</v>
      </c>
      <c r="AU128" s="73" t="s">
        <v>49</v>
      </c>
      <c r="AV128" s="73" t="s">
        <v>49</v>
      </c>
      <c r="AW128" s="98" t="s">
        <v>49</v>
      </c>
    </row>
    <row r="129" spans="1:49" x14ac:dyDescent="0.2">
      <c r="A129" s="258"/>
      <c r="B129" s="250"/>
      <c r="C129" s="11">
        <v>16</v>
      </c>
      <c r="D129" s="166" t="s">
        <v>76</v>
      </c>
      <c r="E129" s="189" t="s">
        <v>80</v>
      </c>
      <c r="F129" s="190" t="s">
        <v>80</v>
      </c>
      <c r="G129" s="190" t="s">
        <v>80</v>
      </c>
      <c r="H129" s="190" t="s">
        <v>80</v>
      </c>
      <c r="I129" s="190" t="s">
        <v>80</v>
      </c>
      <c r="J129" s="190" t="s">
        <v>80</v>
      </c>
      <c r="K129" s="190" t="s">
        <v>80</v>
      </c>
      <c r="L129" s="190" t="s">
        <v>80</v>
      </c>
      <c r="M129" s="190" t="s">
        <v>80</v>
      </c>
      <c r="N129" s="190" t="s">
        <v>80</v>
      </c>
      <c r="O129" s="190" t="s">
        <v>80</v>
      </c>
      <c r="P129" s="190" t="s">
        <v>80</v>
      </c>
      <c r="Q129" s="190" t="s">
        <v>80</v>
      </c>
      <c r="R129" s="190" t="s">
        <v>80</v>
      </c>
      <c r="S129" s="191" t="s">
        <v>80</v>
      </c>
      <c r="T129" s="154" t="s">
        <v>20</v>
      </c>
      <c r="U129" s="78" t="s">
        <v>20</v>
      </c>
      <c r="V129" s="78" t="s">
        <v>20</v>
      </c>
      <c r="W129" s="78" t="s">
        <v>20</v>
      </c>
      <c r="X129" s="78" t="s">
        <v>20</v>
      </c>
      <c r="Y129" s="151" t="s">
        <v>21</v>
      </c>
      <c r="Z129" s="151" t="s">
        <v>21</v>
      </c>
      <c r="AA129" s="151" t="s">
        <v>21</v>
      </c>
      <c r="AB129" s="72" t="s">
        <v>44</v>
      </c>
      <c r="AC129" s="151" t="s">
        <v>21</v>
      </c>
      <c r="AD129" s="80" t="s">
        <v>45</v>
      </c>
      <c r="AE129" s="80" t="s">
        <v>45</v>
      </c>
      <c r="AF129" s="80" t="s">
        <v>45</v>
      </c>
      <c r="AG129" s="80" t="s">
        <v>45</v>
      </c>
      <c r="AH129" s="155" t="s">
        <v>45</v>
      </c>
      <c r="AI129" s="143" t="s">
        <v>49</v>
      </c>
      <c r="AJ129" s="73" t="s">
        <v>49</v>
      </c>
      <c r="AK129" s="73" t="s">
        <v>49</v>
      </c>
      <c r="AL129" s="73" t="s">
        <v>49</v>
      </c>
      <c r="AM129" s="73" t="s">
        <v>49</v>
      </c>
      <c r="AN129" s="73" t="s">
        <v>49</v>
      </c>
      <c r="AO129" s="73" t="s">
        <v>49</v>
      </c>
      <c r="AP129" s="73" t="s">
        <v>49</v>
      </c>
      <c r="AQ129" s="73" t="s">
        <v>49</v>
      </c>
      <c r="AR129" s="73" t="s">
        <v>49</v>
      </c>
      <c r="AS129" s="73" t="s">
        <v>49</v>
      </c>
      <c r="AT129" s="73" t="s">
        <v>49</v>
      </c>
      <c r="AU129" s="73" t="s">
        <v>49</v>
      </c>
      <c r="AV129" s="73" t="s">
        <v>49</v>
      </c>
      <c r="AW129" s="98" t="s">
        <v>49</v>
      </c>
    </row>
    <row r="130" spans="1:49" x14ac:dyDescent="0.2">
      <c r="A130" s="258"/>
      <c r="B130" s="250"/>
      <c r="C130" s="11">
        <v>17</v>
      </c>
      <c r="D130" s="166"/>
      <c r="E130" s="189" t="s">
        <v>80</v>
      </c>
      <c r="F130" s="190" t="s">
        <v>80</v>
      </c>
      <c r="G130" s="190" t="s">
        <v>80</v>
      </c>
      <c r="H130" s="190" t="s">
        <v>80</v>
      </c>
      <c r="I130" s="190" t="s">
        <v>80</v>
      </c>
      <c r="J130" s="190" t="s">
        <v>80</v>
      </c>
      <c r="K130" s="190" t="s">
        <v>80</v>
      </c>
      <c r="L130" s="190" t="s">
        <v>80</v>
      </c>
      <c r="M130" s="190" t="s">
        <v>80</v>
      </c>
      <c r="N130" s="190" t="s">
        <v>80</v>
      </c>
      <c r="O130" s="190" t="s">
        <v>80</v>
      </c>
      <c r="P130" s="190" t="s">
        <v>80</v>
      </c>
      <c r="Q130" s="190" t="s">
        <v>80</v>
      </c>
      <c r="R130" s="190" t="s">
        <v>80</v>
      </c>
      <c r="S130" s="191" t="s">
        <v>80</v>
      </c>
      <c r="T130" s="154" t="s">
        <v>20</v>
      </c>
      <c r="U130" s="78" t="s">
        <v>20</v>
      </c>
      <c r="V130" s="78" t="s">
        <v>20</v>
      </c>
      <c r="W130" s="78" t="s">
        <v>20</v>
      </c>
      <c r="X130" s="78" t="s">
        <v>20</v>
      </c>
      <c r="Y130" s="151" t="s">
        <v>21</v>
      </c>
      <c r="Z130" s="151" t="s">
        <v>21</v>
      </c>
      <c r="AA130" s="151" t="s">
        <v>21</v>
      </c>
      <c r="AB130" s="151" t="s">
        <v>21</v>
      </c>
      <c r="AC130" s="72" t="s">
        <v>44</v>
      </c>
      <c r="AD130" s="80" t="s">
        <v>45</v>
      </c>
      <c r="AE130" s="80" t="s">
        <v>45</v>
      </c>
      <c r="AF130" s="80" t="s">
        <v>45</v>
      </c>
      <c r="AG130" s="80" t="s">
        <v>45</v>
      </c>
      <c r="AH130" s="155" t="s">
        <v>45</v>
      </c>
      <c r="AI130" s="143" t="s">
        <v>49</v>
      </c>
      <c r="AJ130" s="73" t="s">
        <v>49</v>
      </c>
      <c r="AK130" s="73" t="s">
        <v>49</v>
      </c>
      <c r="AL130" s="73" t="s">
        <v>49</v>
      </c>
      <c r="AM130" s="73" t="s">
        <v>49</v>
      </c>
      <c r="AN130" s="73" t="s">
        <v>49</v>
      </c>
      <c r="AO130" s="73" t="s">
        <v>49</v>
      </c>
      <c r="AP130" s="73" t="s">
        <v>49</v>
      </c>
      <c r="AQ130" s="73" t="s">
        <v>49</v>
      </c>
      <c r="AR130" s="73" t="s">
        <v>49</v>
      </c>
      <c r="AS130" s="73" t="s">
        <v>49</v>
      </c>
      <c r="AT130" s="73" t="s">
        <v>49</v>
      </c>
      <c r="AU130" s="73" t="s">
        <v>49</v>
      </c>
      <c r="AV130" s="73" t="s">
        <v>49</v>
      </c>
      <c r="AW130" s="98" t="s">
        <v>49</v>
      </c>
    </row>
    <row r="131" spans="1:49" x14ac:dyDescent="0.2">
      <c r="A131" s="258"/>
      <c r="B131" s="250" t="s">
        <v>8</v>
      </c>
      <c r="C131" s="11">
        <v>18</v>
      </c>
      <c r="D131" s="166"/>
      <c r="E131" s="143" t="s">
        <v>51</v>
      </c>
      <c r="F131" s="73" t="s">
        <v>51</v>
      </c>
      <c r="G131" s="73" t="s">
        <v>51</v>
      </c>
      <c r="H131" s="73" t="s">
        <v>51</v>
      </c>
      <c r="I131" s="73" t="s">
        <v>51</v>
      </c>
      <c r="J131" s="73" t="s">
        <v>51</v>
      </c>
      <c r="K131" s="73" t="s">
        <v>51</v>
      </c>
      <c r="L131" s="73" t="s">
        <v>51</v>
      </c>
      <c r="M131" s="73" t="s">
        <v>51</v>
      </c>
      <c r="N131" s="73" t="s">
        <v>51</v>
      </c>
      <c r="O131" s="73" t="s">
        <v>51</v>
      </c>
      <c r="P131" s="73" t="s">
        <v>51</v>
      </c>
      <c r="Q131" s="73" t="s">
        <v>51</v>
      </c>
      <c r="R131" s="73" t="s">
        <v>51</v>
      </c>
      <c r="S131" s="98" t="s">
        <v>51</v>
      </c>
      <c r="T131" s="154" t="s">
        <v>20</v>
      </c>
      <c r="U131" s="78" t="s">
        <v>20</v>
      </c>
      <c r="V131" s="78" t="s">
        <v>20</v>
      </c>
      <c r="W131" s="78" t="s">
        <v>20</v>
      </c>
      <c r="X131" s="78" t="s">
        <v>20</v>
      </c>
      <c r="Y131" s="151" t="s">
        <v>21</v>
      </c>
      <c r="Z131" s="151" t="s">
        <v>21</v>
      </c>
      <c r="AA131" s="151" t="s">
        <v>21</v>
      </c>
      <c r="AB131" s="151" t="s">
        <v>21</v>
      </c>
      <c r="AC131" s="72" t="s">
        <v>44</v>
      </c>
      <c r="AD131" s="80" t="s">
        <v>45</v>
      </c>
      <c r="AE131" s="80" t="s">
        <v>45</v>
      </c>
      <c r="AF131" s="80" t="s">
        <v>45</v>
      </c>
      <c r="AG131" s="80" t="s">
        <v>45</v>
      </c>
      <c r="AH131" s="155" t="s">
        <v>45</v>
      </c>
      <c r="AI131" s="143" t="s">
        <v>49</v>
      </c>
      <c r="AJ131" s="73" t="s">
        <v>49</v>
      </c>
      <c r="AK131" s="73" t="s">
        <v>49</v>
      </c>
      <c r="AL131" s="73" t="s">
        <v>49</v>
      </c>
      <c r="AM131" s="73" t="s">
        <v>49</v>
      </c>
      <c r="AN131" s="73" t="s">
        <v>49</v>
      </c>
      <c r="AO131" s="73" t="s">
        <v>49</v>
      </c>
      <c r="AP131" s="73" t="s">
        <v>49</v>
      </c>
      <c r="AQ131" s="73" t="s">
        <v>49</v>
      </c>
      <c r="AR131" s="73" t="s">
        <v>49</v>
      </c>
      <c r="AS131" s="73" t="s">
        <v>49</v>
      </c>
      <c r="AT131" s="73" t="s">
        <v>49</v>
      </c>
      <c r="AU131" s="73" t="s">
        <v>49</v>
      </c>
      <c r="AV131" s="73" t="s">
        <v>49</v>
      </c>
      <c r="AW131" s="98" t="s">
        <v>49</v>
      </c>
    </row>
    <row r="132" spans="1:49" x14ac:dyDescent="0.2">
      <c r="A132" s="258"/>
      <c r="B132" s="250"/>
      <c r="C132" s="11">
        <v>19</v>
      </c>
      <c r="D132" s="166"/>
      <c r="E132" s="143" t="s">
        <v>51</v>
      </c>
      <c r="F132" s="73" t="s">
        <v>51</v>
      </c>
      <c r="G132" s="73" t="s">
        <v>51</v>
      </c>
      <c r="H132" s="73" t="s">
        <v>51</v>
      </c>
      <c r="I132" s="73" t="s">
        <v>51</v>
      </c>
      <c r="J132" s="73" t="s">
        <v>51</v>
      </c>
      <c r="K132" s="73" t="s">
        <v>51</v>
      </c>
      <c r="L132" s="73" t="s">
        <v>51</v>
      </c>
      <c r="M132" s="73" t="s">
        <v>51</v>
      </c>
      <c r="N132" s="73" t="s">
        <v>51</v>
      </c>
      <c r="O132" s="73" t="s">
        <v>51</v>
      </c>
      <c r="P132" s="73" t="s">
        <v>51</v>
      </c>
      <c r="Q132" s="73" t="s">
        <v>51</v>
      </c>
      <c r="R132" s="73" t="s">
        <v>51</v>
      </c>
      <c r="S132" s="98" t="s">
        <v>51</v>
      </c>
      <c r="T132" s="154" t="s">
        <v>20</v>
      </c>
      <c r="U132" s="78" t="s">
        <v>20</v>
      </c>
      <c r="V132" s="78" t="s">
        <v>20</v>
      </c>
      <c r="W132" s="78" t="s">
        <v>20</v>
      </c>
      <c r="X132" s="78" t="s">
        <v>20</v>
      </c>
      <c r="Y132" s="151" t="s">
        <v>21</v>
      </c>
      <c r="Z132" s="151" t="s">
        <v>21</v>
      </c>
      <c r="AA132" s="151" t="s">
        <v>21</v>
      </c>
      <c r="AB132" s="151" t="s">
        <v>21</v>
      </c>
      <c r="AC132" s="151" t="s">
        <v>21</v>
      </c>
      <c r="AD132" s="72" t="s">
        <v>44</v>
      </c>
      <c r="AE132" s="80" t="s">
        <v>45</v>
      </c>
      <c r="AF132" s="80" t="s">
        <v>45</v>
      </c>
      <c r="AG132" s="80" t="s">
        <v>45</v>
      </c>
      <c r="AH132" s="155" t="s">
        <v>45</v>
      </c>
      <c r="AI132" s="143" t="s">
        <v>49</v>
      </c>
      <c r="AJ132" s="73" t="s">
        <v>49</v>
      </c>
      <c r="AK132" s="73" t="s">
        <v>49</v>
      </c>
      <c r="AL132" s="73" t="s">
        <v>49</v>
      </c>
      <c r="AM132" s="73" t="s">
        <v>49</v>
      </c>
      <c r="AN132" s="73" t="s">
        <v>49</v>
      </c>
      <c r="AO132" s="73" t="s">
        <v>49</v>
      </c>
      <c r="AP132" s="73" t="s">
        <v>49</v>
      </c>
      <c r="AQ132" s="73" t="s">
        <v>49</v>
      </c>
      <c r="AR132" s="73" t="s">
        <v>49</v>
      </c>
      <c r="AS132" s="73" t="s">
        <v>49</v>
      </c>
      <c r="AT132" s="73" t="s">
        <v>49</v>
      </c>
      <c r="AU132" s="73" t="s">
        <v>49</v>
      </c>
      <c r="AV132" s="73" t="s">
        <v>49</v>
      </c>
      <c r="AW132" s="98" t="s">
        <v>49</v>
      </c>
    </row>
    <row r="133" spans="1:49" x14ac:dyDescent="0.2">
      <c r="A133" s="258"/>
      <c r="B133" s="250"/>
      <c r="C133" s="11">
        <v>20</v>
      </c>
      <c r="D133" s="166"/>
      <c r="E133" s="143" t="s">
        <v>51</v>
      </c>
      <c r="F133" s="73" t="s">
        <v>51</v>
      </c>
      <c r="G133" s="73" t="s">
        <v>51</v>
      </c>
      <c r="H133" s="73" t="s">
        <v>51</v>
      </c>
      <c r="I133" s="73" t="s">
        <v>51</v>
      </c>
      <c r="J133" s="73" t="s">
        <v>51</v>
      </c>
      <c r="K133" s="73" t="s">
        <v>51</v>
      </c>
      <c r="L133" s="73" t="s">
        <v>51</v>
      </c>
      <c r="M133" s="73" t="s">
        <v>51</v>
      </c>
      <c r="N133" s="73" t="s">
        <v>51</v>
      </c>
      <c r="O133" s="73" t="s">
        <v>51</v>
      </c>
      <c r="P133" s="73" t="s">
        <v>51</v>
      </c>
      <c r="Q133" s="73" t="s">
        <v>51</v>
      </c>
      <c r="R133" s="73" t="s">
        <v>51</v>
      </c>
      <c r="S133" s="98" t="s">
        <v>51</v>
      </c>
      <c r="T133" s="154" t="s">
        <v>20</v>
      </c>
      <c r="U133" s="78" t="s">
        <v>20</v>
      </c>
      <c r="V133" s="78" t="s">
        <v>20</v>
      </c>
      <c r="W133" s="78" t="s">
        <v>20</v>
      </c>
      <c r="X133" s="78" t="s">
        <v>20</v>
      </c>
      <c r="Y133" s="151" t="s">
        <v>21</v>
      </c>
      <c r="Z133" s="151" t="s">
        <v>21</v>
      </c>
      <c r="AA133" s="151" t="s">
        <v>21</v>
      </c>
      <c r="AB133" s="151" t="s">
        <v>21</v>
      </c>
      <c r="AC133" s="151" t="s">
        <v>21</v>
      </c>
      <c r="AD133" s="72" t="s">
        <v>44</v>
      </c>
      <c r="AE133" s="80" t="s">
        <v>45</v>
      </c>
      <c r="AF133" s="80" t="s">
        <v>45</v>
      </c>
      <c r="AG133" s="80" t="s">
        <v>45</v>
      </c>
      <c r="AH133" s="155" t="s">
        <v>45</v>
      </c>
      <c r="AI133" s="147" t="s">
        <v>30</v>
      </c>
      <c r="AJ133" s="148" t="s">
        <v>30</v>
      </c>
      <c r="AK133" s="148" t="s">
        <v>30</v>
      </c>
      <c r="AL133" s="148" t="s">
        <v>30</v>
      </c>
      <c r="AM133" s="148" t="s">
        <v>30</v>
      </c>
      <c r="AN133" s="148" t="s">
        <v>30</v>
      </c>
      <c r="AO133" s="148" t="s">
        <v>30</v>
      </c>
      <c r="AP133" s="148" t="s">
        <v>30</v>
      </c>
      <c r="AQ133" s="148" t="s">
        <v>30</v>
      </c>
      <c r="AR133" s="148" t="s">
        <v>30</v>
      </c>
      <c r="AS133" s="148" t="s">
        <v>30</v>
      </c>
      <c r="AT133" s="148" t="s">
        <v>30</v>
      </c>
      <c r="AU133" s="148" t="s">
        <v>30</v>
      </c>
      <c r="AV133" s="148" t="s">
        <v>30</v>
      </c>
      <c r="AW133" s="149" t="s">
        <v>30</v>
      </c>
    </row>
    <row r="134" spans="1:49" x14ac:dyDescent="0.2">
      <c r="A134" s="258"/>
      <c r="B134" s="250"/>
      <c r="C134" s="11">
        <v>21</v>
      </c>
      <c r="D134" s="166"/>
      <c r="E134" s="143" t="s">
        <v>51</v>
      </c>
      <c r="F134" s="73" t="s">
        <v>51</v>
      </c>
      <c r="G134" s="73" t="s">
        <v>51</v>
      </c>
      <c r="H134" s="73" t="s">
        <v>51</v>
      </c>
      <c r="I134" s="73" t="s">
        <v>51</v>
      </c>
      <c r="J134" s="73" t="s">
        <v>51</v>
      </c>
      <c r="K134" s="73" t="s">
        <v>51</v>
      </c>
      <c r="L134" s="73" t="s">
        <v>51</v>
      </c>
      <c r="M134" s="73" t="s">
        <v>51</v>
      </c>
      <c r="N134" s="73" t="s">
        <v>51</v>
      </c>
      <c r="O134" s="73" t="s">
        <v>51</v>
      </c>
      <c r="P134" s="73" t="s">
        <v>51</v>
      </c>
      <c r="Q134" s="73" t="s">
        <v>51</v>
      </c>
      <c r="R134" s="73" t="s">
        <v>51</v>
      </c>
      <c r="S134" s="98" t="s">
        <v>51</v>
      </c>
      <c r="T134" s="154" t="s">
        <v>20</v>
      </c>
      <c r="U134" s="78" t="s">
        <v>20</v>
      </c>
      <c r="V134" s="78" t="s">
        <v>20</v>
      </c>
      <c r="W134" s="78" t="s">
        <v>20</v>
      </c>
      <c r="X134" s="78" t="s">
        <v>20</v>
      </c>
      <c r="Y134" s="151" t="s">
        <v>21</v>
      </c>
      <c r="Z134" s="151" t="s">
        <v>21</v>
      </c>
      <c r="AA134" s="151" t="s">
        <v>21</v>
      </c>
      <c r="AB134" s="151" t="s">
        <v>21</v>
      </c>
      <c r="AC134" s="151" t="s">
        <v>21</v>
      </c>
      <c r="AD134" s="80" t="s">
        <v>45</v>
      </c>
      <c r="AE134" s="80" t="s">
        <v>45</v>
      </c>
      <c r="AF134" s="80" t="s">
        <v>45</v>
      </c>
      <c r="AG134" s="80" t="s">
        <v>45</v>
      </c>
      <c r="AH134" s="155" t="s">
        <v>45</v>
      </c>
      <c r="AI134" s="147" t="s">
        <v>30</v>
      </c>
      <c r="AJ134" s="148" t="s">
        <v>30</v>
      </c>
      <c r="AK134" s="148" t="s">
        <v>30</v>
      </c>
      <c r="AL134" s="148" t="s">
        <v>30</v>
      </c>
      <c r="AM134" s="148" t="s">
        <v>30</v>
      </c>
      <c r="AN134" s="148" t="s">
        <v>30</v>
      </c>
      <c r="AO134" s="148" t="s">
        <v>30</v>
      </c>
      <c r="AP134" s="148" t="s">
        <v>30</v>
      </c>
      <c r="AQ134" s="148" t="s">
        <v>30</v>
      </c>
      <c r="AR134" s="148" t="s">
        <v>30</v>
      </c>
      <c r="AS134" s="148" t="s">
        <v>30</v>
      </c>
      <c r="AT134" s="148" t="s">
        <v>30</v>
      </c>
      <c r="AU134" s="148" t="s">
        <v>30</v>
      </c>
      <c r="AV134" s="148" t="s">
        <v>30</v>
      </c>
      <c r="AW134" s="149" t="s">
        <v>30</v>
      </c>
    </row>
    <row r="135" spans="1:49" x14ac:dyDescent="0.2">
      <c r="A135" s="258"/>
      <c r="B135" s="250" t="s">
        <v>9</v>
      </c>
      <c r="C135" s="11">
        <v>22</v>
      </c>
      <c r="D135" s="166"/>
      <c r="E135" s="158" t="s">
        <v>52</v>
      </c>
      <c r="F135" s="159" t="s">
        <v>52</v>
      </c>
      <c r="G135" s="159" t="s">
        <v>52</v>
      </c>
      <c r="H135" s="159" t="s">
        <v>52</v>
      </c>
      <c r="I135" s="159" t="s">
        <v>52</v>
      </c>
      <c r="J135" s="159" t="s">
        <v>52</v>
      </c>
      <c r="K135" s="159" t="s">
        <v>52</v>
      </c>
      <c r="L135" s="159" t="s">
        <v>52</v>
      </c>
      <c r="M135" s="159" t="s">
        <v>52</v>
      </c>
      <c r="N135" s="159" t="s">
        <v>52</v>
      </c>
      <c r="O135" s="159" t="s">
        <v>52</v>
      </c>
      <c r="P135" s="159" t="s">
        <v>52</v>
      </c>
      <c r="Q135" s="159" t="s">
        <v>52</v>
      </c>
      <c r="R135" s="159" t="s">
        <v>52</v>
      </c>
      <c r="S135" s="160" t="s">
        <v>52</v>
      </c>
      <c r="T135" s="154" t="s">
        <v>20</v>
      </c>
      <c r="U135" s="78" t="s">
        <v>20</v>
      </c>
      <c r="V135" s="78" t="s">
        <v>20</v>
      </c>
      <c r="W135" s="78" t="s">
        <v>20</v>
      </c>
      <c r="X135" s="78" t="s">
        <v>20</v>
      </c>
      <c r="Y135" s="151" t="s">
        <v>21</v>
      </c>
      <c r="Z135" s="151" t="s">
        <v>21</v>
      </c>
      <c r="AA135" s="151" t="s">
        <v>21</v>
      </c>
      <c r="AB135" s="151" t="s">
        <v>21</v>
      </c>
      <c r="AC135" s="151" t="s">
        <v>21</v>
      </c>
      <c r="AD135" s="80" t="s">
        <v>45</v>
      </c>
      <c r="AE135" s="72" t="s">
        <v>44</v>
      </c>
      <c r="AF135" s="80" t="s">
        <v>45</v>
      </c>
      <c r="AG135" s="80" t="s">
        <v>45</v>
      </c>
      <c r="AH135" s="155" t="s">
        <v>45</v>
      </c>
      <c r="AI135" s="147" t="s">
        <v>30</v>
      </c>
      <c r="AJ135" s="148" t="s">
        <v>30</v>
      </c>
      <c r="AK135" s="148" t="s">
        <v>30</v>
      </c>
      <c r="AL135" s="148" t="s">
        <v>30</v>
      </c>
      <c r="AM135" s="148" t="s">
        <v>30</v>
      </c>
      <c r="AN135" s="148" t="s">
        <v>30</v>
      </c>
      <c r="AO135" s="148" t="s">
        <v>30</v>
      </c>
      <c r="AP135" s="148" t="s">
        <v>30</v>
      </c>
      <c r="AQ135" s="148" t="s">
        <v>30</v>
      </c>
      <c r="AR135" s="148" t="s">
        <v>30</v>
      </c>
      <c r="AS135" s="148" t="s">
        <v>30</v>
      </c>
      <c r="AT135" s="148" t="s">
        <v>30</v>
      </c>
      <c r="AU135" s="148" t="s">
        <v>30</v>
      </c>
      <c r="AV135" s="148" t="s">
        <v>30</v>
      </c>
      <c r="AW135" s="149" t="s">
        <v>30</v>
      </c>
    </row>
    <row r="136" spans="1:49" x14ac:dyDescent="0.2">
      <c r="A136" s="258"/>
      <c r="B136" s="250"/>
      <c r="C136" s="11">
        <v>23</v>
      </c>
      <c r="D136" s="166" t="s">
        <v>27</v>
      </c>
      <c r="E136" s="158" t="s">
        <v>52</v>
      </c>
      <c r="F136" s="159" t="s">
        <v>52</v>
      </c>
      <c r="G136" s="159" t="s">
        <v>52</v>
      </c>
      <c r="H136" s="159" t="s">
        <v>52</v>
      </c>
      <c r="I136" s="159" t="s">
        <v>52</v>
      </c>
      <c r="J136" s="159" t="s">
        <v>52</v>
      </c>
      <c r="K136" s="159" t="s">
        <v>52</v>
      </c>
      <c r="L136" s="159" t="s">
        <v>52</v>
      </c>
      <c r="M136" s="159" t="s">
        <v>52</v>
      </c>
      <c r="N136" s="159" t="s">
        <v>52</v>
      </c>
      <c r="O136" s="159" t="s">
        <v>52</v>
      </c>
      <c r="P136" s="159" t="s">
        <v>52</v>
      </c>
      <c r="Q136" s="159" t="s">
        <v>52</v>
      </c>
      <c r="R136" s="159" t="s">
        <v>52</v>
      </c>
      <c r="S136" s="160" t="s">
        <v>52</v>
      </c>
      <c r="T136" s="154" t="s">
        <v>20</v>
      </c>
      <c r="U136" s="78" t="s">
        <v>20</v>
      </c>
      <c r="V136" s="78" t="s">
        <v>20</v>
      </c>
      <c r="W136" s="78" t="s">
        <v>20</v>
      </c>
      <c r="X136" s="78" t="s">
        <v>20</v>
      </c>
      <c r="Y136" s="151" t="s">
        <v>21</v>
      </c>
      <c r="Z136" s="151" t="s">
        <v>21</v>
      </c>
      <c r="AA136" s="151" t="s">
        <v>21</v>
      </c>
      <c r="AB136" s="151" t="s">
        <v>21</v>
      </c>
      <c r="AC136" s="151" t="s">
        <v>21</v>
      </c>
      <c r="AD136" s="80" t="s">
        <v>45</v>
      </c>
      <c r="AE136" s="72" t="s">
        <v>44</v>
      </c>
      <c r="AF136" s="80" t="s">
        <v>45</v>
      </c>
      <c r="AG136" s="80" t="s">
        <v>45</v>
      </c>
      <c r="AH136" s="155" t="s">
        <v>45</v>
      </c>
      <c r="AI136" s="147" t="s">
        <v>30</v>
      </c>
      <c r="AJ136" s="148" t="s">
        <v>30</v>
      </c>
      <c r="AK136" s="148" t="s">
        <v>30</v>
      </c>
      <c r="AL136" s="148" t="s">
        <v>30</v>
      </c>
      <c r="AM136" s="148" t="s">
        <v>30</v>
      </c>
      <c r="AN136" s="148" t="s">
        <v>30</v>
      </c>
      <c r="AO136" s="148" t="s">
        <v>30</v>
      </c>
      <c r="AP136" s="148" t="s">
        <v>30</v>
      </c>
      <c r="AQ136" s="148" t="s">
        <v>30</v>
      </c>
      <c r="AR136" s="148" t="s">
        <v>30</v>
      </c>
      <c r="AS136" s="148" t="s">
        <v>30</v>
      </c>
      <c r="AT136" s="148" t="s">
        <v>30</v>
      </c>
      <c r="AU136" s="148" t="s">
        <v>30</v>
      </c>
      <c r="AV136" s="148" t="s">
        <v>30</v>
      </c>
      <c r="AW136" s="149" t="s">
        <v>30</v>
      </c>
    </row>
    <row r="137" spans="1:49" x14ac:dyDescent="0.2">
      <c r="A137" s="258"/>
      <c r="B137" s="250"/>
      <c r="C137" s="11">
        <v>24</v>
      </c>
      <c r="D137" s="166" t="s">
        <v>27</v>
      </c>
      <c r="E137" s="158" t="s">
        <v>52</v>
      </c>
      <c r="F137" s="159" t="s">
        <v>52</v>
      </c>
      <c r="G137" s="159" t="s">
        <v>52</v>
      </c>
      <c r="H137" s="159" t="s">
        <v>52</v>
      </c>
      <c r="I137" s="159" t="s">
        <v>52</v>
      </c>
      <c r="J137" s="159" t="s">
        <v>52</v>
      </c>
      <c r="K137" s="159" t="s">
        <v>52</v>
      </c>
      <c r="L137" s="159" t="s">
        <v>52</v>
      </c>
      <c r="M137" s="159" t="s">
        <v>52</v>
      </c>
      <c r="N137" s="159" t="s">
        <v>52</v>
      </c>
      <c r="O137" s="159" t="s">
        <v>52</v>
      </c>
      <c r="P137" s="159" t="s">
        <v>52</v>
      </c>
      <c r="Q137" s="159" t="s">
        <v>52</v>
      </c>
      <c r="R137" s="159" t="s">
        <v>52</v>
      </c>
      <c r="S137" s="160" t="s">
        <v>52</v>
      </c>
      <c r="T137" s="143" t="s">
        <v>50</v>
      </c>
      <c r="U137" s="73" t="s">
        <v>50</v>
      </c>
      <c r="V137" s="73" t="s">
        <v>50</v>
      </c>
      <c r="W137" s="73" t="s">
        <v>50</v>
      </c>
      <c r="X137" s="73" t="s">
        <v>50</v>
      </c>
      <c r="Y137" s="73" t="s">
        <v>50</v>
      </c>
      <c r="Z137" s="73" t="s">
        <v>50</v>
      </c>
      <c r="AA137" s="73" t="s">
        <v>50</v>
      </c>
      <c r="AB137" s="73" t="s">
        <v>50</v>
      </c>
      <c r="AC137" s="73" t="s">
        <v>50</v>
      </c>
      <c r="AD137" s="73" t="s">
        <v>50</v>
      </c>
      <c r="AE137" s="73" t="s">
        <v>50</v>
      </c>
      <c r="AF137" s="73" t="s">
        <v>50</v>
      </c>
      <c r="AG137" s="73" t="s">
        <v>50</v>
      </c>
      <c r="AH137" s="98" t="s">
        <v>50</v>
      </c>
      <c r="AI137" s="147" t="s">
        <v>30</v>
      </c>
      <c r="AJ137" s="148" t="s">
        <v>30</v>
      </c>
      <c r="AK137" s="148" t="s">
        <v>30</v>
      </c>
      <c r="AL137" s="148" t="s">
        <v>30</v>
      </c>
      <c r="AM137" s="148" t="s">
        <v>30</v>
      </c>
      <c r="AN137" s="148" t="s">
        <v>30</v>
      </c>
      <c r="AO137" s="148" t="s">
        <v>30</v>
      </c>
      <c r="AP137" s="148" t="s">
        <v>30</v>
      </c>
      <c r="AQ137" s="148" t="s">
        <v>30</v>
      </c>
      <c r="AR137" s="148" t="s">
        <v>30</v>
      </c>
      <c r="AS137" s="148" t="s">
        <v>30</v>
      </c>
      <c r="AT137" s="148" t="s">
        <v>30</v>
      </c>
      <c r="AU137" s="148" t="s">
        <v>30</v>
      </c>
      <c r="AV137" s="148" t="s">
        <v>30</v>
      </c>
      <c r="AW137" s="149" t="s">
        <v>30</v>
      </c>
    </row>
    <row r="138" spans="1:49" x14ac:dyDescent="0.2">
      <c r="A138" s="258"/>
      <c r="B138" s="250"/>
      <c r="C138" s="11">
        <v>25</v>
      </c>
      <c r="D138" s="166"/>
      <c r="E138" s="158" t="s">
        <v>52</v>
      </c>
      <c r="F138" s="159" t="s">
        <v>52</v>
      </c>
      <c r="G138" s="159" t="s">
        <v>52</v>
      </c>
      <c r="H138" s="159" t="s">
        <v>52</v>
      </c>
      <c r="I138" s="159" t="s">
        <v>52</v>
      </c>
      <c r="J138" s="159" t="s">
        <v>52</v>
      </c>
      <c r="K138" s="159" t="s">
        <v>52</v>
      </c>
      <c r="L138" s="159" t="s">
        <v>52</v>
      </c>
      <c r="M138" s="159" t="s">
        <v>52</v>
      </c>
      <c r="N138" s="159" t="s">
        <v>52</v>
      </c>
      <c r="O138" s="159" t="s">
        <v>52</v>
      </c>
      <c r="P138" s="159" t="s">
        <v>52</v>
      </c>
      <c r="Q138" s="159" t="s">
        <v>52</v>
      </c>
      <c r="R138" s="159" t="s">
        <v>52</v>
      </c>
      <c r="S138" s="160" t="s">
        <v>52</v>
      </c>
      <c r="T138" s="143" t="s">
        <v>50</v>
      </c>
      <c r="U138" s="73" t="s">
        <v>50</v>
      </c>
      <c r="V138" s="73" t="s">
        <v>50</v>
      </c>
      <c r="W138" s="73" t="s">
        <v>50</v>
      </c>
      <c r="X138" s="73" t="s">
        <v>50</v>
      </c>
      <c r="Y138" s="73" t="s">
        <v>50</v>
      </c>
      <c r="Z138" s="73" t="s">
        <v>50</v>
      </c>
      <c r="AA138" s="73" t="s">
        <v>50</v>
      </c>
      <c r="AB138" s="73" t="s">
        <v>50</v>
      </c>
      <c r="AC138" s="73" t="s">
        <v>50</v>
      </c>
      <c r="AD138" s="73" t="s">
        <v>50</v>
      </c>
      <c r="AE138" s="73" t="s">
        <v>50</v>
      </c>
      <c r="AF138" s="73" t="s">
        <v>50</v>
      </c>
      <c r="AG138" s="73" t="s">
        <v>50</v>
      </c>
      <c r="AH138" s="98" t="s">
        <v>50</v>
      </c>
      <c r="AI138" s="147" t="s">
        <v>30</v>
      </c>
      <c r="AJ138" s="148" t="s">
        <v>30</v>
      </c>
      <c r="AK138" s="148" t="s">
        <v>30</v>
      </c>
      <c r="AL138" s="148" t="s">
        <v>30</v>
      </c>
      <c r="AM138" s="148" t="s">
        <v>30</v>
      </c>
      <c r="AN138" s="148" t="s">
        <v>30</v>
      </c>
      <c r="AO138" s="148" t="s">
        <v>30</v>
      </c>
      <c r="AP138" s="148" t="s">
        <v>30</v>
      </c>
      <c r="AQ138" s="148" t="s">
        <v>30</v>
      </c>
      <c r="AR138" s="148" t="s">
        <v>30</v>
      </c>
      <c r="AS138" s="148" t="s">
        <v>30</v>
      </c>
      <c r="AT138" s="148" t="s">
        <v>30</v>
      </c>
      <c r="AU138" s="148" t="s">
        <v>30</v>
      </c>
      <c r="AV138" s="148" t="s">
        <v>30</v>
      </c>
      <c r="AW138" s="149" t="s">
        <v>30</v>
      </c>
    </row>
    <row r="139" spans="1:49" x14ac:dyDescent="0.2">
      <c r="A139" s="258"/>
      <c r="B139" s="250"/>
      <c r="C139" s="11">
        <v>26</v>
      </c>
      <c r="D139" s="166"/>
      <c r="E139" s="158" t="s">
        <v>52</v>
      </c>
      <c r="F139" s="159" t="s">
        <v>52</v>
      </c>
      <c r="G139" s="159" t="s">
        <v>52</v>
      </c>
      <c r="H139" s="159" t="s">
        <v>52</v>
      </c>
      <c r="I139" s="159" t="s">
        <v>52</v>
      </c>
      <c r="J139" s="159" t="s">
        <v>52</v>
      </c>
      <c r="K139" s="159" t="s">
        <v>52</v>
      </c>
      <c r="L139" s="159" t="s">
        <v>52</v>
      </c>
      <c r="M139" s="159" t="s">
        <v>52</v>
      </c>
      <c r="N139" s="159" t="s">
        <v>52</v>
      </c>
      <c r="O139" s="159" t="s">
        <v>52</v>
      </c>
      <c r="P139" s="159" t="s">
        <v>52</v>
      </c>
      <c r="Q139" s="159" t="s">
        <v>52</v>
      </c>
      <c r="R139" s="159" t="s">
        <v>52</v>
      </c>
      <c r="S139" s="160" t="s">
        <v>52</v>
      </c>
      <c r="T139" s="143" t="s">
        <v>50</v>
      </c>
      <c r="U139" s="73" t="s">
        <v>50</v>
      </c>
      <c r="V139" s="73" t="s">
        <v>50</v>
      </c>
      <c r="W139" s="73" t="s">
        <v>50</v>
      </c>
      <c r="X139" s="73" t="s">
        <v>50</v>
      </c>
      <c r="Y139" s="73" t="s">
        <v>50</v>
      </c>
      <c r="Z139" s="73" t="s">
        <v>50</v>
      </c>
      <c r="AA139" s="73" t="s">
        <v>50</v>
      </c>
      <c r="AB139" s="73" t="s">
        <v>50</v>
      </c>
      <c r="AC139" s="73" t="s">
        <v>50</v>
      </c>
      <c r="AD139" s="73" t="s">
        <v>50</v>
      </c>
      <c r="AE139" s="73" t="s">
        <v>50</v>
      </c>
      <c r="AF139" s="73" t="s">
        <v>50</v>
      </c>
      <c r="AG139" s="73" t="s">
        <v>50</v>
      </c>
      <c r="AH139" s="98" t="s">
        <v>50</v>
      </c>
      <c r="AI139" s="147" t="s">
        <v>30</v>
      </c>
      <c r="AJ139" s="148" t="s">
        <v>30</v>
      </c>
      <c r="AK139" s="148" t="s">
        <v>30</v>
      </c>
      <c r="AL139" s="148" t="s">
        <v>30</v>
      </c>
      <c r="AM139" s="148" t="s">
        <v>30</v>
      </c>
      <c r="AN139" s="148" t="s">
        <v>30</v>
      </c>
      <c r="AO139" s="148" t="s">
        <v>30</v>
      </c>
      <c r="AP139" s="148" t="s">
        <v>30</v>
      </c>
      <c r="AQ139" s="148" t="s">
        <v>30</v>
      </c>
      <c r="AR139" s="148" t="s">
        <v>30</v>
      </c>
      <c r="AS139" s="148" t="s">
        <v>30</v>
      </c>
      <c r="AT139" s="148" t="s">
        <v>30</v>
      </c>
      <c r="AU139" s="148" t="s">
        <v>30</v>
      </c>
      <c r="AV139" s="148" t="s">
        <v>30</v>
      </c>
      <c r="AW139" s="149" t="s">
        <v>30</v>
      </c>
    </row>
    <row r="140" spans="1:49" x14ac:dyDescent="0.2">
      <c r="A140" s="258"/>
      <c r="B140" s="250" t="s">
        <v>10</v>
      </c>
      <c r="C140" s="11">
        <v>27</v>
      </c>
      <c r="D140" s="166"/>
      <c r="E140" s="158" t="s">
        <v>52</v>
      </c>
      <c r="F140" s="159" t="s">
        <v>52</v>
      </c>
      <c r="G140" s="159" t="s">
        <v>52</v>
      </c>
      <c r="H140" s="159" t="s">
        <v>52</v>
      </c>
      <c r="I140" s="159" t="s">
        <v>52</v>
      </c>
      <c r="J140" s="159" t="s">
        <v>52</v>
      </c>
      <c r="K140" s="159" t="s">
        <v>52</v>
      </c>
      <c r="L140" s="159" t="s">
        <v>52</v>
      </c>
      <c r="M140" s="159" t="s">
        <v>52</v>
      </c>
      <c r="N140" s="159" t="s">
        <v>52</v>
      </c>
      <c r="O140" s="159" t="s">
        <v>52</v>
      </c>
      <c r="P140" s="159" t="s">
        <v>52</v>
      </c>
      <c r="Q140" s="159" t="s">
        <v>52</v>
      </c>
      <c r="R140" s="159" t="s">
        <v>52</v>
      </c>
      <c r="S140" s="160" t="s">
        <v>52</v>
      </c>
      <c r="T140" s="143" t="s">
        <v>50</v>
      </c>
      <c r="U140" s="73" t="s">
        <v>50</v>
      </c>
      <c r="V140" s="73" t="s">
        <v>50</v>
      </c>
      <c r="W140" s="73" t="s">
        <v>50</v>
      </c>
      <c r="X140" s="73" t="s">
        <v>50</v>
      </c>
      <c r="Y140" s="73" t="s">
        <v>50</v>
      </c>
      <c r="Z140" s="73" t="s">
        <v>50</v>
      </c>
      <c r="AA140" s="73" t="s">
        <v>50</v>
      </c>
      <c r="AB140" s="73" t="s">
        <v>50</v>
      </c>
      <c r="AC140" s="73" t="s">
        <v>50</v>
      </c>
      <c r="AD140" s="73" t="s">
        <v>50</v>
      </c>
      <c r="AE140" s="73" t="s">
        <v>50</v>
      </c>
      <c r="AF140" s="73" t="s">
        <v>50</v>
      </c>
      <c r="AG140" s="73" t="s">
        <v>50</v>
      </c>
      <c r="AH140" s="98" t="s">
        <v>50</v>
      </c>
      <c r="AI140" s="147" t="s">
        <v>30</v>
      </c>
      <c r="AJ140" s="148" t="s">
        <v>30</v>
      </c>
      <c r="AK140" s="148" t="s">
        <v>30</v>
      </c>
      <c r="AL140" s="148" t="s">
        <v>30</v>
      </c>
      <c r="AM140" s="148" t="s">
        <v>30</v>
      </c>
      <c r="AN140" s="148" t="s">
        <v>30</v>
      </c>
      <c r="AO140" s="148" t="s">
        <v>30</v>
      </c>
      <c r="AP140" s="148" t="s">
        <v>30</v>
      </c>
      <c r="AQ140" s="148" t="s">
        <v>30</v>
      </c>
      <c r="AR140" s="148" t="s">
        <v>30</v>
      </c>
      <c r="AS140" s="148" t="s">
        <v>30</v>
      </c>
      <c r="AT140" s="148" t="s">
        <v>30</v>
      </c>
      <c r="AU140" s="148" t="s">
        <v>30</v>
      </c>
      <c r="AV140" s="148" t="s">
        <v>30</v>
      </c>
      <c r="AW140" s="149" t="s">
        <v>30</v>
      </c>
    </row>
    <row r="141" spans="1:49" x14ac:dyDescent="0.2">
      <c r="A141" s="258"/>
      <c r="B141" s="250"/>
      <c r="C141" s="11">
        <v>28</v>
      </c>
      <c r="D141" s="166"/>
      <c r="E141" s="158" t="s">
        <v>52</v>
      </c>
      <c r="F141" s="159" t="s">
        <v>52</v>
      </c>
      <c r="G141" s="159" t="s">
        <v>52</v>
      </c>
      <c r="H141" s="159" t="s">
        <v>52</v>
      </c>
      <c r="I141" s="159" t="s">
        <v>52</v>
      </c>
      <c r="J141" s="159" t="s">
        <v>52</v>
      </c>
      <c r="K141" s="159" t="s">
        <v>52</v>
      </c>
      <c r="L141" s="159" t="s">
        <v>52</v>
      </c>
      <c r="M141" s="159" t="s">
        <v>52</v>
      </c>
      <c r="N141" s="159" t="s">
        <v>52</v>
      </c>
      <c r="O141" s="159" t="s">
        <v>52</v>
      </c>
      <c r="P141" s="159" t="s">
        <v>52</v>
      </c>
      <c r="Q141" s="159" t="s">
        <v>52</v>
      </c>
      <c r="R141" s="159" t="s">
        <v>52</v>
      </c>
      <c r="S141" s="160" t="s">
        <v>52</v>
      </c>
      <c r="T141" s="156" t="s">
        <v>45</v>
      </c>
      <c r="U141" s="80" t="s">
        <v>45</v>
      </c>
      <c r="V141" s="80" t="s">
        <v>45</v>
      </c>
      <c r="W141" s="80" t="s">
        <v>45</v>
      </c>
      <c r="X141" s="80" t="s">
        <v>45</v>
      </c>
      <c r="Y141" s="78" t="s">
        <v>20</v>
      </c>
      <c r="Z141" s="78" t="s">
        <v>20</v>
      </c>
      <c r="AA141" s="78" t="s">
        <v>20</v>
      </c>
      <c r="AB141" s="78" t="s">
        <v>20</v>
      </c>
      <c r="AC141" s="78" t="s">
        <v>20</v>
      </c>
      <c r="AD141" s="151" t="s">
        <v>21</v>
      </c>
      <c r="AE141" s="151" t="s">
        <v>21</v>
      </c>
      <c r="AF141" s="72" t="s">
        <v>44</v>
      </c>
      <c r="AG141" s="151" t="s">
        <v>21</v>
      </c>
      <c r="AH141" s="157" t="s">
        <v>21</v>
      </c>
      <c r="AI141" s="143" t="s">
        <v>49</v>
      </c>
      <c r="AJ141" s="73" t="s">
        <v>49</v>
      </c>
      <c r="AK141" s="73" t="s">
        <v>49</v>
      </c>
      <c r="AL141" s="73" t="s">
        <v>49</v>
      </c>
      <c r="AM141" s="73" t="s">
        <v>49</v>
      </c>
      <c r="AN141" s="73" t="s">
        <v>49</v>
      </c>
      <c r="AO141" s="73" t="s">
        <v>49</v>
      </c>
      <c r="AP141" s="73" t="s">
        <v>49</v>
      </c>
      <c r="AQ141" s="73" t="s">
        <v>49</v>
      </c>
      <c r="AR141" s="73" t="s">
        <v>49</v>
      </c>
      <c r="AS141" s="73" t="s">
        <v>49</v>
      </c>
      <c r="AT141" s="73" t="s">
        <v>49</v>
      </c>
      <c r="AU141" s="73" t="s">
        <v>49</v>
      </c>
      <c r="AV141" s="73" t="s">
        <v>49</v>
      </c>
      <c r="AW141" s="98" t="s">
        <v>49</v>
      </c>
    </row>
    <row r="142" spans="1:49" x14ac:dyDescent="0.2">
      <c r="A142" s="258"/>
      <c r="B142" s="250"/>
      <c r="C142" s="11">
        <v>29</v>
      </c>
      <c r="D142" s="166"/>
      <c r="E142" s="143" t="s">
        <v>51</v>
      </c>
      <c r="F142" s="73" t="s">
        <v>51</v>
      </c>
      <c r="G142" s="73" t="s">
        <v>51</v>
      </c>
      <c r="H142" s="73" t="s">
        <v>51</v>
      </c>
      <c r="I142" s="73" t="s">
        <v>51</v>
      </c>
      <c r="J142" s="73" t="s">
        <v>51</v>
      </c>
      <c r="K142" s="73" t="s">
        <v>51</v>
      </c>
      <c r="L142" s="73" t="s">
        <v>51</v>
      </c>
      <c r="M142" s="73" t="s">
        <v>51</v>
      </c>
      <c r="N142" s="73" t="s">
        <v>51</v>
      </c>
      <c r="O142" s="73" t="s">
        <v>51</v>
      </c>
      <c r="P142" s="73" t="s">
        <v>51</v>
      </c>
      <c r="Q142" s="73" t="s">
        <v>51</v>
      </c>
      <c r="R142" s="73" t="s">
        <v>51</v>
      </c>
      <c r="S142" s="98" t="s">
        <v>51</v>
      </c>
      <c r="T142" s="156" t="s">
        <v>45</v>
      </c>
      <c r="U142" s="80" t="s">
        <v>45</v>
      </c>
      <c r="V142" s="80" t="s">
        <v>45</v>
      </c>
      <c r="W142" s="80" t="s">
        <v>45</v>
      </c>
      <c r="X142" s="80" t="s">
        <v>45</v>
      </c>
      <c r="Y142" s="78" t="s">
        <v>20</v>
      </c>
      <c r="Z142" s="78" t="s">
        <v>20</v>
      </c>
      <c r="AA142" s="78" t="s">
        <v>20</v>
      </c>
      <c r="AB142" s="78" t="s">
        <v>20</v>
      </c>
      <c r="AC142" s="78" t="s">
        <v>20</v>
      </c>
      <c r="AD142" s="151" t="s">
        <v>21</v>
      </c>
      <c r="AE142" s="151" t="s">
        <v>21</v>
      </c>
      <c r="AF142" s="72" t="s">
        <v>44</v>
      </c>
      <c r="AG142" s="151" t="s">
        <v>21</v>
      </c>
      <c r="AH142" s="157" t="s">
        <v>21</v>
      </c>
      <c r="AI142" s="143" t="s">
        <v>49</v>
      </c>
      <c r="AJ142" s="73" t="s">
        <v>49</v>
      </c>
      <c r="AK142" s="73" t="s">
        <v>49</v>
      </c>
      <c r="AL142" s="73" t="s">
        <v>49</v>
      </c>
      <c r="AM142" s="73" t="s">
        <v>49</v>
      </c>
      <c r="AN142" s="73" t="s">
        <v>49</v>
      </c>
      <c r="AO142" s="73" t="s">
        <v>49</v>
      </c>
      <c r="AP142" s="73" t="s">
        <v>49</v>
      </c>
      <c r="AQ142" s="73" t="s">
        <v>49</v>
      </c>
      <c r="AR142" s="73" t="s">
        <v>49</v>
      </c>
      <c r="AS142" s="73" t="s">
        <v>49</v>
      </c>
      <c r="AT142" s="73" t="s">
        <v>49</v>
      </c>
      <c r="AU142" s="73" t="s">
        <v>49</v>
      </c>
      <c r="AV142" s="73" t="s">
        <v>49</v>
      </c>
      <c r="AW142" s="98" t="s">
        <v>49</v>
      </c>
    </row>
    <row r="143" spans="1:49" x14ac:dyDescent="0.2">
      <c r="A143" s="258"/>
      <c r="B143" s="250"/>
      <c r="C143" s="11">
        <v>30</v>
      </c>
      <c r="D143" s="166"/>
      <c r="E143" s="143" t="s">
        <v>51</v>
      </c>
      <c r="F143" s="73" t="s">
        <v>51</v>
      </c>
      <c r="G143" s="73" t="s">
        <v>51</v>
      </c>
      <c r="H143" s="73" t="s">
        <v>51</v>
      </c>
      <c r="I143" s="73" t="s">
        <v>51</v>
      </c>
      <c r="J143" s="73" t="s">
        <v>51</v>
      </c>
      <c r="K143" s="73" t="s">
        <v>51</v>
      </c>
      <c r="L143" s="73" t="s">
        <v>51</v>
      </c>
      <c r="M143" s="73" t="s">
        <v>51</v>
      </c>
      <c r="N143" s="73" t="s">
        <v>51</v>
      </c>
      <c r="O143" s="73" t="s">
        <v>51</v>
      </c>
      <c r="P143" s="73" t="s">
        <v>51</v>
      </c>
      <c r="Q143" s="73" t="s">
        <v>51</v>
      </c>
      <c r="R143" s="73" t="s">
        <v>51</v>
      </c>
      <c r="S143" s="98" t="s">
        <v>51</v>
      </c>
      <c r="T143" s="156" t="s">
        <v>45</v>
      </c>
      <c r="U143" s="80" t="s">
        <v>45</v>
      </c>
      <c r="V143" s="80" t="s">
        <v>45</v>
      </c>
      <c r="W143" s="80" t="s">
        <v>45</v>
      </c>
      <c r="X143" s="80" t="s">
        <v>45</v>
      </c>
      <c r="Y143" s="78" t="s">
        <v>20</v>
      </c>
      <c r="Z143" s="78" t="s">
        <v>20</v>
      </c>
      <c r="AA143" s="78" t="s">
        <v>20</v>
      </c>
      <c r="AB143" s="78" t="s">
        <v>20</v>
      </c>
      <c r="AC143" s="78" t="s">
        <v>20</v>
      </c>
      <c r="AD143" s="151" t="s">
        <v>21</v>
      </c>
      <c r="AE143" s="151" t="s">
        <v>21</v>
      </c>
      <c r="AF143" s="151" t="s">
        <v>21</v>
      </c>
      <c r="AG143" s="72" t="s">
        <v>44</v>
      </c>
      <c r="AH143" s="157" t="s">
        <v>21</v>
      </c>
      <c r="AI143" s="143" t="s">
        <v>49</v>
      </c>
      <c r="AJ143" s="73" t="s">
        <v>49</v>
      </c>
      <c r="AK143" s="73" t="s">
        <v>49</v>
      </c>
      <c r="AL143" s="73" t="s">
        <v>49</v>
      </c>
      <c r="AM143" s="73" t="s">
        <v>49</v>
      </c>
      <c r="AN143" s="73" t="s">
        <v>49</v>
      </c>
      <c r="AO143" s="73" t="s">
        <v>49</v>
      </c>
      <c r="AP143" s="73" t="s">
        <v>49</v>
      </c>
      <c r="AQ143" s="73" t="s">
        <v>49</v>
      </c>
      <c r="AR143" s="73" t="s">
        <v>49</v>
      </c>
      <c r="AS143" s="73" t="s">
        <v>49</v>
      </c>
      <c r="AT143" s="73" t="s">
        <v>49</v>
      </c>
      <c r="AU143" s="73" t="s">
        <v>49</v>
      </c>
      <c r="AV143" s="73" t="s">
        <v>49</v>
      </c>
      <c r="AW143" s="98" t="s">
        <v>49</v>
      </c>
    </row>
    <row r="144" spans="1:49" x14ac:dyDescent="0.2">
      <c r="A144" s="258"/>
      <c r="B144" s="250" t="s">
        <v>11</v>
      </c>
      <c r="C144" s="11">
        <v>31</v>
      </c>
      <c r="D144" s="166" t="s">
        <v>27</v>
      </c>
      <c r="E144" s="143" t="s">
        <v>51</v>
      </c>
      <c r="F144" s="73" t="s">
        <v>51</v>
      </c>
      <c r="G144" s="73" t="s">
        <v>51</v>
      </c>
      <c r="H144" s="73" t="s">
        <v>51</v>
      </c>
      <c r="I144" s="73" t="s">
        <v>51</v>
      </c>
      <c r="J144" s="73" t="s">
        <v>51</v>
      </c>
      <c r="K144" s="73" t="s">
        <v>51</v>
      </c>
      <c r="L144" s="73" t="s">
        <v>51</v>
      </c>
      <c r="M144" s="73" t="s">
        <v>51</v>
      </c>
      <c r="N144" s="73" t="s">
        <v>51</v>
      </c>
      <c r="O144" s="73" t="s">
        <v>51</v>
      </c>
      <c r="P144" s="73" t="s">
        <v>51</v>
      </c>
      <c r="Q144" s="73" t="s">
        <v>51</v>
      </c>
      <c r="R144" s="73" t="s">
        <v>51</v>
      </c>
      <c r="S144" s="98" t="s">
        <v>51</v>
      </c>
      <c r="T144" s="156" t="s">
        <v>45</v>
      </c>
      <c r="U144" s="80" t="s">
        <v>45</v>
      </c>
      <c r="V144" s="80" t="s">
        <v>45</v>
      </c>
      <c r="W144" s="80" t="s">
        <v>45</v>
      </c>
      <c r="X144" s="80" t="s">
        <v>45</v>
      </c>
      <c r="Y144" s="78" t="s">
        <v>20</v>
      </c>
      <c r="Z144" s="78" t="s">
        <v>20</v>
      </c>
      <c r="AA144" s="78" t="s">
        <v>20</v>
      </c>
      <c r="AB144" s="78" t="s">
        <v>20</v>
      </c>
      <c r="AC144" s="78" t="s">
        <v>20</v>
      </c>
      <c r="AD144" s="151" t="s">
        <v>21</v>
      </c>
      <c r="AE144" s="151" t="s">
        <v>21</v>
      </c>
      <c r="AF144" s="151" t="s">
        <v>21</v>
      </c>
      <c r="AG144" s="72" t="s">
        <v>44</v>
      </c>
      <c r="AH144" s="157" t="s">
        <v>21</v>
      </c>
      <c r="AI144" s="143" t="s">
        <v>49</v>
      </c>
      <c r="AJ144" s="73" t="s">
        <v>49</v>
      </c>
      <c r="AK144" s="73" t="s">
        <v>49</v>
      </c>
      <c r="AL144" s="73" t="s">
        <v>49</v>
      </c>
      <c r="AM144" s="73" t="s">
        <v>49</v>
      </c>
      <c r="AN144" s="73" t="s">
        <v>49</v>
      </c>
      <c r="AO144" s="73" t="s">
        <v>49</v>
      </c>
      <c r="AP144" s="73" t="s">
        <v>49</v>
      </c>
      <c r="AQ144" s="73" t="s">
        <v>49</v>
      </c>
      <c r="AR144" s="73" t="s">
        <v>49</v>
      </c>
      <c r="AS144" s="73" t="s">
        <v>49</v>
      </c>
      <c r="AT144" s="73" t="s">
        <v>49</v>
      </c>
      <c r="AU144" s="73" t="s">
        <v>49</v>
      </c>
      <c r="AV144" s="73" t="s">
        <v>49</v>
      </c>
      <c r="AW144" s="98" t="s">
        <v>49</v>
      </c>
    </row>
    <row r="145" spans="1:49" x14ac:dyDescent="0.2">
      <c r="A145" s="258"/>
      <c r="B145" s="250"/>
      <c r="C145" s="11">
        <v>32</v>
      </c>
      <c r="D145" s="166" t="s">
        <v>76</v>
      </c>
      <c r="E145" s="158" t="s">
        <v>52</v>
      </c>
      <c r="F145" s="159" t="s">
        <v>52</v>
      </c>
      <c r="G145" s="159" t="s">
        <v>52</v>
      </c>
      <c r="H145" s="159" t="s">
        <v>52</v>
      </c>
      <c r="I145" s="159" t="s">
        <v>52</v>
      </c>
      <c r="J145" s="159" t="s">
        <v>52</v>
      </c>
      <c r="K145" s="159" t="s">
        <v>52</v>
      </c>
      <c r="L145" s="159" t="s">
        <v>52</v>
      </c>
      <c r="M145" s="159" t="s">
        <v>52</v>
      </c>
      <c r="N145" s="159" t="s">
        <v>52</v>
      </c>
      <c r="O145" s="159" t="s">
        <v>52</v>
      </c>
      <c r="P145" s="159" t="s">
        <v>52</v>
      </c>
      <c r="Q145" s="159" t="s">
        <v>52</v>
      </c>
      <c r="R145" s="159" t="s">
        <v>52</v>
      </c>
      <c r="S145" s="160" t="s">
        <v>52</v>
      </c>
      <c r="T145" s="156" t="s">
        <v>45</v>
      </c>
      <c r="U145" s="80" t="s">
        <v>45</v>
      </c>
      <c r="V145" s="80" t="s">
        <v>45</v>
      </c>
      <c r="W145" s="80" t="s">
        <v>45</v>
      </c>
      <c r="X145" s="80" t="s">
        <v>45</v>
      </c>
      <c r="Y145" s="78" t="s">
        <v>20</v>
      </c>
      <c r="Z145" s="78" t="s">
        <v>20</v>
      </c>
      <c r="AA145" s="78" t="s">
        <v>20</v>
      </c>
      <c r="AB145" s="78" t="s">
        <v>20</v>
      </c>
      <c r="AC145" s="78" t="s">
        <v>20</v>
      </c>
      <c r="AD145" s="151" t="s">
        <v>21</v>
      </c>
      <c r="AE145" s="151" t="s">
        <v>21</v>
      </c>
      <c r="AF145" s="151" t="s">
        <v>21</v>
      </c>
      <c r="AG145" s="151" t="s">
        <v>21</v>
      </c>
      <c r="AH145" s="72" t="s">
        <v>44</v>
      </c>
      <c r="AI145" s="147" t="s">
        <v>30</v>
      </c>
      <c r="AJ145" s="148" t="s">
        <v>30</v>
      </c>
      <c r="AK145" s="148" t="s">
        <v>30</v>
      </c>
      <c r="AL145" s="148" t="s">
        <v>30</v>
      </c>
      <c r="AM145" s="148" t="s">
        <v>30</v>
      </c>
      <c r="AN145" s="148" t="s">
        <v>30</v>
      </c>
      <c r="AO145" s="148" t="s">
        <v>30</v>
      </c>
      <c r="AP145" s="148" t="s">
        <v>30</v>
      </c>
      <c r="AQ145" s="148" t="s">
        <v>30</v>
      </c>
      <c r="AR145" s="148" t="s">
        <v>30</v>
      </c>
      <c r="AS145" s="148" t="s">
        <v>30</v>
      </c>
      <c r="AT145" s="148" t="s">
        <v>30</v>
      </c>
      <c r="AU145" s="148" t="s">
        <v>30</v>
      </c>
      <c r="AV145" s="148" t="s">
        <v>30</v>
      </c>
      <c r="AW145" s="149" t="s">
        <v>30</v>
      </c>
    </row>
    <row r="146" spans="1:49" x14ac:dyDescent="0.2">
      <c r="A146" s="258"/>
      <c r="B146" s="250"/>
      <c r="C146" s="11">
        <v>33</v>
      </c>
      <c r="D146" s="166" t="s">
        <v>76</v>
      </c>
      <c r="E146" s="158" t="s">
        <v>52</v>
      </c>
      <c r="F146" s="159" t="s">
        <v>52</v>
      </c>
      <c r="G146" s="159" t="s">
        <v>52</v>
      </c>
      <c r="H146" s="159" t="s">
        <v>52</v>
      </c>
      <c r="I146" s="159" t="s">
        <v>52</v>
      </c>
      <c r="J146" s="159" t="s">
        <v>52</v>
      </c>
      <c r="K146" s="159" t="s">
        <v>52</v>
      </c>
      <c r="L146" s="159" t="s">
        <v>52</v>
      </c>
      <c r="M146" s="159" t="s">
        <v>52</v>
      </c>
      <c r="N146" s="159" t="s">
        <v>52</v>
      </c>
      <c r="O146" s="159" t="s">
        <v>52</v>
      </c>
      <c r="P146" s="159" t="s">
        <v>52</v>
      </c>
      <c r="Q146" s="159" t="s">
        <v>52</v>
      </c>
      <c r="R146" s="159" t="s">
        <v>52</v>
      </c>
      <c r="S146" s="160" t="s">
        <v>52</v>
      </c>
      <c r="T146" s="156" t="s">
        <v>45</v>
      </c>
      <c r="U146" s="80" t="s">
        <v>45</v>
      </c>
      <c r="V146" s="80" t="s">
        <v>45</v>
      </c>
      <c r="W146" s="80" t="s">
        <v>45</v>
      </c>
      <c r="X146" s="80" t="s">
        <v>45</v>
      </c>
      <c r="Y146" s="78" t="s">
        <v>20</v>
      </c>
      <c r="Z146" s="78" t="s">
        <v>20</v>
      </c>
      <c r="AA146" s="78" t="s">
        <v>20</v>
      </c>
      <c r="AB146" s="78" t="s">
        <v>20</v>
      </c>
      <c r="AC146" s="78" t="s">
        <v>20</v>
      </c>
      <c r="AD146" s="151" t="s">
        <v>21</v>
      </c>
      <c r="AE146" s="151" t="s">
        <v>21</v>
      </c>
      <c r="AF146" s="151" t="s">
        <v>21</v>
      </c>
      <c r="AG146" s="151" t="s">
        <v>21</v>
      </c>
      <c r="AH146" s="72" t="s">
        <v>44</v>
      </c>
      <c r="AI146" s="147" t="s">
        <v>30</v>
      </c>
      <c r="AJ146" s="148" t="s">
        <v>30</v>
      </c>
      <c r="AK146" s="148" t="s">
        <v>30</v>
      </c>
      <c r="AL146" s="148" t="s">
        <v>30</v>
      </c>
      <c r="AM146" s="148" t="s">
        <v>30</v>
      </c>
      <c r="AN146" s="148" t="s">
        <v>30</v>
      </c>
      <c r="AO146" s="148" t="s">
        <v>30</v>
      </c>
      <c r="AP146" s="148" t="s">
        <v>30</v>
      </c>
      <c r="AQ146" s="148" t="s">
        <v>30</v>
      </c>
      <c r="AR146" s="148" t="s">
        <v>30</v>
      </c>
      <c r="AS146" s="148" t="s">
        <v>30</v>
      </c>
      <c r="AT146" s="148" t="s">
        <v>30</v>
      </c>
      <c r="AU146" s="148" t="s">
        <v>30</v>
      </c>
      <c r="AV146" s="148" t="s">
        <v>30</v>
      </c>
      <c r="AW146" s="149" t="s">
        <v>30</v>
      </c>
    </row>
    <row r="147" spans="1:49" x14ac:dyDescent="0.2">
      <c r="A147" s="258"/>
      <c r="B147" s="250"/>
      <c r="C147" s="11">
        <v>34</v>
      </c>
      <c r="D147" s="166" t="s">
        <v>76</v>
      </c>
      <c r="E147" s="158" t="s">
        <v>52</v>
      </c>
      <c r="F147" s="159" t="s">
        <v>52</v>
      </c>
      <c r="G147" s="159" t="s">
        <v>52</v>
      </c>
      <c r="H147" s="159" t="s">
        <v>52</v>
      </c>
      <c r="I147" s="159" t="s">
        <v>52</v>
      </c>
      <c r="J147" s="159" t="s">
        <v>52</v>
      </c>
      <c r="K147" s="159" t="s">
        <v>52</v>
      </c>
      <c r="L147" s="159" t="s">
        <v>52</v>
      </c>
      <c r="M147" s="159" t="s">
        <v>52</v>
      </c>
      <c r="N147" s="159" t="s">
        <v>52</v>
      </c>
      <c r="O147" s="159" t="s">
        <v>52</v>
      </c>
      <c r="P147" s="159" t="s">
        <v>52</v>
      </c>
      <c r="Q147" s="159" t="s">
        <v>52</v>
      </c>
      <c r="R147" s="159" t="s">
        <v>52</v>
      </c>
      <c r="S147" s="160" t="s">
        <v>52</v>
      </c>
      <c r="T147" s="156" t="s">
        <v>45</v>
      </c>
      <c r="U147" s="80" t="s">
        <v>45</v>
      </c>
      <c r="V147" s="80" t="s">
        <v>45</v>
      </c>
      <c r="W147" s="80" t="s">
        <v>45</v>
      </c>
      <c r="X147" s="80" t="s">
        <v>45</v>
      </c>
      <c r="Y147" s="78" t="s">
        <v>20</v>
      </c>
      <c r="Z147" s="78" t="s">
        <v>20</v>
      </c>
      <c r="AA147" s="78" t="s">
        <v>20</v>
      </c>
      <c r="AB147" s="78" t="s">
        <v>20</v>
      </c>
      <c r="AC147" s="78" t="s">
        <v>20</v>
      </c>
      <c r="AD147" s="151" t="s">
        <v>21</v>
      </c>
      <c r="AE147" s="151" t="s">
        <v>21</v>
      </c>
      <c r="AF147" s="151" t="s">
        <v>21</v>
      </c>
      <c r="AG147" s="151" t="s">
        <v>21</v>
      </c>
      <c r="AH147" s="151" t="s">
        <v>21</v>
      </c>
      <c r="AI147" s="147" t="s">
        <v>30</v>
      </c>
      <c r="AJ147" s="148" t="s">
        <v>30</v>
      </c>
      <c r="AK147" s="148" t="s">
        <v>30</v>
      </c>
      <c r="AL147" s="148" t="s">
        <v>30</v>
      </c>
      <c r="AM147" s="148" t="s">
        <v>30</v>
      </c>
      <c r="AN147" s="148" t="s">
        <v>30</v>
      </c>
      <c r="AO147" s="148" t="s">
        <v>30</v>
      </c>
      <c r="AP147" s="148" t="s">
        <v>30</v>
      </c>
      <c r="AQ147" s="148" t="s">
        <v>30</v>
      </c>
      <c r="AR147" s="148" t="s">
        <v>30</v>
      </c>
      <c r="AS147" s="148" t="s">
        <v>30</v>
      </c>
      <c r="AT147" s="148" t="s">
        <v>30</v>
      </c>
      <c r="AU147" s="148" t="s">
        <v>30</v>
      </c>
      <c r="AV147" s="148" t="s">
        <v>30</v>
      </c>
      <c r="AW147" s="149" t="s">
        <v>30</v>
      </c>
    </row>
    <row r="148" spans="1:49" x14ac:dyDescent="0.2">
      <c r="A148" s="258"/>
      <c r="B148" s="250"/>
      <c r="C148" s="11">
        <v>35</v>
      </c>
      <c r="D148" s="166" t="s">
        <v>76</v>
      </c>
      <c r="E148" s="158" t="s">
        <v>52</v>
      </c>
      <c r="F148" s="159" t="s">
        <v>52</v>
      </c>
      <c r="G148" s="159" t="s">
        <v>52</v>
      </c>
      <c r="H148" s="159" t="s">
        <v>52</v>
      </c>
      <c r="I148" s="159" t="s">
        <v>52</v>
      </c>
      <c r="J148" s="159" t="s">
        <v>52</v>
      </c>
      <c r="K148" s="159" t="s">
        <v>52</v>
      </c>
      <c r="L148" s="159" t="s">
        <v>52</v>
      </c>
      <c r="M148" s="159" t="s">
        <v>52</v>
      </c>
      <c r="N148" s="159" t="s">
        <v>52</v>
      </c>
      <c r="O148" s="159" t="s">
        <v>52</v>
      </c>
      <c r="P148" s="159" t="s">
        <v>52</v>
      </c>
      <c r="Q148" s="159" t="s">
        <v>52</v>
      </c>
      <c r="R148" s="159" t="s">
        <v>52</v>
      </c>
      <c r="S148" s="160" t="s">
        <v>52</v>
      </c>
      <c r="T148" s="156" t="s">
        <v>45</v>
      </c>
      <c r="U148" s="80" t="s">
        <v>45</v>
      </c>
      <c r="V148" s="80" t="s">
        <v>45</v>
      </c>
      <c r="W148" s="80" t="s">
        <v>45</v>
      </c>
      <c r="X148" s="80" t="s">
        <v>45</v>
      </c>
      <c r="Y148" s="78" t="s">
        <v>20</v>
      </c>
      <c r="Z148" s="78" t="s">
        <v>20</v>
      </c>
      <c r="AA148" s="78" t="s">
        <v>20</v>
      </c>
      <c r="AB148" s="78" t="s">
        <v>20</v>
      </c>
      <c r="AC148" s="78" t="s">
        <v>20</v>
      </c>
      <c r="AD148" s="151" t="s">
        <v>21</v>
      </c>
      <c r="AE148" s="151" t="s">
        <v>21</v>
      </c>
      <c r="AF148" s="151" t="s">
        <v>21</v>
      </c>
      <c r="AG148" s="151" t="s">
        <v>21</v>
      </c>
      <c r="AH148" s="151" t="s">
        <v>21</v>
      </c>
      <c r="AI148" s="147" t="s">
        <v>30</v>
      </c>
      <c r="AJ148" s="148" t="s">
        <v>30</v>
      </c>
      <c r="AK148" s="148" t="s">
        <v>30</v>
      </c>
      <c r="AL148" s="148" t="s">
        <v>30</v>
      </c>
      <c r="AM148" s="148" t="s">
        <v>30</v>
      </c>
      <c r="AN148" s="148" t="s">
        <v>30</v>
      </c>
      <c r="AO148" s="148" t="s">
        <v>30</v>
      </c>
      <c r="AP148" s="148" t="s">
        <v>30</v>
      </c>
      <c r="AQ148" s="148" t="s">
        <v>30</v>
      </c>
      <c r="AR148" s="148" t="s">
        <v>30</v>
      </c>
      <c r="AS148" s="148" t="s">
        <v>30</v>
      </c>
      <c r="AT148" s="148" t="s">
        <v>30</v>
      </c>
      <c r="AU148" s="148" t="s">
        <v>30</v>
      </c>
      <c r="AV148" s="148" t="s">
        <v>30</v>
      </c>
      <c r="AW148" s="149" t="s">
        <v>30</v>
      </c>
    </row>
    <row r="149" spans="1:49" x14ac:dyDescent="0.2">
      <c r="A149" s="258"/>
      <c r="B149" s="250" t="s">
        <v>12</v>
      </c>
      <c r="C149" s="11">
        <v>36</v>
      </c>
      <c r="D149" s="166" t="s">
        <v>27</v>
      </c>
      <c r="E149" s="158" t="s">
        <v>52</v>
      </c>
      <c r="F149" s="159" t="s">
        <v>52</v>
      </c>
      <c r="G149" s="159" t="s">
        <v>52</v>
      </c>
      <c r="H149" s="159" t="s">
        <v>52</v>
      </c>
      <c r="I149" s="159" t="s">
        <v>52</v>
      </c>
      <c r="J149" s="159" t="s">
        <v>52</v>
      </c>
      <c r="K149" s="159" t="s">
        <v>52</v>
      </c>
      <c r="L149" s="159" t="s">
        <v>52</v>
      </c>
      <c r="M149" s="159" t="s">
        <v>52</v>
      </c>
      <c r="N149" s="159" t="s">
        <v>52</v>
      </c>
      <c r="O149" s="159" t="s">
        <v>52</v>
      </c>
      <c r="P149" s="159" t="s">
        <v>52</v>
      </c>
      <c r="Q149" s="159" t="s">
        <v>52</v>
      </c>
      <c r="R149" s="159" t="s">
        <v>52</v>
      </c>
      <c r="S149" s="160" t="s">
        <v>52</v>
      </c>
      <c r="T149" s="143" t="s">
        <v>50</v>
      </c>
      <c r="U149" s="73" t="s">
        <v>50</v>
      </c>
      <c r="V149" s="73" t="s">
        <v>50</v>
      </c>
      <c r="W149" s="73" t="s">
        <v>50</v>
      </c>
      <c r="X149" s="73" t="s">
        <v>50</v>
      </c>
      <c r="Y149" s="73" t="s">
        <v>50</v>
      </c>
      <c r="Z149" s="73" t="s">
        <v>50</v>
      </c>
      <c r="AA149" s="73" t="s">
        <v>50</v>
      </c>
      <c r="AB149" s="73" t="s">
        <v>50</v>
      </c>
      <c r="AC149" s="73" t="s">
        <v>50</v>
      </c>
      <c r="AD149" s="73" t="s">
        <v>50</v>
      </c>
      <c r="AE149" s="73" t="s">
        <v>50</v>
      </c>
      <c r="AF149" s="73" t="s">
        <v>50</v>
      </c>
      <c r="AG149" s="73" t="s">
        <v>50</v>
      </c>
      <c r="AH149" s="98" t="s">
        <v>50</v>
      </c>
      <c r="AI149" s="147" t="s">
        <v>30</v>
      </c>
      <c r="AJ149" s="148" t="s">
        <v>30</v>
      </c>
      <c r="AK149" s="148" t="s">
        <v>30</v>
      </c>
      <c r="AL149" s="148" t="s">
        <v>30</v>
      </c>
      <c r="AM149" s="148" t="s">
        <v>30</v>
      </c>
      <c r="AN149" s="148" t="s">
        <v>30</v>
      </c>
      <c r="AO149" s="148" t="s">
        <v>30</v>
      </c>
      <c r="AP149" s="148" t="s">
        <v>30</v>
      </c>
      <c r="AQ149" s="148" t="s">
        <v>30</v>
      </c>
      <c r="AR149" s="148" t="s">
        <v>30</v>
      </c>
      <c r="AS149" s="148" t="s">
        <v>30</v>
      </c>
      <c r="AT149" s="148" t="s">
        <v>30</v>
      </c>
      <c r="AU149" s="148" t="s">
        <v>30</v>
      </c>
      <c r="AV149" s="148" t="s">
        <v>30</v>
      </c>
      <c r="AW149" s="149" t="s">
        <v>30</v>
      </c>
    </row>
    <row r="150" spans="1:49" x14ac:dyDescent="0.2">
      <c r="A150" s="258"/>
      <c r="B150" s="250"/>
      <c r="C150" s="11">
        <v>37</v>
      </c>
      <c r="D150" s="166"/>
      <c r="E150" s="158" t="s">
        <v>52</v>
      </c>
      <c r="F150" s="159" t="s">
        <v>52</v>
      </c>
      <c r="G150" s="159" t="s">
        <v>52</v>
      </c>
      <c r="H150" s="159" t="s">
        <v>52</v>
      </c>
      <c r="I150" s="159" t="s">
        <v>52</v>
      </c>
      <c r="J150" s="159" t="s">
        <v>52</v>
      </c>
      <c r="K150" s="159" t="s">
        <v>52</v>
      </c>
      <c r="L150" s="159" t="s">
        <v>52</v>
      </c>
      <c r="M150" s="159" t="s">
        <v>52</v>
      </c>
      <c r="N150" s="159" t="s">
        <v>52</v>
      </c>
      <c r="O150" s="159" t="s">
        <v>52</v>
      </c>
      <c r="P150" s="159" t="s">
        <v>52</v>
      </c>
      <c r="Q150" s="159" t="s">
        <v>52</v>
      </c>
      <c r="R150" s="159" t="s">
        <v>52</v>
      </c>
      <c r="S150" s="160" t="s">
        <v>52</v>
      </c>
      <c r="T150" s="143" t="s">
        <v>50</v>
      </c>
      <c r="U150" s="73" t="s">
        <v>50</v>
      </c>
      <c r="V150" s="73" t="s">
        <v>50</v>
      </c>
      <c r="W150" s="73" t="s">
        <v>50</v>
      </c>
      <c r="X150" s="73" t="s">
        <v>50</v>
      </c>
      <c r="Y150" s="73" t="s">
        <v>50</v>
      </c>
      <c r="Z150" s="73" t="s">
        <v>50</v>
      </c>
      <c r="AA150" s="73" t="s">
        <v>50</v>
      </c>
      <c r="AB150" s="73" t="s">
        <v>50</v>
      </c>
      <c r="AC150" s="73" t="s">
        <v>50</v>
      </c>
      <c r="AD150" s="73" t="s">
        <v>50</v>
      </c>
      <c r="AE150" s="73" t="s">
        <v>50</v>
      </c>
      <c r="AF150" s="73" t="s">
        <v>50</v>
      </c>
      <c r="AG150" s="73" t="s">
        <v>50</v>
      </c>
      <c r="AH150" s="98" t="s">
        <v>50</v>
      </c>
      <c r="AI150" s="147" t="s">
        <v>30</v>
      </c>
      <c r="AJ150" s="148" t="s">
        <v>30</v>
      </c>
      <c r="AK150" s="148" t="s">
        <v>30</v>
      </c>
      <c r="AL150" s="148" t="s">
        <v>30</v>
      </c>
      <c r="AM150" s="148" t="s">
        <v>30</v>
      </c>
      <c r="AN150" s="148" t="s">
        <v>30</v>
      </c>
      <c r="AO150" s="148" t="s">
        <v>30</v>
      </c>
      <c r="AP150" s="148" t="s">
        <v>30</v>
      </c>
      <c r="AQ150" s="148" t="s">
        <v>30</v>
      </c>
      <c r="AR150" s="148" t="s">
        <v>30</v>
      </c>
      <c r="AS150" s="148" t="s">
        <v>30</v>
      </c>
      <c r="AT150" s="148" t="s">
        <v>30</v>
      </c>
      <c r="AU150" s="148" t="s">
        <v>30</v>
      </c>
      <c r="AV150" s="148" t="s">
        <v>30</v>
      </c>
      <c r="AW150" s="149" t="s">
        <v>30</v>
      </c>
    </row>
    <row r="151" spans="1:49" x14ac:dyDescent="0.2">
      <c r="A151" s="258"/>
      <c r="B151" s="250"/>
      <c r="C151" s="11">
        <v>38</v>
      </c>
      <c r="D151" s="166"/>
      <c r="E151" s="158" t="s">
        <v>52</v>
      </c>
      <c r="F151" s="159" t="s">
        <v>52</v>
      </c>
      <c r="G151" s="159" t="s">
        <v>52</v>
      </c>
      <c r="H151" s="159" t="s">
        <v>52</v>
      </c>
      <c r="I151" s="159" t="s">
        <v>52</v>
      </c>
      <c r="J151" s="159" t="s">
        <v>52</v>
      </c>
      <c r="K151" s="159" t="s">
        <v>52</v>
      </c>
      <c r="L151" s="159" t="s">
        <v>52</v>
      </c>
      <c r="M151" s="159" t="s">
        <v>52</v>
      </c>
      <c r="N151" s="159" t="s">
        <v>52</v>
      </c>
      <c r="O151" s="159" t="s">
        <v>52</v>
      </c>
      <c r="P151" s="159" t="s">
        <v>52</v>
      </c>
      <c r="Q151" s="159" t="s">
        <v>52</v>
      </c>
      <c r="R151" s="159" t="s">
        <v>52</v>
      </c>
      <c r="S151" s="160" t="s">
        <v>52</v>
      </c>
      <c r="T151" s="143" t="s">
        <v>50</v>
      </c>
      <c r="U151" s="73" t="s">
        <v>50</v>
      </c>
      <c r="V151" s="73" t="s">
        <v>50</v>
      </c>
      <c r="W151" s="73" t="s">
        <v>50</v>
      </c>
      <c r="X151" s="73" t="s">
        <v>50</v>
      </c>
      <c r="Y151" s="73" t="s">
        <v>50</v>
      </c>
      <c r="Z151" s="73" t="s">
        <v>50</v>
      </c>
      <c r="AA151" s="73" t="s">
        <v>50</v>
      </c>
      <c r="AB151" s="73" t="s">
        <v>50</v>
      </c>
      <c r="AC151" s="73" t="s">
        <v>50</v>
      </c>
      <c r="AD151" s="73" t="s">
        <v>50</v>
      </c>
      <c r="AE151" s="73" t="s">
        <v>50</v>
      </c>
      <c r="AF151" s="73" t="s">
        <v>50</v>
      </c>
      <c r="AG151" s="73" t="s">
        <v>50</v>
      </c>
      <c r="AH151" s="98" t="s">
        <v>50</v>
      </c>
      <c r="AI151" s="147" t="s">
        <v>30</v>
      </c>
      <c r="AJ151" s="148" t="s">
        <v>30</v>
      </c>
      <c r="AK151" s="148" t="s">
        <v>30</v>
      </c>
      <c r="AL151" s="148" t="s">
        <v>30</v>
      </c>
      <c r="AM151" s="148" t="s">
        <v>30</v>
      </c>
      <c r="AN151" s="148" t="s">
        <v>30</v>
      </c>
      <c r="AO151" s="148" t="s">
        <v>30</v>
      </c>
      <c r="AP151" s="148" t="s">
        <v>30</v>
      </c>
      <c r="AQ151" s="148" t="s">
        <v>30</v>
      </c>
      <c r="AR151" s="148" t="s">
        <v>30</v>
      </c>
      <c r="AS151" s="148" t="s">
        <v>30</v>
      </c>
      <c r="AT151" s="148" t="s">
        <v>30</v>
      </c>
      <c r="AU151" s="148" t="s">
        <v>30</v>
      </c>
      <c r="AV151" s="148" t="s">
        <v>30</v>
      </c>
      <c r="AW151" s="149" t="s">
        <v>30</v>
      </c>
    </row>
    <row r="152" spans="1:49" x14ac:dyDescent="0.2">
      <c r="A152" s="258"/>
      <c r="B152" s="250"/>
      <c r="C152" s="11">
        <v>39</v>
      </c>
      <c r="D152" s="166"/>
      <c r="E152" s="143" t="s">
        <v>51</v>
      </c>
      <c r="F152" s="73" t="s">
        <v>51</v>
      </c>
      <c r="G152" s="73" t="s">
        <v>51</v>
      </c>
      <c r="H152" s="73" t="s">
        <v>51</v>
      </c>
      <c r="I152" s="73" t="s">
        <v>51</v>
      </c>
      <c r="J152" s="73" t="s">
        <v>51</v>
      </c>
      <c r="K152" s="73" t="s">
        <v>51</v>
      </c>
      <c r="L152" s="73" t="s">
        <v>51</v>
      </c>
      <c r="M152" s="73" t="s">
        <v>51</v>
      </c>
      <c r="N152" s="73" t="s">
        <v>51</v>
      </c>
      <c r="O152" s="73" t="s">
        <v>51</v>
      </c>
      <c r="P152" s="73" t="s">
        <v>51</v>
      </c>
      <c r="Q152" s="73" t="s">
        <v>51</v>
      </c>
      <c r="R152" s="73" t="s">
        <v>51</v>
      </c>
      <c r="S152" s="98" t="s">
        <v>51</v>
      </c>
      <c r="T152" s="143" t="s">
        <v>50</v>
      </c>
      <c r="U152" s="73" t="s">
        <v>50</v>
      </c>
      <c r="V152" s="73" t="s">
        <v>50</v>
      </c>
      <c r="W152" s="73" t="s">
        <v>50</v>
      </c>
      <c r="X152" s="73" t="s">
        <v>50</v>
      </c>
      <c r="Y152" s="73" t="s">
        <v>50</v>
      </c>
      <c r="Z152" s="73" t="s">
        <v>50</v>
      </c>
      <c r="AA152" s="73" t="s">
        <v>50</v>
      </c>
      <c r="AB152" s="73" t="s">
        <v>50</v>
      </c>
      <c r="AC152" s="73" t="s">
        <v>50</v>
      </c>
      <c r="AD152" s="73" t="s">
        <v>50</v>
      </c>
      <c r="AE152" s="73" t="s">
        <v>50</v>
      </c>
      <c r="AF152" s="73" t="s">
        <v>50</v>
      </c>
      <c r="AG152" s="73" t="s">
        <v>50</v>
      </c>
      <c r="AH152" s="98" t="s">
        <v>50</v>
      </c>
      <c r="AI152" s="147" t="s">
        <v>30</v>
      </c>
      <c r="AJ152" s="148" t="s">
        <v>30</v>
      </c>
      <c r="AK152" s="148" t="s">
        <v>30</v>
      </c>
      <c r="AL152" s="148" t="s">
        <v>30</v>
      </c>
      <c r="AM152" s="148" t="s">
        <v>30</v>
      </c>
      <c r="AN152" s="148" t="s">
        <v>30</v>
      </c>
      <c r="AO152" s="148" t="s">
        <v>30</v>
      </c>
      <c r="AP152" s="148" t="s">
        <v>30</v>
      </c>
      <c r="AQ152" s="148" t="s">
        <v>30</v>
      </c>
      <c r="AR152" s="148" t="s">
        <v>30</v>
      </c>
      <c r="AS152" s="148" t="s">
        <v>30</v>
      </c>
      <c r="AT152" s="148" t="s">
        <v>30</v>
      </c>
      <c r="AU152" s="148" t="s">
        <v>30</v>
      </c>
      <c r="AV152" s="148" t="s">
        <v>30</v>
      </c>
      <c r="AW152" s="149" t="s">
        <v>30</v>
      </c>
    </row>
    <row r="153" spans="1:49" x14ac:dyDescent="0.2">
      <c r="A153" s="258"/>
      <c r="B153" s="250" t="s">
        <v>1</v>
      </c>
      <c r="C153" s="11">
        <v>40</v>
      </c>
      <c r="D153" s="166"/>
      <c r="E153" s="143" t="s">
        <v>51</v>
      </c>
      <c r="F153" s="73" t="s">
        <v>51</v>
      </c>
      <c r="G153" s="73" t="s">
        <v>51</v>
      </c>
      <c r="H153" s="73" t="s">
        <v>51</v>
      </c>
      <c r="I153" s="73" t="s">
        <v>51</v>
      </c>
      <c r="J153" s="73" t="s">
        <v>51</v>
      </c>
      <c r="K153" s="73" t="s">
        <v>51</v>
      </c>
      <c r="L153" s="73" t="s">
        <v>51</v>
      </c>
      <c r="M153" s="73" t="s">
        <v>51</v>
      </c>
      <c r="N153" s="73" t="s">
        <v>51</v>
      </c>
      <c r="O153" s="73" t="s">
        <v>51</v>
      </c>
      <c r="P153" s="73" t="s">
        <v>51</v>
      </c>
      <c r="Q153" s="73" t="s">
        <v>51</v>
      </c>
      <c r="R153" s="73" t="s">
        <v>51</v>
      </c>
      <c r="S153" s="98" t="s">
        <v>51</v>
      </c>
      <c r="T153" s="156" t="s">
        <v>45</v>
      </c>
      <c r="U153" s="80" t="s">
        <v>45</v>
      </c>
      <c r="V153" s="80" t="s">
        <v>45</v>
      </c>
      <c r="W153" s="80" t="s">
        <v>45</v>
      </c>
      <c r="X153" s="80" t="s">
        <v>45</v>
      </c>
      <c r="Y153" s="78" t="s">
        <v>20</v>
      </c>
      <c r="Z153" s="78" t="s">
        <v>20</v>
      </c>
      <c r="AA153" s="78" t="s">
        <v>20</v>
      </c>
      <c r="AB153" s="78" t="s">
        <v>20</v>
      </c>
      <c r="AC153" s="78" t="s">
        <v>20</v>
      </c>
      <c r="AD153" s="151" t="s">
        <v>21</v>
      </c>
      <c r="AE153" s="151" t="s">
        <v>21</v>
      </c>
      <c r="AF153" s="151" t="s">
        <v>21</v>
      </c>
      <c r="AG153" s="151" t="s">
        <v>21</v>
      </c>
      <c r="AH153" s="151" t="s">
        <v>21</v>
      </c>
      <c r="AI153" s="143" t="s">
        <v>49</v>
      </c>
      <c r="AJ153" s="73" t="s">
        <v>49</v>
      </c>
      <c r="AK153" s="73" t="s">
        <v>49</v>
      </c>
      <c r="AL153" s="73" t="s">
        <v>49</v>
      </c>
      <c r="AM153" s="73" t="s">
        <v>49</v>
      </c>
      <c r="AN153" s="73" t="s">
        <v>49</v>
      </c>
      <c r="AO153" s="73" t="s">
        <v>49</v>
      </c>
      <c r="AP153" s="73" t="s">
        <v>49</v>
      </c>
      <c r="AQ153" s="73" t="s">
        <v>49</v>
      </c>
      <c r="AR153" s="73" t="s">
        <v>49</v>
      </c>
      <c r="AS153" s="73" t="s">
        <v>49</v>
      </c>
      <c r="AT153" s="73" t="s">
        <v>49</v>
      </c>
      <c r="AU153" s="73" t="s">
        <v>49</v>
      </c>
      <c r="AV153" s="73" t="s">
        <v>49</v>
      </c>
      <c r="AW153" s="98" t="s">
        <v>49</v>
      </c>
    </row>
    <row r="154" spans="1:49" x14ac:dyDescent="0.2">
      <c r="A154" s="258"/>
      <c r="B154" s="250"/>
      <c r="C154" s="11">
        <v>41</v>
      </c>
      <c r="D154" s="166"/>
      <c r="E154" s="143" t="s">
        <v>51</v>
      </c>
      <c r="F154" s="73" t="s">
        <v>51</v>
      </c>
      <c r="G154" s="73" t="s">
        <v>51</v>
      </c>
      <c r="H154" s="73" t="s">
        <v>51</v>
      </c>
      <c r="I154" s="73" t="s">
        <v>51</v>
      </c>
      <c r="J154" s="73" t="s">
        <v>51</v>
      </c>
      <c r="K154" s="73" t="s">
        <v>51</v>
      </c>
      <c r="L154" s="73" t="s">
        <v>51</v>
      </c>
      <c r="M154" s="73" t="s">
        <v>51</v>
      </c>
      <c r="N154" s="73" t="s">
        <v>51</v>
      </c>
      <c r="O154" s="73" t="s">
        <v>51</v>
      </c>
      <c r="P154" s="73" t="s">
        <v>51</v>
      </c>
      <c r="Q154" s="73" t="s">
        <v>51</v>
      </c>
      <c r="R154" s="73" t="s">
        <v>51</v>
      </c>
      <c r="S154" s="98" t="s">
        <v>51</v>
      </c>
      <c r="T154" s="156" t="s">
        <v>45</v>
      </c>
      <c r="U154" s="80" t="s">
        <v>45</v>
      </c>
      <c r="V154" s="80" t="s">
        <v>45</v>
      </c>
      <c r="W154" s="80" t="s">
        <v>45</v>
      </c>
      <c r="X154" s="80" t="s">
        <v>45</v>
      </c>
      <c r="Y154" s="78" t="s">
        <v>20</v>
      </c>
      <c r="Z154" s="78" t="s">
        <v>20</v>
      </c>
      <c r="AA154" s="78" t="s">
        <v>20</v>
      </c>
      <c r="AB154" s="78" t="s">
        <v>20</v>
      </c>
      <c r="AC154" s="78" t="s">
        <v>20</v>
      </c>
      <c r="AD154" s="151" t="s">
        <v>21</v>
      </c>
      <c r="AE154" s="151" t="s">
        <v>21</v>
      </c>
      <c r="AF154" s="151" t="s">
        <v>21</v>
      </c>
      <c r="AG154" s="151" t="s">
        <v>21</v>
      </c>
      <c r="AH154" s="151" t="s">
        <v>21</v>
      </c>
      <c r="AI154" s="143" t="s">
        <v>49</v>
      </c>
      <c r="AJ154" s="73" t="s">
        <v>49</v>
      </c>
      <c r="AK154" s="73" t="s">
        <v>49</v>
      </c>
      <c r="AL154" s="73" t="s">
        <v>49</v>
      </c>
      <c r="AM154" s="73" t="s">
        <v>49</v>
      </c>
      <c r="AN154" s="73" t="s">
        <v>49</v>
      </c>
      <c r="AO154" s="73" t="s">
        <v>49</v>
      </c>
      <c r="AP154" s="73" t="s">
        <v>49</v>
      </c>
      <c r="AQ154" s="73" t="s">
        <v>49</v>
      </c>
      <c r="AR154" s="73" t="s">
        <v>49</v>
      </c>
      <c r="AS154" s="73" t="s">
        <v>49</v>
      </c>
      <c r="AT154" s="73" t="s">
        <v>49</v>
      </c>
      <c r="AU154" s="73" t="s">
        <v>49</v>
      </c>
      <c r="AV154" s="73" t="s">
        <v>49</v>
      </c>
      <c r="AW154" s="98" t="s">
        <v>49</v>
      </c>
    </row>
    <row r="155" spans="1:49" x14ac:dyDescent="0.2">
      <c r="A155" s="258"/>
      <c r="B155" s="250"/>
      <c r="C155" s="11">
        <v>42</v>
      </c>
      <c r="D155" s="166"/>
      <c r="E155" s="143" t="s">
        <v>51</v>
      </c>
      <c r="F155" s="73" t="s">
        <v>51</v>
      </c>
      <c r="G155" s="73" t="s">
        <v>51</v>
      </c>
      <c r="H155" s="73" t="s">
        <v>51</v>
      </c>
      <c r="I155" s="73" t="s">
        <v>51</v>
      </c>
      <c r="J155" s="73" t="s">
        <v>51</v>
      </c>
      <c r="K155" s="73" t="s">
        <v>51</v>
      </c>
      <c r="L155" s="73" t="s">
        <v>51</v>
      </c>
      <c r="M155" s="73" t="s">
        <v>51</v>
      </c>
      <c r="N155" s="73" t="s">
        <v>51</v>
      </c>
      <c r="O155" s="73" t="s">
        <v>51</v>
      </c>
      <c r="P155" s="73" t="s">
        <v>51</v>
      </c>
      <c r="Q155" s="73" t="s">
        <v>51</v>
      </c>
      <c r="R155" s="73" t="s">
        <v>51</v>
      </c>
      <c r="S155" s="98" t="s">
        <v>51</v>
      </c>
      <c r="T155" s="156" t="s">
        <v>45</v>
      </c>
      <c r="U155" s="80" t="s">
        <v>45</v>
      </c>
      <c r="V155" s="80" t="s">
        <v>45</v>
      </c>
      <c r="W155" s="80" t="s">
        <v>45</v>
      </c>
      <c r="X155" s="80" t="s">
        <v>45</v>
      </c>
      <c r="Y155" s="78" t="s">
        <v>20</v>
      </c>
      <c r="Z155" s="78" t="s">
        <v>20</v>
      </c>
      <c r="AA155" s="78" t="s">
        <v>20</v>
      </c>
      <c r="AB155" s="78" t="s">
        <v>20</v>
      </c>
      <c r="AC155" s="78" t="s">
        <v>20</v>
      </c>
      <c r="AD155" s="151" t="s">
        <v>21</v>
      </c>
      <c r="AE155" s="151" t="s">
        <v>21</v>
      </c>
      <c r="AF155" s="151" t="s">
        <v>21</v>
      </c>
      <c r="AG155" s="151" t="s">
        <v>21</v>
      </c>
      <c r="AH155" s="151" t="s">
        <v>21</v>
      </c>
      <c r="AI155" s="143" t="s">
        <v>49</v>
      </c>
      <c r="AJ155" s="73" t="s">
        <v>49</v>
      </c>
      <c r="AK155" s="73" t="s">
        <v>49</v>
      </c>
      <c r="AL155" s="73" t="s">
        <v>49</v>
      </c>
      <c r="AM155" s="73" t="s">
        <v>49</v>
      </c>
      <c r="AN155" s="73" t="s">
        <v>49</v>
      </c>
      <c r="AO155" s="73" t="s">
        <v>49</v>
      </c>
      <c r="AP155" s="73" t="s">
        <v>49</v>
      </c>
      <c r="AQ155" s="73" t="s">
        <v>49</v>
      </c>
      <c r="AR155" s="73" t="s">
        <v>49</v>
      </c>
      <c r="AS155" s="73" t="s">
        <v>49</v>
      </c>
      <c r="AT155" s="73" t="s">
        <v>49</v>
      </c>
      <c r="AU155" s="73" t="s">
        <v>49</v>
      </c>
      <c r="AV155" s="73" t="s">
        <v>49</v>
      </c>
      <c r="AW155" s="98" t="s">
        <v>49</v>
      </c>
    </row>
    <row r="156" spans="1:49" x14ac:dyDescent="0.2">
      <c r="A156" s="258"/>
      <c r="B156" s="250"/>
      <c r="C156" s="11">
        <v>43</v>
      </c>
      <c r="D156" s="166"/>
      <c r="E156" s="68" t="s">
        <v>54</v>
      </c>
      <c r="F156" s="52" t="s">
        <v>54</v>
      </c>
      <c r="G156" s="52" t="s">
        <v>54</v>
      </c>
      <c r="H156" s="52" t="s">
        <v>54</v>
      </c>
      <c r="I156" s="52" t="s">
        <v>54</v>
      </c>
      <c r="J156" s="52" t="s">
        <v>54</v>
      </c>
      <c r="K156" s="52" t="s">
        <v>54</v>
      </c>
      <c r="L156" s="52" t="s">
        <v>54</v>
      </c>
      <c r="M156" s="52" t="s">
        <v>54</v>
      </c>
      <c r="N156" s="52" t="s">
        <v>54</v>
      </c>
      <c r="O156" s="52" t="s">
        <v>54</v>
      </c>
      <c r="P156" s="52" t="s">
        <v>54</v>
      </c>
      <c r="Q156" s="52" t="s">
        <v>54</v>
      </c>
      <c r="R156" s="52" t="s">
        <v>54</v>
      </c>
      <c r="S156" s="54" t="s">
        <v>54</v>
      </c>
      <c r="T156" s="156" t="s">
        <v>45</v>
      </c>
      <c r="U156" s="80" t="s">
        <v>45</v>
      </c>
      <c r="V156" s="80" t="s">
        <v>45</v>
      </c>
      <c r="W156" s="80" t="s">
        <v>45</v>
      </c>
      <c r="X156" s="80" t="s">
        <v>45</v>
      </c>
      <c r="Y156" s="78" t="s">
        <v>20</v>
      </c>
      <c r="Z156" s="78" t="s">
        <v>20</v>
      </c>
      <c r="AA156" s="78" t="s">
        <v>20</v>
      </c>
      <c r="AB156" s="78" t="s">
        <v>20</v>
      </c>
      <c r="AC156" s="78" t="s">
        <v>20</v>
      </c>
      <c r="AD156" s="151" t="s">
        <v>21</v>
      </c>
      <c r="AE156" s="151" t="s">
        <v>21</v>
      </c>
      <c r="AF156" s="151" t="s">
        <v>21</v>
      </c>
      <c r="AG156" s="151" t="s">
        <v>21</v>
      </c>
      <c r="AH156" s="151" t="s">
        <v>21</v>
      </c>
      <c r="AI156" s="143" t="s">
        <v>49</v>
      </c>
      <c r="AJ156" s="73" t="s">
        <v>49</v>
      </c>
      <c r="AK156" s="73" t="s">
        <v>49</v>
      </c>
      <c r="AL156" s="73" t="s">
        <v>49</v>
      </c>
      <c r="AM156" s="73" t="s">
        <v>49</v>
      </c>
      <c r="AN156" s="73" t="s">
        <v>49</v>
      </c>
      <c r="AO156" s="73" t="s">
        <v>49</v>
      </c>
      <c r="AP156" s="73" t="s">
        <v>49</v>
      </c>
      <c r="AQ156" s="73" t="s">
        <v>49</v>
      </c>
      <c r="AR156" s="73" t="s">
        <v>49</v>
      </c>
      <c r="AS156" s="73" t="s">
        <v>49</v>
      </c>
      <c r="AT156" s="73" t="s">
        <v>49</v>
      </c>
      <c r="AU156" s="73" t="s">
        <v>49</v>
      </c>
      <c r="AV156" s="73" t="s">
        <v>49</v>
      </c>
      <c r="AW156" s="98" t="s">
        <v>49</v>
      </c>
    </row>
    <row r="157" spans="1:49" x14ac:dyDescent="0.2">
      <c r="A157" s="258"/>
      <c r="B157" s="250" t="s">
        <v>2</v>
      </c>
      <c r="C157" s="11">
        <v>44</v>
      </c>
      <c r="D157" s="166" t="s">
        <v>27</v>
      </c>
      <c r="E157" s="68" t="s">
        <v>54</v>
      </c>
      <c r="F157" s="52" t="s">
        <v>54</v>
      </c>
      <c r="G157" s="52" t="s">
        <v>54</v>
      </c>
      <c r="H157" s="52" t="s">
        <v>54</v>
      </c>
      <c r="I157" s="52" t="s">
        <v>54</v>
      </c>
      <c r="J157" s="52" t="s">
        <v>54</v>
      </c>
      <c r="K157" s="52" t="s">
        <v>54</v>
      </c>
      <c r="L157" s="52" t="s">
        <v>54</v>
      </c>
      <c r="M157" s="52" t="s">
        <v>54</v>
      </c>
      <c r="N157" s="52" t="s">
        <v>54</v>
      </c>
      <c r="O157" s="52" t="s">
        <v>54</v>
      </c>
      <c r="P157" s="52" t="s">
        <v>54</v>
      </c>
      <c r="Q157" s="52" t="s">
        <v>54</v>
      </c>
      <c r="R157" s="52" t="s">
        <v>54</v>
      </c>
      <c r="S157" s="54" t="s">
        <v>54</v>
      </c>
      <c r="T157" s="156" t="s">
        <v>45</v>
      </c>
      <c r="U157" s="80" t="s">
        <v>45</v>
      </c>
      <c r="V157" s="80" t="s">
        <v>45</v>
      </c>
      <c r="W157" s="80" t="s">
        <v>45</v>
      </c>
      <c r="X157" s="80" t="s">
        <v>45</v>
      </c>
      <c r="Y157" s="78" t="s">
        <v>20</v>
      </c>
      <c r="Z157" s="78" t="s">
        <v>20</v>
      </c>
      <c r="AA157" s="78" t="s">
        <v>20</v>
      </c>
      <c r="AB157" s="78" t="s">
        <v>20</v>
      </c>
      <c r="AC157" s="78" t="s">
        <v>20</v>
      </c>
      <c r="AD157" s="151" t="s">
        <v>21</v>
      </c>
      <c r="AE157" s="151" t="s">
        <v>21</v>
      </c>
      <c r="AF157" s="151" t="s">
        <v>21</v>
      </c>
      <c r="AG157" s="151" t="s">
        <v>21</v>
      </c>
      <c r="AH157" s="151" t="s">
        <v>21</v>
      </c>
      <c r="AI157" s="143" t="s">
        <v>49</v>
      </c>
      <c r="AJ157" s="73" t="s">
        <v>49</v>
      </c>
      <c r="AK157" s="73" t="s">
        <v>49</v>
      </c>
      <c r="AL157" s="73" t="s">
        <v>49</v>
      </c>
      <c r="AM157" s="73" t="s">
        <v>49</v>
      </c>
      <c r="AN157" s="73" t="s">
        <v>49</v>
      </c>
      <c r="AO157" s="73" t="s">
        <v>49</v>
      </c>
      <c r="AP157" s="73" t="s">
        <v>49</v>
      </c>
      <c r="AQ157" s="73" t="s">
        <v>49</v>
      </c>
      <c r="AR157" s="73" t="s">
        <v>49</v>
      </c>
      <c r="AS157" s="73" t="s">
        <v>49</v>
      </c>
      <c r="AT157" s="73" t="s">
        <v>49</v>
      </c>
      <c r="AU157" s="73" t="s">
        <v>49</v>
      </c>
      <c r="AV157" s="73" t="s">
        <v>49</v>
      </c>
      <c r="AW157" s="98" t="s">
        <v>49</v>
      </c>
    </row>
    <row r="158" spans="1:49" x14ac:dyDescent="0.2">
      <c r="A158" s="258"/>
      <c r="B158" s="250"/>
      <c r="C158" s="11">
        <v>45</v>
      </c>
      <c r="D158" s="166"/>
      <c r="E158" s="68" t="s">
        <v>54</v>
      </c>
      <c r="F158" s="52" t="s">
        <v>54</v>
      </c>
      <c r="G158" s="52" t="s">
        <v>54</v>
      </c>
      <c r="H158" s="52" t="s">
        <v>54</v>
      </c>
      <c r="I158" s="52" t="s">
        <v>54</v>
      </c>
      <c r="J158" s="52" t="s">
        <v>54</v>
      </c>
      <c r="K158" s="52" t="s">
        <v>54</v>
      </c>
      <c r="L158" s="52" t="s">
        <v>54</v>
      </c>
      <c r="M158" s="52" t="s">
        <v>54</v>
      </c>
      <c r="N158" s="52" t="s">
        <v>54</v>
      </c>
      <c r="O158" s="52" t="s">
        <v>54</v>
      </c>
      <c r="P158" s="52" t="s">
        <v>54</v>
      </c>
      <c r="Q158" s="52" t="s">
        <v>54</v>
      </c>
      <c r="R158" s="52" t="s">
        <v>54</v>
      </c>
      <c r="S158" s="54" t="s">
        <v>54</v>
      </c>
      <c r="T158" s="156" t="s">
        <v>45</v>
      </c>
      <c r="U158" s="80" t="s">
        <v>45</v>
      </c>
      <c r="V158" s="80" t="s">
        <v>45</v>
      </c>
      <c r="W158" s="80" t="s">
        <v>45</v>
      </c>
      <c r="X158" s="80" t="s">
        <v>45</v>
      </c>
      <c r="Y158" s="78" t="s">
        <v>20</v>
      </c>
      <c r="Z158" s="78" t="s">
        <v>20</v>
      </c>
      <c r="AA158" s="78" t="s">
        <v>20</v>
      </c>
      <c r="AB158" s="78" t="s">
        <v>20</v>
      </c>
      <c r="AC158" s="78" t="s">
        <v>20</v>
      </c>
      <c r="AD158" s="151" t="s">
        <v>21</v>
      </c>
      <c r="AE158" s="151" t="s">
        <v>21</v>
      </c>
      <c r="AF158" s="151" t="s">
        <v>21</v>
      </c>
      <c r="AG158" s="151" t="s">
        <v>21</v>
      </c>
      <c r="AH158" s="151" t="s">
        <v>21</v>
      </c>
      <c r="AI158" s="150" t="s">
        <v>44</v>
      </c>
      <c r="AJ158" s="151" t="s">
        <v>21</v>
      </c>
      <c r="AK158" s="151" t="s">
        <v>21</v>
      </c>
      <c r="AL158" s="151" t="s">
        <v>21</v>
      </c>
      <c r="AM158" s="151" t="s">
        <v>21</v>
      </c>
      <c r="AN158" s="80" t="s">
        <v>45</v>
      </c>
      <c r="AO158" s="80" t="s">
        <v>45</v>
      </c>
      <c r="AP158" s="80" t="s">
        <v>45</v>
      </c>
      <c r="AQ158" s="80" t="s">
        <v>45</v>
      </c>
      <c r="AR158" s="80" t="s">
        <v>45</v>
      </c>
      <c r="AS158" s="78" t="s">
        <v>20</v>
      </c>
      <c r="AT158" s="78" t="s">
        <v>20</v>
      </c>
      <c r="AU158" s="78" t="s">
        <v>20</v>
      </c>
      <c r="AV158" s="78" t="s">
        <v>20</v>
      </c>
      <c r="AW158" s="152" t="s">
        <v>20</v>
      </c>
    </row>
    <row r="159" spans="1:49" x14ac:dyDescent="0.2">
      <c r="A159" s="258"/>
      <c r="B159" s="250"/>
      <c r="C159" s="11">
        <v>46</v>
      </c>
      <c r="D159" s="166"/>
      <c r="E159" s="68" t="s">
        <v>54</v>
      </c>
      <c r="F159" s="52" t="s">
        <v>54</v>
      </c>
      <c r="G159" s="52" t="s">
        <v>54</v>
      </c>
      <c r="H159" s="52" t="s">
        <v>54</v>
      </c>
      <c r="I159" s="52" t="s">
        <v>54</v>
      </c>
      <c r="J159" s="52" t="s">
        <v>54</v>
      </c>
      <c r="K159" s="52" t="s">
        <v>54</v>
      </c>
      <c r="L159" s="52" t="s">
        <v>54</v>
      </c>
      <c r="M159" s="52" t="s">
        <v>54</v>
      </c>
      <c r="N159" s="52" t="s">
        <v>54</v>
      </c>
      <c r="O159" s="52" t="s">
        <v>54</v>
      </c>
      <c r="P159" s="52" t="s">
        <v>54</v>
      </c>
      <c r="Q159" s="52" t="s">
        <v>54</v>
      </c>
      <c r="R159" s="52" t="s">
        <v>54</v>
      </c>
      <c r="S159" s="54" t="s">
        <v>54</v>
      </c>
      <c r="T159" s="156" t="s">
        <v>45</v>
      </c>
      <c r="U159" s="80" t="s">
        <v>45</v>
      </c>
      <c r="V159" s="80" t="s">
        <v>45</v>
      </c>
      <c r="W159" s="80" t="s">
        <v>45</v>
      </c>
      <c r="X159" s="80" t="s">
        <v>45</v>
      </c>
      <c r="Y159" s="78" t="s">
        <v>20</v>
      </c>
      <c r="Z159" s="78" t="s">
        <v>20</v>
      </c>
      <c r="AA159" s="78" t="s">
        <v>20</v>
      </c>
      <c r="AB159" s="78" t="s">
        <v>20</v>
      </c>
      <c r="AC159" s="78" t="s">
        <v>20</v>
      </c>
      <c r="AD159" s="151" t="s">
        <v>21</v>
      </c>
      <c r="AE159" s="151" t="s">
        <v>21</v>
      </c>
      <c r="AF159" s="151" t="s">
        <v>21</v>
      </c>
      <c r="AG159" s="151" t="s">
        <v>21</v>
      </c>
      <c r="AH159" s="151" t="s">
        <v>21</v>
      </c>
      <c r="AI159" s="150" t="s">
        <v>44</v>
      </c>
      <c r="AJ159" s="151" t="s">
        <v>21</v>
      </c>
      <c r="AK159" s="151" t="s">
        <v>21</v>
      </c>
      <c r="AL159" s="151" t="s">
        <v>21</v>
      </c>
      <c r="AM159" s="151" t="s">
        <v>21</v>
      </c>
      <c r="AN159" s="80" t="s">
        <v>45</v>
      </c>
      <c r="AO159" s="80" t="s">
        <v>45</v>
      </c>
      <c r="AP159" s="80" t="s">
        <v>45</v>
      </c>
      <c r="AQ159" s="80" t="s">
        <v>45</v>
      </c>
      <c r="AR159" s="80" t="s">
        <v>45</v>
      </c>
      <c r="AS159" s="78" t="s">
        <v>20</v>
      </c>
      <c r="AT159" s="78" t="s">
        <v>20</v>
      </c>
      <c r="AU159" s="78" t="s">
        <v>20</v>
      </c>
      <c r="AV159" s="78" t="s">
        <v>20</v>
      </c>
      <c r="AW159" s="152" t="s">
        <v>20</v>
      </c>
    </row>
    <row r="160" spans="1:49" x14ac:dyDescent="0.2">
      <c r="A160" s="258"/>
      <c r="B160" s="250"/>
      <c r="C160" s="11">
        <v>47</v>
      </c>
      <c r="D160" s="166"/>
      <c r="E160" s="143" t="s">
        <v>51</v>
      </c>
      <c r="F160" s="73" t="s">
        <v>51</v>
      </c>
      <c r="G160" s="73" t="s">
        <v>51</v>
      </c>
      <c r="H160" s="73" t="s">
        <v>51</v>
      </c>
      <c r="I160" s="73" t="s">
        <v>51</v>
      </c>
      <c r="J160" s="73" t="s">
        <v>51</v>
      </c>
      <c r="K160" s="73" t="s">
        <v>51</v>
      </c>
      <c r="L160" s="73" t="s">
        <v>51</v>
      </c>
      <c r="M160" s="73" t="s">
        <v>51</v>
      </c>
      <c r="N160" s="73" t="s">
        <v>51</v>
      </c>
      <c r="O160" s="73" t="s">
        <v>51</v>
      </c>
      <c r="P160" s="73" t="s">
        <v>51</v>
      </c>
      <c r="Q160" s="73" t="s">
        <v>51</v>
      </c>
      <c r="R160" s="73" t="s">
        <v>51</v>
      </c>
      <c r="S160" s="98" t="s">
        <v>51</v>
      </c>
      <c r="T160" s="156" t="s">
        <v>45</v>
      </c>
      <c r="U160" s="80" t="s">
        <v>45</v>
      </c>
      <c r="V160" s="80" t="s">
        <v>45</v>
      </c>
      <c r="W160" s="80" t="s">
        <v>45</v>
      </c>
      <c r="X160" s="80" t="s">
        <v>45</v>
      </c>
      <c r="Y160" s="78" t="s">
        <v>20</v>
      </c>
      <c r="Z160" s="78" t="s">
        <v>20</v>
      </c>
      <c r="AA160" s="78" t="s">
        <v>20</v>
      </c>
      <c r="AB160" s="78" t="s">
        <v>20</v>
      </c>
      <c r="AC160" s="78" t="s">
        <v>20</v>
      </c>
      <c r="AD160" s="151" t="s">
        <v>21</v>
      </c>
      <c r="AE160" s="151" t="s">
        <v>21</v>
      </c>
      <c r="AF160" s="151" t="s">
        <v>21</v>
      </c>
      <c r="AG160" s="151" t="s">
        <v>21</v>
      </c>
      <c r="AH160" s="151" t="s">
        <v>21</v>
      </c>
      <c r="AI160" s="153" t="s">
        <v>21</v>
      </c>
      <c r="AJ160" s="72" t="s">
        <v>44</v>
      </c>
      <c r="AK160" s="151" t="s">
        <v>21</v>
      </c>
      <c r="AL160" s="151" t="s">
        <v>21</v>
      </c>
      <c r="AM160" s="151" t="s">
        <v>21</v>
      </c>
      <c r="AN160" s="80" t="s">
        <v>45</v>
      </c>
      <c r="AO160" s="80" t="s">
        <v>45</v>
      </c>
      <c r="AP160" s="80" t="s">
        <v>45</v>
      </c>
      <c r="AQ160" s="80" t="s">
        <v>45</v>
      </c>
      <c r="AR160" s="80" t="s">
        <v>45</v>
      </c>
      <c r="AS160" s="78" t="s">
        <v>20</v>
      </c>
      <c r="AT160" s="78" t="s">
        <v>20</v>
      </c>
      <c r="AU160" s="78" t="s">
        <v>20</v>
      </c>
      <c r="AV160" s="78" t="s">
        <v>20</v>
      </c>
      <c r="AW160" s="152" t="s">
        <v>20</v>
      </c>
    </row>
    <row r="161" spans="1:49" x14ac:dyDescent="0.2">
      <c r="A161" s="258"/>
      <c r="B161" s="250"/>
      <c r="C161" s="11">
        <v>48</v>
      </c>
      <c r="D161" s="166"/>
      <c r="E161" s="143" t="s">
        <v>51</v>
      </c>
      <c r="F161" s="73" t="s">
        <v>51</v>
      </c>
      <c r="G161" s="73" t="s">
        <v>51</v>
      </c>
      <c r="H161" s="73" t="s">
        <v>51</v>
      </c>
      <c r="I161" s="73" t="s">
        <v>51</v>
      </c>
      <c r="J161" s="73" t="s">
        <v>51</v>
      </c>
      <c r="K161" s="73" t="s">
        <v>51</v>
      </c>
      <c r="L161" s="73" t="s">
        <v>51</v>
      </c>
      <c r="M161" s="73" t="s">
        <v>51</v>
      </c>
      <c r="N161" s="73" t="s">
        <v>51</v>
      </c>
      <c r="O161" s="73" t="s">
        <v>51</v>
      </c>
      <c r="P161" s="73" t="s">
        <v>51</v>
      </c>
      <c r="Q161" s="73" t="s">
        <v>51</v>
      </c>
      <c r="R161" s="73" t="s">
        <v>51</v>
      </c>
      <c r="S161" s="98" t="s">
        <v>51</v>
      </c>
      <c r="T161" s="143" t="s">
        <v>50</v>
      </c>
      <c r="U161" s="73" t="s">
        <v>50</v>
      </c>
      <c r="V161" s="73" t="s">
        <v>50</v>
      </c>
      <c r="W161" s="73" t="s">
        <v>50</v>
      </c>
      <c r="X161" s="73" t="s">
        <v>50</v>
      </c>
      <c r="Y161" s="73" t="s">
        <v>50</v>
      </c>
      <c r="Z161" s="73" t="s">
        <v>50</v>
      </c>
      <c r="AA161" s="73" t="s">
        <v>50</v>
      </c>
      <c r="AB161" s="73" t="s">
        <v>50</v>
      </c>
      <c r="AC161" s="73" t="s">
        <v>50</v>
      </c>
      <c r="AD161" s="73" t="s">
        <v>50</v>
      </c>
      <c r="AE161" s="73" t="s">
        <v>50</v>
      </c>
      <c r="AF161" s="73" t="s">
        <v>50</v>
      </c>
      <c r="AG161" s="73" t="s">
        <v>50</v>
      </c>
      <c r="AH161" s="98" t="s">
        <v>50</v>
      </c>
      <c r="AI161" s="153" t="s">
        <v>21</v>
      </c>
      <c r="AJ161" s="72" t="s">
        <v>44</v>
      </c>
      <c r="AK161" s="151" t="s">
        <v>21</v>
      </c>
      <c r="AL161" s="151" t="s">
        <v>21</v>
      </c>
      <c r="AM161" s="151" t="s">
        <v>21</v>
      </c>
      <c r="AN161" s="80" t="s">
        <v>45</v>
      </c>
      <c r="AO161" s="80" t="s">
        <v>45</v>
      </c>
      <c r="AP161" s="80" t="s">
        <v>45</v>
      </c>
      <c r="AQ161" s="80" t="s">
        <v>45</v>
      </c>
      <c r="AR161" s="80" t="s">
        <v>45</v>
      </c>
      <c r="AS161" s="78" t="s">
        <v>20</v>
      </c>
      <c r="AT161" s="78" t="s">
        <v>20</v>
      </c>
      <c r="AU161" s="78" t="s">
        <v>20</v>
      </c>
      <c r="AV161" s="78" t="s">
        <v>20</v>
      </c>
      <c r="AW161" s="152" t="s">
        <v>20</v>
      </c>
    </row>
    <row r="162" spans="1:49" x14ac:dyDescent="0.2">
      <c r="A162" s="258"/>
      <c r="B162" s="250" t="s">
        <v>3</v>
      </c>
      <c r="C162" s="11">
        <v>49</v>
      </c>
      <c r="D162" s="166"/>
      <c r="E162" s="143" t="s">
        <v>51</v>
      </c>
      <c r="F162" s="73" t="s">
        <v>51</v>
      </c>
      <c r="G162" s="73" t="s">
        <v>51</v>
      </c>
      <c r="H162" s="73" t="s">
        <v>51</v>
      </c>
      <c r="I162" s="73" t="s">
        <v>51</v>
      </c>
      <c r="J162" s="73" t="s">
        <v>51</v>
      </c>
      <c r="K162" s="73" t="s">
        <v>51</v>
      </c>
      <c r="L162" s="73" t="s">
        <v>51</v>
      </c>
      <c r="M162" s="73" t="s">
        <v>51</v>
      </c>
      <c r="N162" s="73" t="s">
        <v>51</v>
      </c>
      <c r="O162" s="73" t="s">
        <v>51</v>
      </c>
      <c r="P162" s="73" t="s">
        <v>51</v>
      </c>
      <c r="Q162" s="73" t="s">
        <v>51</v>
      </c>
      <c r="R162" s="73" t="s">
        <v>51</v>
      </c>
      <c r="S162" s="98" t="s">
        <v>51</v>
      </c>
      <c r="T162" s="143" t="s">
        <v>50</v>
      </c>
      <c r="U162" s="73" t="s">
        <v>50</v>
      </c>
      <c r="V162" s="73" t="s">
        <v>50</v>
      </c>
      <c r="W162" s="73" t="s">
        <v>50</v>
      </c>
      <c r="X162" s="73" t="s">
        <v>50</v>
      </c>
      <c r="Y162" s="73" t="s">
        <v>50</v>
      </c>
      <c r="Z162" s="73" t="s">
        <v>50</v>
      </c>
      <c r="AA162" s="73" t="s">
        <v>50</v>
      </c>
      <c r="AB162" s="73" t="s">
        <v>50</v>
      </c>
      <c r="AC162" s="73" t="s">
        <v>50</v>
      </c>
      <c r="AD162" s="73" t="s">
        <v>50</v>
      </c>
      <c r="AE162" s="73" t="s">
        <v>50</v>
      </c>
      <c r="AF162" s="73" t="s">
        <v>50</v>
      </c>
      <c r="AG162" s="73" t="s">
        <v>50</v>
      </c>
      <c r="AH162" s="98" t="s">
        <v>50</v>
      </c>
      <c r="AI162" s="153" t="s">
        <v>21</v>
      </c>
      <c r="AJ162" s="151" t="s">
        <v>21</v>
      </c>
      <c r="AK162" s="72" t="s">
        <v>44</v>
      </c>
      <c r="AL162" s="151" t="s">
        <v>21</v>
      </c>
      <c r="AM162" s="151" t="s">
        <v>21</v>
      </c>
      <c r="AN162" s="80" t="s">
        <v>45</v>
      </c>
      <c r="AO162" s="80" t="s">
        <v>45</v>
      </c>
      <c r="AP162" s="80" t="s">
        <v>45</v>
      </c>
      <c r="AQ162" s="80" t="s">
        <v>45</v>
      </c>
      <c r="AR162" s="80" t="s">
        <v>45</v>
      </c>
      <c r="AS162" s="78" t="s">
        <v>20</v>
      </c>
      <c r="AT162" s="78" t="s">
        <v>20</v>
      </c>
      <c r="AU162" s="78" t="s">
        <v>20</v>
      </c>
      <c r="AV162" s="78" t="s">
        <v>20</v>
      </c>
      <c r="AW162" s="152" t="s">
        <v>20</v>
      </c>
    </row>
    <row r="163" spans="1:49" x14ac:dyDescent="0.2">
      <c r="A163" s="258"/>
      <c r="B163" s="250"/>
      <c r="C163" s="11">
        <v>50</v>
      </c>
      <c r="D163" s="166"/>
      <c r="E163" s="69" t="s">
        <v>55</v>
      </c>
      <c r="F163" s="53" t="s">
        <v>55</v>
      </c>
      <c r="G163" s="53" t="s">
        <v>55</v>
      </c>
      <c r="H163" s="53" t="s">
        <v>55</v>
      </c>
      <c r="I163" s="53" t="s">
        <v>55</v>
      </c>
      <c r="J163" s="53" t="s">
        <v>55</v>
      </c>
      <c r="K163" s="53" t="s">
        <v>55</v>
      </c>
      <c r="L163" s="53" t="s">
        <v>55</v>
      </c>
      <c r="M163" s="53" t="s">
        <v>55</v>
      </c>
      <c r="N163" s="53" t="s">
        <v>55</v>
      </c>
      <c r="O163" s="53" t="s">
        <v>55</v>
      </c>
      <c r="P163" s="53" t="s">
        <v>55</v>
      </c>
      <c r="Q163" s="53" t="s">
        <v>55</v>
      </c>
      <c r="R163" s="53" t="s">
        <v>55</v>
      </c>
      <c r="S163" s="55" t="s">
        <v>55</v>
      </c>
      <c r="T163" s="143" t="s">
        <v>50</v>
      </c>
      <c r="U163" s="73" t="s">
        <v>50</v>
      </c>
      <c r="V163" s="73" t="s">
        <v>50</v>
      </c>
      <c r="W163" s="73" t="s">
        <v>50</v>
      </c>
      <c r="X163" s="73" t="s">
        <v>50</v>
      </c>
      <c r="Y163" s="73" t="s">
        <v>50</v>
      </c>
      <c r="Z163" s="73" t="s">
        <v>50</v>
      </c>
      <c r="AA163" s="73" t="s">
        <v>50</v>
      </c>
      <c r="AB163" s="73" t="s">
        <v>50</v>
      </c>
      <c r="AC163" s="73" t="s">
        <v>50</v>
      </c>
      <c r="AD163" s="73" t="s">
        <v>50</v>
      </c>
      <c r="AE163" s="73" t="s">
        <v>50</v>
      </c>
      <c r="AF163" s="73" t="s">
        <v>50</v>
      </c>
      <c r="AG163" s="73" t="s">
        <v>50</v>
      </c>
      <c r="AH163" s="98" t="s">
        <v>50</v>
      </c>
      <c r="AI163" s="153" t="s">
        <v>21</v>
      </c>
      <c r="AJ163" s="151" t="s">
        <v>21</v>
      </c>
      <c r="AK163" s="72" t="s">
        <v>44</v>
      </c>
      <c r="AL163" s="151" t="s">
        <v>21</v>
      </c>
      <c r="AM163" s="151" t="s">
        <v>21</v>
      </c>
      <c r="AN163" s="80" t="s">
        <v>45</v>
      </c>
      <c r="AO163" s="80" t="s">
        <v>45</v>
      </c>
      <c r="AP163" s="80" t="s">
        <v>45</v>
      </c>
      <c r="AQ163" s="80" t="s">
        <v>45</v>
      </c>
      <c r="AR163" s="80" t="s">
        <v>45</v>
      </c>
      <c r="AS163" s="78" t="s">
        <v>20</v>
      </c>
      <c r="AT163" s="78" t="s">
        <v>20</v>
      </c>
      <c r="AU163" s="78" t="s">
        <v>20</v>
      </c>
      <c r="AV163" s="78" t="s">
        <v>20</v>
      </c>
      <c r="AW163" s="152" t="s">
        <v>20</v>
      </c>
    </row>
    <row r="164" spans="1:49" x14ac:dyDescent="0.2">
      <c r="A164" s="258"/>
      <c r="B164" s="250"/>
      <c r="C164" s="11">
        <v>51</v>
      </c>
      <c r="D164" s="166" t="s">
        <v>27</v>
      </c>
      <c r="E164" s="69" t="s">
        <v>55</v>
      </c>
      <c r="F164" s="53" t="s">
        <v>55</v>
      </c>
      <c r="G164" s="53" t="s">
        <v>55</v>
      </c>
      <c r="H164" s="53" t="s">
        <v>55</v>
      </c>
      <c r="I164" s="53" t="s">
        <v>55</v>
      </c>
      <c r="J164" s="53" t="s">
        <v>55</v>
      </c>
      <c r="K164" s="53" t="s">
        <v>55</v>
      </c>
      <c r="L164" s="53" t="s">
        <v>55</v>
      </c>
      <c r="M164" s="53" t="s">
        <v>55</v>
      </c>
      <c r="N164" s="53" t="s">
        <v>55</v>
      </c>
      <c r="O164" s="53" t="s">
        <v>55</v>
      </c>
      <c r="P164" s="53" t="s">
        <v>55</v>
      </c>
      <c r="Q164" s="53" t="s">
        <v>55</v>
      </c>
      <c r="R164" s="53" t="s">
        <v>55</v>
      </c>
      <c r="S164" s="55" t="s">
        <v>55</v>
      </c>
      <c r="T164" s="143" t="s">
        <v>50</v>
      </c>
      <c r="U164" s="73" t="s">
        <v>50</v>
      </c>
      <c r="V164" s="73" t="s">
        <v>50</v>
      </c>
      <c r="W164" s="73" t="s">
        <v>50</v>
      </c>
      <c r="X164" s="73" t="s">
        <v>50</v>
      </c>
      <c r="Y164" s="73" t="s">
        <v>50</v>
      </c>
      <c r="Z164" s="73" t="s">
        <v>50</v>
      </c>
      <c r="AA164" s="73" t="s">
        <v>50</v>
      </c>
      <c r="AB164" s="73" t="s">
        <v>50</v>
      </c>
      <c r="AC164" s="73" t="s">
        <v>50</v>
      </c>
      <c r="AD164" s="73" t="s">
        <v>50</v>
      </c>
      <c r="AE164" s="73" t="s">
        <v>50</v>
      </c>
      <c r="AF164" s="73" t="s">
        <v>50</v>
      </c>
      <c r="AG164" s="73" t="s">
        <v>50</v>
      </c>
      <c r="AH164" s="98" t="s">
        <v>50</v>
      </c>
      <c r="AI164" s="153" t="s">
        <v>21</v>
      </c>
      <c r="AJ164" s="151" t="s">
        <v>21</v>
      </c>
      <c r="AK164" s="151" t="s">
        <v>21</v>
      </c>
      <c r="AL164" s="72" t="s">
        <v>44</v>
      </c>
      <c r="AM164" s="151" t="s">
        <v>21</v>
      </c>
      <c r="AN164" s="80" t="s">
        <v>45</v>
      </c>
      <c r="AO164" s="80" t="s">
        <v>45</v>
      </c>
      <c r="AP164" s="80" t="s">
        <v>45</v>
      </c>
      <c r="AQ164" s="80" t="s">
        <v>45</v>
      </c>
      <c r="AR164" s="80" t="s">
        <v>45</v>
      </c>
      <c r="AS164" s="78" t="s">
        <v>20</v>
      </c>
      <c r="AT164" s="78" t="s">
        <v>20</v>
      </c>
      <c r="AU164" s="78" t="s">
        <v>20</v>
      </c>
      <c r="AV164" s="78" t="s">
        <v>20</v>
      </c>
      <c r="AW164" s="152" t="s">
        <v>20</v>
      </c>
    </row>
    <row r="165" spans="1:49" ht="13.5" thickBot="1" x14ac:dyDescent="0.25">
      <c r="A165" s="259"/>
      <c r="B165" s="251"/>
      <c r="C165" s="164">
        <v>52</v>
      </c>
      <c r="D165" s="167" t="s">
        <v>76</v>
      </c>
      <c r="E165" s="69" t="s">
        <v>55</v>
      </c>
      <c r="F165" s="53" t="s">
        <v>55</v>
      </c>
      <c r="G165" s="53" t="s">
        <v>55</v>
      </c>
      <c r="H165" s="53" t="s">
        <v>55</v>
      </c>
      <c r="I165" s="53" t="s">
        <v>55</v>
      </c>
      <c r="J165" s="53" t="s">
        <v>55</v>
      </c>
      <c r="K165" s="53" t="s">
        <v>55</v>
      </c>
      <c r="L165" s="53" t="s">
        <v>55</v>
      </c>
      <c r="M165" s="53" t="s">
        <v>55</v>
      </c>
      <c r="N165" s="53" t="s">
        <v>55</v>
      </c>
      <c r="O165" s="53" t="s">
        <v>55</v>
      </c>
      <c r="P165" s="53" t="s">
        <v>55</v>
      </c>
      <c r="Q165" s="53" t="s">
        <v>55</v>
      </c>
      <c r="R165" s="53" t="s">
        <v>55</v>
      </c>
      <c r="S165" s="55" t="s">
        <v>55</v>
      </c>
      <c r="T165" s="154" t="s">
        <v>20</v>
      </c>
      <c r="U165" s="78" t="s">
        <v>20</v>
      </c>
      <c r="V165" s="78" t="s">
        <v>20</v>
      </c>
      <c r="W165" s="78" t="s">
        <v>20</v>
      </c>
      <c r="X165" s="78" t="s">
        <v>20</v>
      </c>
      <c r="Y165" s="151" t="s">
        <v>21</v>
      </c>
      <c r="Z165" s="151" t="s">
        <v>21</v>
      </c>
      <c r="AA165" s="151" t="s">
        <v>21</v>
      </c>
      <c r="AB165" s="151" t="s">
        <v>21</v>
      </c>
      <c r="AC165" s="151" t="s">
        <v>21</v>
      </c>
      <c r="AD165" s="80" t="s">
        <v>45</v>
      </c>
      <c r="AE165" s="80" t="s">
        <v>45</v>
      </c>
      <c r="AF165" s="80" t="s">
        <v>45</v>
      </c>
      <c r="AG165" s="80" t="s">
        <v>45</v>
      </c>
      <c r="AH165" s="155" t="s">
        <v>45</v>
      </c>
      <c r="AI165" s="153" t="s">
        <v>21</v>
      </c>
      <c r="AJ165" s="151" t="s">
        <v>21</v>
      </c>
      <c r="AK165" s="151" t="s">
        <v>21</v>
      </c>
      <c r="AL165" s="72" t="s">
        <v>44</v>
      </c>
      <c r="AM165" s="151" t="s">
        <v>21</v>
      </c>
      <c r="AN165" s="80" t="s">
        <v>45</v>
      </c>
      <c r="AO165" s="80" t="s">
        <v>45</v>
      </c>
      <c r="AP165" s="80" t="s">
        <v>45</v>
      </c>
      <c r="AQ165" s="80" t="s">
        <v>45</v>
      </c>
      <c r="AR165" s="80" t="s">
        <v>45</v>
      </c>
      <c r="AS165" s="78" t="s">
        <v>20</v>
      </c>
      <c r="AT165" s="78" t="s">
        <v>20</v>
      </c>
      <c r="AU165" s="78" t="s">
        <v>20</v>
      </c>
      <c r="AV165" s="78" t="s">
        <v>20</v>
      </c>
      <c r="AW165" s="152" t="s">
        <v>20</v>
      </c>
    </row>
    <row r="166" spans="1:49" x14ac:dyDescent="0.2">
      <c r="A166" s="252">
        <v>2023</v>
      </c>
      <c r="B166" s="255" t="s">
        <v>4</v>
      </c>
      <c r="C166" s="10">
        <v>1</v>
      </c>
      <c r="D166" s="171" t="s">
        <v>76</v>
      </c>
      <c r="E166" s="69" t="s">
        <v>55</v>
      </c>
      <c r="F166" s="53" t="s">
        <v>55</v>
      </c>
      <c r="G166" s="53" t="s">
        <v>55</v>
      </c>
      <c r="H166" s="53" t="s">
        <v>55</v>
      </c>
      <c r="I166" s="53" t="s">
        <v>55</v>
      </c>
      <c r="J166" s="53" t="s">
        <v>55</v>
      </c>
      <c r="K166" s="53" t="s">
        <v>55</v>
      </c>
      <c r="L166" s="53" t="s">
        <v>55</v>
      </c>
      <c r="M166" s="53" t="s">
        <v>55</v>
      </c>
      <c r="N166" s="53" t="s">
        <v>55</v>
      </c>
      <c r="O166" s="53" t="s">
        <v>55</v>
      </c>
      <c r="P166" s="53" t="s">
        <v>55</v>
      </c>
      <c r="Q166" s="53" t="s">
        <v>55</v>
      </c>
      <c r="R166" s="53" t="s">
        <v>55</v>
      </c>
      <c r="S166" s="55" t="s">
        <v>55</v>
      </c>
      <c r="T166" s="154" t="s">
        <v>20</v>
      </c>
      <c r="U166" s="78" t="s">
        <v>20</v>
      </c>
      <c r="V166" s="78" t="s">
        <v>20</v>
      </c>
      <c r="W166" s="78" t="s">
        <v>20</v>
      </c>
      <c r="X166" s="78" t="s">
        <v>20</v>
      </c>
      <c r="Y166" s="151" t="s">
        <v>21</v>
      </c>
      <c r="Z166" s="151" t="s">
        <v>21</v>
      </c>
      <c r="AA166" s="151" t="s">
        <v>21</v>
      </c>
      <c r="AB166" s="151" t="s">
        <v>21</v>
      </c>
      <c r="AC166" s="151" t="s">
        <v>21</v>
      </c>
      <c r="AD166" s="80" t="s">
        <v>45</v>
      </c>
      <c r="AE166" s="80" t="s">
        <v>45</v>
      </c>
      <c r="AF166" s="80" t="s">
        <v>45</v>
      </c>
      <c r="AG166" s="80" t="s">
        <v>45</v>
      </c>
      <c r="AH166" s="155" t="s">
        <v>45</v>
      </c>
      <c r="AI166" s="153" t="s">
        <v>21</v>
      </c>
      <c r="AJ166" s="151" t="s">
        <v>21</v>
      </c>
      <c r="AK166" s="151" t="s">
        <v>21</v>
      </c>
      <c r="AL166" s="151" t="s">
        <v>21</v>
      </c>
      <c r="AM166" s="72" t="s">
        <v>44</v>
      </c>
      <c r="AN166" s="80" t="s">
        <v>45</v>
      </c>
      <c r="AO166" s="80" t="s">
        <v>45</v>
      </c>
      <c r="AP166" s="80" t="s">
        <v>45</v>
      </c>
      <c r="AQ166" s="80" t="s">
        <v>45</v>
      </c>
      <c r="AR166" s="80" t="s">
        <v>45</v>
      </c>
      <c r="AS166" s="78" t="s">
        <v>20</v>
      </c>
      <c r="AT166" s="78" t="s">
        <v>20</v>
      </c>
      <c r="AU166" s="78" t="s">
        <v>20</v>
      </c>
      <c r="AV166" s="78" t="s">
        <v>20</v>
      </c>
      <c r="AW166" s="152" t="s">
        <v>20</v>
      </c>
    </row>
    <row r="167" spans="1:49" x14ac:dyDescent="0.2">
      <c r="A167" s="253"/>
      <c r="B167" s="256"/>
      <c r="C167" s="11">
        <v>2</v>
      </c>
      <c r="D167" s="166"/>
      <c r="E167" s="143" t="s">
        <v>51</v>
      </c>
      <c r="F167" s="73" t="s">
        <v>51</v>
      </c>
      <c r="G167" s="73" t="s">
        <v>51</v>
      </c>
      <c r="H167" s="73" t="s">
        <v>51</v>
      </c>
      <c r="I167" s="73" t="s">
        <v>51</v>
      </c>
      <c r="J167" s="73" t="s">
        <v>51</v>
      </c>
      <c r="K167" s="73" t="s">
        <v>51</v>
      </c>
      <c r="L167" s="73" t="s">
        <v>51</v>
      </c>
      <c r="M167" s="73" t="s">
        <v>51</v>
      </c>
      <c r="N167" s="73" t="s">
        <v>51</v>
      </c>
      <c r="O167" s="73" t="s">
        <v>51</v>
      </c>
      <c r="P167" s="73" t="s">
        <v>51</v>
      </c>
      <c r="Q167" s="73" t="s">
        <v>51</v>
      </c>
      <c r="R167" s="73" t="s">
        <v>51</v>
      </c>
      <c r="S167" s="98" t="s">
        <v>51</v>
      </c>
      <c r="T167" s="154" t="s">
        <v>20</v>
      </c>
      <c r="U167" s="78" t="s">
        <v>20</v>
      </c>
      <c r="V167" s="78" t="s">
        <v>20</v>
      </c>
      <c r="W167" s="78" t="s">
        <v>20</v>
      </c>
      <c r="X167" s="78" t="s">
        <v>20</v>
      </c>
      <c r="Y167" s="151" t="s">
        <v>21</v>
      </c>
      <c r="Z167" s="151" t="s">
        <v>21</v>
      </c>
      <c r="AA167" s="151" t="s">
        <v>21</v>
      </c>
      <c r="AB167" s="151" t="s">
        <v>21</v>
      </c>
      <c r="AC167" s="151" t="s">
        <v>21</v>
      </c>
      <c r="AD167" s="80" t="s">
        <v>45</v>
      </c>
      <c r="AE167" s="80" t="s">
        <v>45</v>
      </c>
      <c r="AF167" s="80" t="s">
        <v>45</v>
      </c>
      <c r="AG167" s="80" t="s">
        <v>45</v>
      </c>
      <c r="AH167" s="155" t="s">
        <v>45</v>
      </c>
      <c r="AI167" s="153" t="s">
        <v>21</v>
      </c>
      <c r="AJ167" s="151" t="s">
        <v>21</v>
      </c>
      <c r="AK167" s="151" t="s">
        <v>21</v>
      </c>
      <c r="AL167" s="151" t="s">
        <v>21</v>
      </c>
      <c r="AM167" s="72" t="s">
        <v>44</v>
      </c>
      <c r="AN167" s="80" t="s">
        <v>45</v>
      </c>
      <c r="AO167" s="80" t="s">
        <v>45</v>
      </c>
      <c r="AP167" s="80" t="s">
        <v>45</v>
      </c>
      <c r="AQ167" s="80" t="s">
        <v>45</v>
      </c>
      <c r="AR167" s="80" t="s">
        <v>45</v>
      </c>
      <c r="AS167" s="78" t="s">
        <v>20</v>
      </c>
      <c r="AT167" s="78" t="s">
        <v>20</v>
      </c>
      <c r="AU167" s="78" t="s">
        <v>20</v>
      </c>
      <c r="AV167" s="78" t="s">
        <v>20</v>
      </c>
      <c r="AW167" s="152" t="s">
        <v>20</v>
      </c>
    </row>
    <row r="168" spans="1:49" x14ac:dyDescent="0.2">
      <c r="A168" s="253"/>
      <c r="B168" s="256"/>
      <c r="C168" s="11">
        <v>3</v>
      </c>
      <c r="D168" s="166"/>
      <c r="E168" s="143" t="s">
        <v>51</v>
      </c>
      <c r="F168" s="73" t="s">
        <v>51</v>
      </c>
      <c r="G168" s="73" t="s">
        <v>51</v>
      </c>
      <c r="H168" s="73" t="s">
        <v>51</v>
      </c>
      <c r="I168" s="73" t="s">
        <v>51</v>
      </c>
      <c r="J168" s="73" t="s">
        <v>51</v>
      </c>
      <c r="K168" s="73" t="s">
        <v>51</v>
      </c>
      <c r="L168" s="73" t="s">
        <v>51</v>
      </c>
      <c r="M168" s="73" t="s">
        <v>51</v>
      </c>
      <c r="N168" s="73" t="s">
        <v>51</v>
      </c>
      <c r="O168" s="73" t="s">
        <v>51</v>
      </c>
      <c r="P168" s="73" t="s">
        <v>51</v>
      </c>
      <c r="Q168" s="73" t="s">
        <v>51</v>
      </c>
      <c r="R168" s="73" t="s">
        <v>51</v>
      </c>
      <c r="S168" s="98" t="s">
        <v>51</v>
      </c>
      <c r="T168" s="154" t="s">
        <v>20</v>
      </c>
      <c r="U168" s="78" t="s">
        <v>20</v>
      </c>
      <c r="V168" s="78" t="s">
        <v>20</v>
      </c>
      <c r="W168" s="78" t="s">
        <v>20</v>
      </c>
      <c r="X168" s="78" t="s">
        <v>20</v>
      </c>
      <c r="Y168" s="151" t="s">
        <v>21</v>
      </c>
      <c r="Z168" s="151" t="s">
        <v>21</v>
      </c>
      <c r="AA168" s="151" t="s">
        <v>21</v>
      </c>
      <c r="AB168" s="151" t="s">
        <v>21</v>
      </c>
      <c r="AC168" s="151" t="s">
        <v>21</v>
      </c>
      <c r="AD168" s="80" t="s">
        <v>45</v>
      </c>
      <c r="AE168" s="80" t="s">
        <v>45</v>
      </c>
      <c r="AF168" s="80" t="s">
        <v>45</v>
      </c>
      <c r="AG168" s="80" t="s">
        <v>45</v>
      </c>
      <c r="AH168" s="155" t="s">
        <v>45</v>
      </c>
      <c r="AI168" s="143" t="s">
        <v>49</v>
      </c>
      <c r="AJ168" s="73" t="s">
        <v>49</v>
      </c>
      <c r="AK168" s="73" t="s">
        <v>49</v>
      </c>
      <c r="AL168" s="73" t="s">
        <v>49</v>
      </c>
      <c r="AM168" s="73" t="s">
        <v>49</v>
      </c>
      <c r="AN168" s="73" t="s">
        <v>49</v>
      </c>
      <c r="AO168" s="73" t="s">
        <v>49</v>
      </c>
      <c r="AP168" s="73" t="s">
        <v>49</v>
      </c>
      <c r="AQ168" s="73" t="s">
        <v>49</v>
      </c>
      <c r="AR168" s="73" t="s">
        <v>49</v>
      </c>
      <c r="AS168" s="73" t="s">
        <v>49</v>
      </c>
      <c r="AT168" s="73" t="s">
        <v>49</v>
      </c>
      <c r="AU168" s="73" t="s">
        <v>49</v>
      </c>
      <c r="AV168" s="73" t="s">
        <v>49</v>
      </c>
      <c r="AW168" s="98" t="s">
        <v>49</v>
      </c>
    </row>
    <row r="169" spans="1:49" x14ac:dyDescent="0.2">
      <c r="A169" s="253"/>
      <c r="B169" s="256"/>
      <c r="C169" s="11">
        <v>4</v>
      </c>
      <c r="D169" s="166"/>
      <c r="E169" s="143" t="s">
        <v>51</v>
      </c>
      <c r="F169" s="73" t="s">
        <v>51</v>
      </c>
      <c r="G169" s="73" t="s">
        <v>51</v>
      </c>
      <c r="H169" s="73" t="s">
        <v>51</v>
      </c>
      <c r="I169" s="73" t="s">
        <v>51</v>
      </c>
      <c r="J169" s="73" t="s">
        <v>51</v>
      </c>
      <c r="K169" s="73" t="s">
        <v>51</v>
      </c>
      <c r="L169" s="73" t="s">
        <v>51</v>
      </c>
      <c r="M169" s="73" t="s">
        <v>51</v>
      </c>
      <c r="N169" s="73" t="s">
        <v>51</v>
      </c>
      <c r="O169" s="73" t="s">
        <v>51</v>
      </c>
      <c r="P169" s="73" t="s">
        <v>51</v>
      </c>
      <c r="Q169" s="73" t="s">
        <v>51</v>
      </c>
      <c r="R169" s="73" t="s">
        <v>51</v>
      </c>
      <c r="S169" s="98" t="s">
        <v>51</v>
      </c>
      <c r="T169" s="154" t="s">
        <v>20</v>
      </c>
      <c r="U169" s="78" t="s">
        <v>20</v>
      </c>
      <c r="V169" s="78" t="s">
        <v>20</v>
      </c>
      <c r="W169" s="78" t="s">
        <v>20</v>
      </c>
      <c r="X169" s="78" t="s">
        <v>20</v>
      </c>
      <c r="Y169" s="151" t="s">
        <v>21</v>
      </c>
      <c r="Z169" s="151" t="s">
        <v>21</v>
      </c>
      <c r="AA169" s="151" t="s">
        <v>21</v>
      </c>
      <c r="AB169" s="151" t="s">
        <v>21</v>
      </c>
      <c r="AC169" s="151" t="s">
        <v>21</v>
      </c>
      <c r="AD169" s="80" t="s">
        <v>45</v>
      </c>
      <c r="AE169" s="80" t="s">
        <v>45</v>
      </c>
      <c r="AF169" s="80" t="s">
        <v>45</v>
      </c>
      <c r="AG169" s="80" t="s">
        <v>45</v>
      </c>
      <c r="AH169" s="155" t="s">
        <v>45</v>
      </c>
      <c r="AI169" s="143" t="s">
        <v>49</v>
      </c>
      <c r="AJ169" s="73" t="s">
        <v>49</v>
      </c>
      <c r="AK169" s="73" t="s">
        <v>49</v>
      </c>
      <c r="AL169" s="73" t="s">
        <v>49</v>
      </c>
      <c r="AM169" s="73" t="s">
        <v>49</v>
      </c>
      <c r="AN169" s="73" t="s">
        <v>49</v>
      </c>
      <c r="AO169" s="73" t="s">
        <v>49</v>
      </c>
      <c r="AP169" s="73" t="s">
        <v>49</v>
      </c>
      <c r="AQ169" s="73" t="s">
        <v>49</v>
      </c>
      <c r="AR169" s="73" t="s">
        <v>49</v>
      </c>
      <c r="AS169" s="73" t="s">
        <v>49</v>
      </c>
      <c r="AT169" s="73" t="s">
        <v>49</v>
      </c>
      <c r="AU169" s="73" t="s">
        <v>49</v>
      </c>
      <c r="AV169" s="73" t="s">
        <v>49</v>
      </c>
      <c r="AW169" s="98" t="s">
        <v>49</v>
      </c>
    </row>
    <row r="170" spans="1:49" x14ac:dyDescent="0.2">
      <c r="A170" s="253"/>
      <c r="B170" s="250" t="s">
        <v>5</v>
      </c>
      <c r="C170" s="11">
        <v>5</v>
      </c>
      <c r="D170" s="166"/>
      <c r="E170" s="158" t="s">
        <v>52</v>
      </c>
      <c r="F170" s="159" t="s">
        <v>52</v>
      </c>
      <c r="G170" s="159" t="s">
        <v>52</v>
      </c>
      <c r="H170" s="159" t="s">
        <v>52</v>
      </c>
      <c r="I170" s="159" t="s">
        <v>52</v>
      </c>
      <c r="J170" s="159" t="s">
        <v>52</v>
      </c>
      <c r="K170" s="159" t="s">
        <v>52</v>
      </c>
      <c r="L170" s="159" t="s">
        <v>52</v>
      </c>
      <c r="M170" s="159" t="s">
        <v>52</v>
      </c>
      <c r="N170" s="159" t="s">
        <v>52</v>
      </c>
      <c r="O170" s="159" t="s">
        <v>52</v>
      </c>
      <c r="P170" s="159" t="s">
        <v>52</v>
      </c>
      <c r="Q170" s="159" t="s">
        <v>52</v>
      </c>
      <c r="R170" s="159" t="s">
        <v>52</v>
      </c>
      <c r="S170" s="160" t="s">
        <v>52</v>
      </c>
      <c r="T170" s="154" t="s">
        <v>20</v>
      </c>
      <c r="U170" s="78" t="s">
        <v>20</v>
      </c>
      <c r="V170" s="78" t="s">
        <v>20</v>
      </c>
      <c r="W170" s="78" t="s">
        <v>20</v>
      </c>
      <c r="X170" s="78" t="s">
        <v>20</v>
      </c>
      <c r="Y170" s="151" t="s">
        <v>21</v>
      </c>
      <c r="Z170" s="151" t="s">
        <v>21</v>
      </c>
      <c r="AA170" s="151" t="s">
        <v>21</v>
      </c>
      <c r="AB170" s="151" t="s">
        <v>21</v>
      </c>
      <c r="AC170" s="151" t="s">
        <v>21</v>
      </c>
      <c r="AD170" s="80" t="s">
        <v>45</v>
      </c>
      <c r="AE170" s="80" t="s">
        <v>45</v>
      </c>
      <c r="AF170" s="80" t="s">
        <v>45</v>
      </c>
      <c r="AG170" s="80" t="s">
        <v>45</v>
      </c>
      <c r="AH170" s="155" t="s">
        <v>45</v>
      </c>
      <c r="AI170" s="143" t="s">
        <v>49</v>
      </c>
      <c r="AJ170" s="73" t="s">
        <v>49</v>
      </c>
      <c r="AK170" s="73" t="s">
        <v>49</v>
      </c>
      <c r="AL170" s="73" t="s">
        <v>49</v>
      </c>
      <c r="AM170" s="73" t="s">
        <v>49</v>
      </c>
      <c r="AN170" s="73" t="s">
        <v>49</v>
      </c>
      <c r="AO170" s="73" t="s">
        <v>49</v>
      </c>
      <c r="AP170" s="73" t="s">
        <v>49</v>
      </c>
      <c r="AQ170" s="73" t="s">
        <v>49</v>
      </c>
      <c r="AR170" s="73" t="s">
        <v>49</v>
      </c>
      <c r="AS170" s="73" t="s">
        <v>49</v>
      </c>
      <c r="AT170" s="73" t="s">
        <v>49</v>
      </c>
      <c r="AU170" s="73" t="s">
        <v>49</v>
      </c>
      <c r="AV170" s="73" t="s">
        <v>49</v>
      </c>
      <c r="AW170" s="98" t="s">
        <v>49</v>
      </c>
    </row>
    <row r="171" spans="1:49" x14ac:dyDescent="0.2">
      <c r="A171" s="253"/>
      <c r="B171" s="250"/>
      <c r="C171" s="11">
        <v>6</v>
      </c>
      <c r="D171" s="166"/>
      <c r="E171" s="158" t="s">
        <v>52</v>
      </c>
      <c r="F171" s="159" t="s">
        <v>52</v>
      </c>
      <c r="G171" s="159" t="s">
        <v>52</v>
      </c>
      <c r="H171" s="159" t="s">
        <v>52</v>
      </c>
      <c r="I171" s="159" t="s">
        <v>52</v>
      </c>
      <c r="J171" s="159" t="s">
        <v>52</v>
      </c>
      <c r="K171" s="159" t="s">
        <v>52</v>
      </c>
      <c r="L171" s="159" t="s">
        <v>52</v>
      </c>
      <c r="M171" s="159" t="s">
        <v>52</v>
      </c>
      <c r="N171" s="159" t="s">
        <v>52</v>
      </c>
      <c r="O171" s="159" t="s">
        <v>52</v>
      </c>
      <c r="P171" s="159" t="s">
        <v>52</v>
      </c>
      <c r="Q171" s="159" t="s">
        <v>52</v>
      </c>
      <c r="R171" s="159" t="s">
        <v>52</v>
      </c>
      <c r="S171" s="160" t="s">
        <v>52</v>
      </c>
      <c r="T171" s="154" t="s">
        <v>20</v>
      </c>
      <c r="U171" s="78" t="s">
        <v>20</v>
      </c>
      <c r="V171" s="78" t="s">
        <v>20</v>
      </c>
      <c r="W171" s="78" t="s">
        <v>20</v>
      </c>
      <c r="X171" s="78" t="s">
        <v>20</v>
      </c>
      <c r="Y171" s="151" t="s">
        <v>21</v>
      </c>
      <c r="Z171" s="151" t="s">
        <v>21</v>
      </c>
      <c r="AA171" s="151" t="s">
        <v>21</v>
      </c>
      <c r="AB171" s="151" t="s">
        <v>21</v>
      </c>
      <c r="AC171" s="151" t="s">
        <v>21</v>
      </c>
      <c r="AD171" s="80" t="s">
        <v>45</v>
      </c>
      <c r="AE171" s="80" t="s">
        <v>45</v>
      </c>
      <c r="AF171" s="80" t="s">
        <v>45</v>
      </c>
      <c r="AG171" s="80" t="s">
        <v>45</v>
      </c>
      <c r="AH171" s="155" t="s">
        <v>45</v>
      </c>
      <c r="AI171" s="143" t="s">
        <v>49</v>
      </c>
      <c r="AJ171" s="73" t="s">
        <v>49</v>
      </c>
      <c r="AK171" s="73" t="s">
        <v>49</v>
      </c>
      <c r="AL171" s="73" t="s">
        <v>49</v>
      </c>
      <c r="AM171" s="73" t="s">
        <v>49</v>
      </c>
      <c r="AN171" s="73" t="s">
        <v>49</v>
      </c>
      <c r="AO171" s="73" t="s">
        <v>49</v>
      </c>
      <c r="AP171" s="73" t="s">
        <v>49</v>
      </c>
      <c r="AQ171" s="73" t="s">
        <v>49</v>
      </c>
      <c r="AR171" s="73" t="s">
        <v>49</v>
      </c>
      <c r="AS171" s="73" t="s">
        <v>49</v>
      </c>
      <c r="AT171" s="73" t="s">
        <v>49</v>
      </c>
      <c r="AU171" s="73" t="s">
        <v>49</v>
      </c>
      <c r="AV171" s="73" t="s">
        <v>49</v>
      </c>
      <c r="AW171" s="98" t="s">
        <v>49</v>
      </c>
    </row>
    <row r="172" spans="1:49" x14ac:dyDescent="0.2">
      <c r="A172" s="253"/>
      <c r="B172" s="250"/>
      <c r="C172" s="11">
        <v>7</v>
      </c>
      <c r="D172" s="166"/>
      <c r="E172" s="158" t="s">
        <v>52</v>
      </c>
      <c r="F172" s="159" t="s">
        <v>52</v>
      </c>
      <c r="G172" s="159" t="s">
        <v>52</v>
      </c>
      <c r="H172" s="159" t="s">
        <v>52</v>
      </c>
      <c r="I172" s="159" t="s">
        <v>52</v>
      </c>
      <c r="J172" s="159" t="s">
        <v>52</v>
      </c>
      <c r="K172" s="159" t="s">
        <v>52</v>
      </c>
      <c r="L172" s="159" t="s">
        <v>52</v>
      </c>
      <c r="M172" s="159" t="s">
        <v>52</v>
      </c>
      <c r="N172" s="159" t="s">
        <v>52</v>
      </c>
      <c r="O172" s="159" t="s">
        <v>52</v>
      </c>
      <c r="P172" s="159" t="s">
        <v>52</v>
      </c>
      <c r="Q172" s="159" t="s">
        <v>52</v>
      </c>
      <c r="R172" s="159" t="s">
        <v>52</v>
      </c>
      <c r="S172" s="160" t="s">
        <v>52</v>
      </c>
      <c r="T172" s="143" t="s">
        <v>50</v>
      </c>
      <c r="U172" s="73" t="s">
        <v>50</v>
      </c>
      <c r="V172" s="73" t="s">
        <v>50</v>
      </c>
      <c r="W172" s="73" t="s">
        <v>50</v>
      </c>
      <c r="X172" s="73" t="s">
        <v>50</v>
      </c>
      <c r="Y172" s="73" t="s">
        <v>50</v>
      </c>
      <c r="Z172" s="73" t="s">
        <v>50</v>
      </c>
      <c r="AA172" s="73" t="s">
        <v>50</v>
      </c>
      <c r="AB172" s="73" t="s">
        <v>50</v>
      </c>
      <c r="AC172" s="73" t="s">
        <v>50</v>
      </c>
      <c r="AD172" s="73" t="s">
        <v>50</v>
      </c>
      <c r="AE172" s="73" t="s">
        <v>50</v>
      </c>
      <c r="AF172" s="73" t="s">
        <v>50</v>
      </c>
      <c r="AG172" s="73" t="s">
        <v>50</v>
      </c>
      <c r="AH172" s="98" t="s">
        <v>50</v>
      </c>
      <c r="AI172" s="143" t="s">
        <v>49</v>
      </c>
      <c r="AJ172" s="73" t="s">
        <v>49</v>
      </c>
      <c r="AK172" s="73" t="s">
        <v>49</v>
      </c>
      <c r="AL172" s="73" t="s">
        <v>49</v>
      </c>
      <c r="AM172" s="73" t="s">
        <v>49</v>
      </c>
      <c r="AN172" s="73" t="s">
        <v>49</v>
      </c>
      <c r="AO172" s="73" t="s">
        <v>49</v>
      </c>
      <c r="AP172" s="73" t="s">
        <v>49</v>
      </c>
      <c r="AQ172" s="73" t="s">
        <v>49</v>
      </c>
      <c r="AR172" s="73" t="s">
        <v>49</v>
      </c>
      <c r="AS172" s="73" t="s">
        <v>49</v>
      </c>
      <c r="AT172" s="73" t="s">
        <v>49</v>
      </c>
      <c r="AU172" s="73" t="s">
        <v>49</v>
      </c>
      <c r="AV172" s="73" t="s">
        <v>49</v>
      </c>
      <c r="AW172" s="98" t="s">
        <v>49</v>
      </c>
    </row>
    <row r="173" spans="1:49" x14ac:dyDescent="0.2">
      <c r="A173" s="253"/>
      <c r="B173" s="250"/>
      <c r="C173" s="11">
        <v>8</v>
      </c>
      <c r="D173" s="166" t="s">
        <v>27</v>
      </c>
      <c r="E173" s="158" t="s">
        <v>52</v>
      </c>
      <c r="F173" s="159" t="s">
        <v>52</v>
      </c>
      <c r="G173" s="159" t="s">
        <v>52</v>
      </c>
      <c r="H173" s="159" t="s">
        <v>52</v>
      </c>
      <c r="I173" s="159" t="s">
        <v>52</v>
      </c>
      <c r="J173" s="159" t="s">
        <v>52</v>
      </c>
      <c r="K173" s="159" t="s">
        <v>52</v>
      </c>
      <c r="L173" s="159" t="s">
        <v>52</v>
      </c>
      <c r="M173" s="159" t="s">
        <v>52</v>
      </c>
      <c r="N173" s="159" t="s">
        <v>52</v>
      </c>
      <c r="O173" s="159" t="s">
        <v>52</v>
      </c>
      <c r="P173" s="159" t="s">
        <v>52</v>
      </c>
      <c r="Q173" s="159" t="s">
        <v>52</v>
      </c>
      <c r="R173" s="159" t="s">
        <v>52</v>
      </c>
      <c r="S173" s="160" t="s">
        <v>52</v>
      </c>
      <c r="T173" s="143" t="s">
        <v>50</v>
      </c>
      <c r="U173" s="73" t="s">
        <v>50</v>
      </c>
      <c r="V173" s="73" t="s">
        <v>50</v>
      </c>
      <c r="W173" s="73" t="s">
        <v>50</v>
      </c>
      <c r="X173" s="73" t="s">
        <v>50</v>
      </c>
      <c r="Y173" s="73" t="s">
        <v>50</v>
      </c>
      <c r="Z173" s="73" t="s">
        <v>50</v>
      </c>
      <c r="AA173" s="73" t="s">
        <v>50</v>
      </c>
      <c r="AB173" s="73" t="s">
        <v>50</v>
      </c>
      <c r="AC173" s="73" t="s">
        <v>50</v>
      </c>
      <c r="AD173" s="73" t="s">
        <v>50</v>
      </c>
      <c r="AE173" s="73" t="s">
        <v>50</v>
      </c>
      <c r="AF173" s="73" t="s">
        <v>50</v>
      </c>
      <c r="AG173" s="73" t="s">
        <v>50</v>
      </c>
      <c r="AH173" s="98" t="s">
        <v>50</v>
      </c>
      <c r="AI173" s="153" t="s">
        <v>21</v>
      </c>
      <c r="AJ173" s="151" t="s">
        <v>21</v>
      </c>
      <c r="AK173" s="151" t="s">
        <v>21</v>
      </c>
      <c r="AL173" s="151" t="s">
        <v>21</v>
      </c>
      <c r="AM173" s="151" t="s">
        <v>21</v>
      </c>
      <c r="AN173" s="72" t="s">
        <v>44</v>
      </c>
      <c r="AO173" s="80" t="s">
        <v>45</v>
      </c>
      <c r="AP173" s="80" t="s">
        <v>45</v>
      </c>
      <c r="AQ173" s="80" t="s">
        <v>45</v>
      </c>
      <c r="AR173" s="80" t="s">
        <v>45</v>
      </c>
      <c r="AS173" s="78" t="s">
        <v>20</v>
      </c>
      <c r="AT173" s="78" t="s">
        <v>20</v>
      </c>
      <c r="AU173" s="78" t="s">
        <v>20</v>
      </c>
      <c r="AV173" s="78" t="s">
        <v>20</v>
      </c>
      <c r="AW173" s="152" t="s">
        <v>20</v>
      </c>
    </row>
    <row r="174" spans="1:49" x14ac:dyDescent="0.2">
      <c r="A174" s="253"/>
      <c r="B174" s="250" t="s">
        <v>6</v>
      </c>
      <c r="C174" s="11">
        <v>9</v>
      </c>
      <c r="D174" s="166"/>
      <c r="E174" s="158" t="s">
        <v>52</v>
      </c>
      <c r="F174" s="159" t="s">
        <v>52</v>
      </c>
      <c r="G174" s="159" t="s">
        <v>52</v>
      </c>
      <c r="H174" s="159" t="s">
        <v>52</v>
      </c>
      <c r="I174" s="159" t="s">
        <v>52</v>
      </c>
      <c r="J174" s="159" t="s">
        <v>52</v>
      </c>
      <c r="K174" s="159" t="s">
        <v>52</v>
      </c>
      <c r="L174" s="159" t="s">
        <v>52</v>
      </c>
      <c r="M174" s="159" t="s">
        <v>52</v>
      </c>
      <c r="N174" s="159" t="s">
        <v>52</v>
      </c>
      <c r="O174" s="159" t="s">
        <v>52</v>
      </c>
      <c r="P174" s="159" t="s">
        <v>52</v>
      </c>
      <c r="Q174" s="159" t="s">
        <v>52</v>
      </c>
      <c r="R174" s="159" t="s">
        <v>52</v>
      </c>
      <c r="S174" s="160" t="s">
        <v>52</v>
      </c>
      <c r="T174" s="143" t="s">
        <v>50</v>
      </c>
      <c r="U174" s="73" t="s">
        <v>50</v>
      </c>
      <c r="V174" s="73" t="s">
        <v>50</v>
      </c>
      <c r="W174" s="73" t="s">
        <v>50</v>
      </c>
      <c r="X174" s="73" t="s">
        <v>50</v>
      </c>
      <c r="Y174" s="73" t="s">
        <v>50</v>
      </c>
      <c r="Z174" s="73" t="s">
        <v>50</v>
      </c>
      <c r="AA174" s="73" t="s">
        <v>50</v>
      </c>
      <c r="AB174" s="73" t="s">
        <v>50</v>
      </c>
      <c r="AC174" s="73" t="s">
        <v>50</v>
      </c>
      <c r="AD174" s="73" t="s">
        <v>50</v>
      </c>
      <c r="AE174" s="73" t="s">
        <v>50</v>
      </c>
      <c r="AF174" s="73" t="s">
        <v>50</v>
      </c>
      <c r="AG174" s="73" t="s">
        <v>50</v>
      </c>
      <c r="AH174" s="98" t="s">
        <v>50</v>
      </c>
      <c r="AI174" s="153" t="s">
        <v>21</v>
      </c>
      <c r="AJ174" s="151" t="s">
        <v>21</v>
      </c>
      <c r="AK174" s="151" t="s">
        <v>21</v>
      </c>
      <c r="AL174" s="151" t="s">
        <v>21</v>
      </c>
      <c r="AM174" s="151" t="s">
        <v>21</v>
      </c>
      <c r="AN174" s="72" t="s">
        <v>44</v>
      </c>
      <c r="AO174" s="80" t="s">
        <v>45</v>
      </c>
      <c r="AP174" s="80" t="s">
        <v>45</v>
      </c>
      <c r="AQ174" s="80" t="s">
        <v>45</v>
      </c>
      <c r="AR174" s="80" t="s">
        <v>45</v>
      </c>
      <c r="AS174" s="78" t="s">
        <v>20</v>
      </c>
      <c r="AT174" s="78" t="s">
        <v>20</v>
      </c>
      <c r="AU174" s="78" t="s">
        <v>20</v>
      </c>
      <c r="AV174" s="78" t="s">
        <v>20</v>
      </c>
      <c r="AW174" s="152" t="s">
        <v>20</v>
      </c>
    </row>
    <row r="175" spans="1:49" x14ac:dyDescent="0.2">
      <c r="A175" s="253"/>
      <c r="B175" s="250"/>
      <c r="C175" s="11">
        <v>10</v>
      </c>
      <c r="D175" s="166"/>
      <c r="E175" s="158" t="s">
        <v>52</v>
      </c>
      <c r="F175" s="159" t="s">
        <v>52</v>
      </c>
      <c r="G175" s="159" t="s">
        <v>52</v>
      </c>
      <c r="H175" s="159" t="s">
        <v>52</v>
      </c>
      <c r="I175" s="159" t="s">
        <v>52</v>
      </c>
      <c r="J175" s="159" t="s">
        <v>52</v>
      </c>
      <c r="K175" s="159" t="s">
        <v>52</v>
      </c>
      <c r="L175" s="159" t="s">
        <v>52</v>
      </c>
      <c r="M175" s="159" t="s">
        <v>52</v>
      </c>
      <c r="N175" s="159" t="s">
        <v>52</v>
      </c>
      <c r="O175" s="159" t="s">
        <v>52</v>
      </c>
      <c r="P175" s="159" t="s">
        <v>52</v>
      </c>
      <c r="Q175" s="159" t="s">
        <v>52</v>
      </c>
      <c r="R175" s="159" t="s">
        <v>52</v>
      </c>
      <c r="S175" s="160" t="s">
        <v>52</v>
      </c>
      <c r="T175" s="143" t="s">
        <v>50</v>
      </c>
      <c r="U175" s="73" t="s">
        <v>50</v>
      </c>
      <c r="V175" s="73" t="s">
        <v>50</v>
      </c>
      <c r="W175" s="73" t="s">
        <v>50</v>
      </c>
      <c r="X175" s="73" t="s">
        <v>50</v>
      </c>
      <c r="Y175" s="73" t="s">
        <v>50</v>
      </c>
      <c r="Z175" s="73" t="s">
        <v>50</v>
      </c>
      <c r="AA175" s="73" t="s">
        <v>50</v>
      </c>
      <c r="AB175" s="73" t="s">
        <v>50</v>
      </c>
      <c r="AC175" s="73" t="s">
        <v>50</v>
      </c>
      <c r="AD175" s="73" t="s">
        <v>50</v>
      </c>
      <c r="AE175" s="73" t="s">
        <v>50</v>
      </c>
      <c r="AF175" s="73" t="s">
        <v>50</v>
      </c>
      <c r="AG175" s="73" t="s">
        <v>50</v>
      </c>
      <c r="AH175" s="98" t="s">
        <v>50</v>
      </c>
      <c r="AI175" s="153" t="s">
        <v>21</v>
      </c>
      <c r="AJ175" s="151" t="s">
        <v>21</v>
      </c>
      <c r="AK175" s="151" t="s">
        <v>21</v>
      </c>
      <c r="AL175" s="151" t="s">
        <v>21</v>
      </c>
      <c r="AM175" s="151" t="s">
        <v>21</v>
      </c>
      <c r="AN175" s="80" t="s">
        <v>45</v>
      </c>
      <c r="AO175" s="72" t="s">
        <v>44</v>
      </c>
      <c r="AP175" s="80" t="s">
        <v>45</v>
      </c>
      <c r="AQ175" s="80" t="s">
        <v>45</v>
      </c>
      <c r="AR175" s="80" t="s">
        <v>45</v>
      </c>
      <c r="AS175" s="78" t="s">
        <v>20</v>
      </c>
      <c r="AT175" s="78" t="s">
        <v>20</v>
      </c>
      <c r="AU175" s="78" t="s">
        <v>20</v>
      </c>
      <c r="AV175" s="78" t="s">
        <v>20</v>
      </c>
      <c r="AW175" s="152" t="s">
        <v>20</v>
      </c>
    </row>
    <row r="176" spans="1:49" x14ac:dyDescent="0.2">
      <c r="A176" s="253"/>
      <c r="B176" s="250"/>
      <c r="C176" s="11">
        <v>11</v>
      </c>
      <c r="D176" s="166"/>
      <c r="E176" s="143" t="s">
        <v>51</v>
      </c>
      <c r="F176" s="73" t="s">
        <v>51</v>
      </c>
      <c r="G176" s="73" t="s">
        <v>51</v>
      </c>
      <c r="H176" s="73" t="s">
        <v>51</v>
      </c>
      <c r="I176" s="73" t="s">
        <v>51</v>
      </c>
      <c r="J176" s="73" t="s">
        <v>51</v>
      </c>
      <c r="K176" s="73" t="s">
        <v>51</v>
      </c>
      <c r="L176" s="73" t="s">
        <v>51</v>
      </c>
      <c r="M176" s="73" t="s">
        <v>51</v>
      </c>
      <c r="N176" s="73" t="s">
        <v>51</v>
      </c>
      <c r="O176" s="73" t="s">
        <v>51</v>
      </c>
      <c r="P176" s="73" t="s">
        <v>51</v>
      </c>
      <c r="Q176" s="73" t="s">
        <v>51</v>
      </c>
      <c r="R176" s="73" t="s">
        <v>51</v>
      </c>
      <c r="S176" s="98" t="s">
        <v>51</v>
      </c>
      <c r="T176" s="143" t="s">
        <v>50</v>
      </c>
      <c r="U176" s="73" t="s">
        <v>50</v>
      </c>
      <c r="V176" s="73" t="s">
        <v>50</v>
      </c>
      <c r="W176" s="73" t="s">
        <v>50</v>
      </c>
      <c r="X176" s="73" t="s">
        <v>50</v>
      </c>
      <c r="Y176" s="73" t="s">
        <v>50</v>
      </c>
      <c r="Z176" s="73" t="s">
        <v>50</v>
      </c>
      <c r="AA176" s="73" t="s">
        <v>50</v>
      </c>
      <c r="AB176" s="73" t="s">
        <v>50</v>
      </c>
      <c r="AC176" s="73" t="s">
        <v>50</v>
      </c>
      <c r="AD176" s="73" t="s">
        <v>50</v>
      </c>
      <c r="AE176" s="73" t="s">
        <v>50</v>
      </c>
      <c r="AF176" s="73" t="s">
        <v>50</v>
      </c>
      <c r="AG176" s="73" t="s">
        <v>50</v>
      </c>
      <c r="AH176" s="98" t="s">
        <v>50</v>
      </c>
      <c r="AI176" s="153" t="s">
        <v>21</v>
      </c>
      <c r="AJ176" s="151" t="s">
        <v>21</v>
      </c>
      <c r="AK176" s="151" t="s">
        <v>21</v>
      </c>
      <c r="AL176" s="151" t="s">
        <v>21</v>
      </c>
      <c r="AM176" s="151" t="s">
        <v>21</v>
      </c>
      <c r="AN176" s="80" t="s">
        <v>45</v>
      </c>
      <c r="AO176" s="72" t="s">
        <v>44</v>
      </c>
      <c r="AP176" s="80" t="s">
        <v>45</v>
      </c>
      <c r="AQ176" s="80" t="s">
        <v>45</v>
      </c>
      <c r="AR176" s="80" t="s">
        <v>45</v>
      </c>
      <c r="AS176" s="78" t="s">
        <v>20</v>
      </c>
      <c r="AT176" s="78" t="s">
        <v>20</v>
      </c>
      <c r="AU176" s="78" t="s">
        <v>20</v>
      </c>
      <c r="AV176" s="78" t="s">
        <v>20</v>
      </c>
      <c r="AW176" s="152" t="s">
        <v>20</v>
      </c>
    </row>
    <row r="177" spans="1:49" x14ac:dyDescent="0.2">
      <c r="A177" s="253"/>
      <c r="B177" s="250"/>
      <c r="C177" s="11">
        <v>12</v>
      </c>
      <c r="D177" s="166"/>
      <c r="E177" s="143" t="s">
        <v>51</v>
      </c>
      <c r="F177" s="73" t="s">
        <v>51</v>
      </c>
      <c r="G177" s="73" t="s">
        <v>51</v>
      </c>
      <c r="H177" s="73" t="s">
        <v>51</v>
      </c>
      <c r="I177" s="73" t="s">
        <v>51</v>
      </c>
      <c r="J177" s="73" t="s">
        <v>51</v>
      </c>
      <c r="K177" s="73" t="s">
        <v>51</v>
      </c>
      <c r="L177" s="73" t="s">
        <v>51</v>
      </c>
      <c r="M177" s="73" t="s">
        <v>51</v>
      </c>
      <c r="N177" s="73" t="s">
        <v>51</v>
      </c>
      <c r="O177" s="73" t="s">
        <v>51</v>
      </c>
      <c r="P177" s="73" t="s">
        <v>51</v>
      </c>
      <c r="Q177" s="73" t="s">
        <v>51</v>
      </c>
      <c r="R177" s="73" t="s">
        <v>51</v>
      </c>
      <c r="S177" s="98" t="s">
        <v>51</v>
      </c>
      <c r="T177" s="143" t="s">
        <v>50</v>
      </c>
      <c r="U177" s="73" t="s">
        <v>50</v>
      </c>
      <c r="V177" s="73" t="s">
        <v>50</v>
      </c>
      <c r="W177" s="73" t="s">
        <v>50</v>
      </c>
      <c r="X177" s="73" t="s">
        <v>50</v>
      </c>
      <c r="Y177" s="73" t="s">
        <v>50</v>
      </c>
      <c r="Z177" s="73" t="s">
        <v>50</v>
      </c>
      <c r="AA177" s="73" t="s">
        <v>50</v>
      </c>
      <c r="AB177" s="73" t="s">
        <v>50</v>
      </c>
      <c r="AC177" s="73" t="s">
        <v>50</v>
      </c>
      <c r="AD177" s="73" t="s">
        <v>50</v>
      </c>
      <c r="AE177" s="73" t="s">
        <v>50</v>
      </c>
      <c r="AF177" s="73" t="s">
        <v>50</v>
      </c>
      <c r="AG177" s="73" t="s">
        <v>50</v>
      </c>
      <c r="AH177" s="98" t="s">
        <v>50</v>
      </c>
      <c r="AI177" s="153" t="s">
        <v>21</v>
      </c>
      <c r="AJ177" s="151" t="s">
        <v>21</v>
      </c>
      <c r="AK177" s="151" t="s">
        <v>21</v>
      </c>
      <c r="AL177" s="151" t="s">
        <v>21</v>
      </c>
      <c r="AM177" s="151" t="s">
        <v>21</v>
      </c>
      <c r="AN177" s="80" t="s">
        <v>45</v>
      </c>
      <c r="AO177" s="80" t="s">
        <v>45</v>
      </c>
      <c r="AP177" s="72" t="s">
        <v>44</v>
      </c>
      <c r="AQ177" s="80" t="s">
        <v>45</v>
      </c>
      <c r="AR177" s="80" t="s">
        <v>45</v>
      </c>
      <c r="AS177" s="78" t="s">
        <v>20</v>
      </c>
      <c r="AT177" s="78" t="s">
        <v>20</v>
      </c>
      <c r="AU177" s="78" t="s">
        <v>20</v>
      </c>
      <c r="AV177" s="78" t="s">
        <v>20</v>
      </c>
      <c r="AW177" s="152" t="s">
        <v>20</v>
      </c>
    </row>
    <row r="178" spans="1:49" x14ac:dyDescent="0.2">
      <c r="A178" s="253"/>
      <c r="B178" s="250"/>
      <c r="C178" s="11">
        <v>13</v>
      </c>
      <c r="D178" s="166"/>
      <c r="E178" s="143" t="s">
        <v>51</v>
      </c>
      <c r="F178" s="73" t="s">
        <v>51</v>
      </c>
      <c r="G178" s="73" t="s">
        <v>51</v>
      </c>
      <c r="H178" s="73" t="s">
        <v>51</v>
      </c>
      <c r="I178" s="73" t="s">
        <v>51</v>
      </c>
      <c r="J178" s="73" t="s">
        <v>51</v>
      </c>
      <c r="K178" s="73" t="s">
        <v>51</v>
      </c>
      <c r="L178" s="73" t="s">
        <v>51</v>
      </c>
      <c r="M178" s="73" t="s">
        <v>51</v>
      </c>
      <c r="N178" s="73" t="s">
        <v>51</v>
      </c>
      <c r="O178" s="73" t="s">
        <v>51</v>
      </c>
      <c r="P178" s="73" t="s">
        <v>51</v>
      </c>
      <c r="Q178" s="73" t="s">
        <v>51</v>
      </c>
      <c r="R178" s="73" t="s">
        <v>51</v>
      </c>
      <c r="S178" s="98" t="s">
        <v>51</v>
      </c>
      <c r="T178" s="143" t="s">
        <v>50</v>
      </c>
      <c r="U178" s="73" t="s">
        <v>50</v>
      </c>
      <c r="V178" s="73" t="s">
        <v>50</v>
      </c>
      <c r="W178" s="73" t="s">
        <v>50</v>
      </c>
      <c r="X178" s="73" t="s">
        <v>50</v>
      </c>
      <c r="Y178" s="73" t="s">
        <v>50</v>
      </c>
      <c r="Z178" s="73" t="s">
        <v>50</v>
      </c>
      <c r="AA178" s="73" t="s">
        <v>50</v>
      </c>
      <c r="AB178" s="73" t="s">
        <v>50</v>
      </c>
      <c r="AC178" s="73" t="s">
        <v>50</v>
      </c>
      <c r="AD178" s="73" t="s">
        <v>50</v>
      </c>
      <c r="AE178" s="73" t="s">
        <v>50</v>
      </c>
      <c r="AF178" s="73" t="s">
        <v>50</v>
      </c>
      <c r="AG178" s="73" t="s">
        <v>50</v>
      </c>
      <c r="AH178" s="98" t="s">
        <v>50</v>
      </c>
      <c r="AI178" s="153" t="s">
        <v>21</v>
      </c>
      <c r="AJ178" s="151" t="s">
        <v>21</v>
      </c>
      <c r="AK178" s="151" t="s">
        <v>21</v>
      </c>
      <c r="AL178" s="151" t="s">
        <v>21</v>
      </c>
      <c r="AM178" s="151" t="s">
        <v>21</v>
      </c>
      <c r="AN178" s="80" t="s">
        <v>45</v>
      </c>
      <c r="AO178" s="80" t="s">
        <v>45</v>
      </c>
      <c r="AP178" s="72" t="s">
        <v>44</v>
      </c>
      <c r="AQ178" s="80" t="s">
        <v>45</v>
      </c>
      <c r="AR178" s="80" t="s">
        <v>45</v>
      </c>
      <c r="AS178" s="78" t="s">
        <v>20</v>
      </c>
      <c r="AT178" s="78" t="s">
        <v>20</v>
      </c>
      <c r="AU178" s="78" t="s">
        <v>20</v>
      </c>
      <c r="AV178" s="78" t="s">
        <v>20</v>
      </c>
      <c r="AW178" s="152" t="s">
        <v>20</v>
      </c>
    </row>
    <row r="179" spans="1:49" x14ac:dyDescent="0.2">
      <c r="A179" s="253"/>
      <c r="B179" s="250" t="s">
        <v>7</v>
      </c>
      <c r="C179" s="11">
        <v>14</v>
      </c>
      <c r="D179" s="166"/>
      <c r="E179" s="161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3"/>
      <c r="T179" s="144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6"/>
      <c r="AI179" s="161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3"/>
    </row>
    <row r="180" spans="1:49" x14ac:dyDescent="0.2">
      <c r="A180" s="253"/>
      <c r="B180" s="250"/>
      <c r="C180" s="11">
        <v>15</v>
      </c>
      <c r="D180" s="166" t="s">
        <v>76</v>
      </c>
      <c r="E180" s="161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3"/>
      <c r="T180" s="161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3"/>
      <c r="AI180" s="161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3"/>
    </row>
    <row r="181" spans="1:49" x14ac:dyDescent="0.2">
      <c r="A181" s="253"/>
      <c r="B181" s="250"/>
      <c r="C181" s="11">
        <v>16</v>
      </c>
      <c r="D181" s="166"/>
      <c r="E181" s="161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3"/>
      <c r="T181" s="161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3"/>
      <c r="AI181" s="161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3"/>
    </row>
    <row r="182" spans="1:49" x14ac:dyDescent="0.2">
      <c r="A182" s="253"/>
      <c r="B182" s="250"/>
      <c r="C182" s="11">
        <v>17</v>
      </c>
      <c r="D182" s="166"/>
      <c r="E182" s="161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3"/>
      <c r="T182" s="161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3"/>
      <c r="AI182" s="161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3"/>
    </row>
    <row r="183" spans="1:49" x14ac:dyDescent="0.2">
      <c r="A183" s="253"/>
      <c r="B183" s="250" t="s">
        <v>8</v>
      </c>
      <c r="C183" s="11">
        <v>18</v>
      </c>
      <c r="D183" s="166"/>
      <c r="E183" s="161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3"/>
      <c r="T183" s="161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3"/>
      <c r="AI183" s="161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3"/>
    </row>
    <row r="184" spans="1:49" x14ac:dyDescent="0.2">
      <c r="A184" s="253"/>
      <c r="B184" s="250"/>
      <c r="C184" s="11">
        <v>19</v>
      </c>
      <c r="D184" s="166"/>
      <c r="E184" s="161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3"/>
      <c r="T184" s="161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3"/>
      <c r="AI184" s="161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3"/>
    </row>
    <row r="185" spans="1:49" x14ac:dyDescent="0.2">
      <c r="A185" s="253"/>
      <c r="B185" s="250"/>
      <c r="C185" s="11">
        <v>20</v>
      </c>
      <c r="D185" s="166"/>
      <c r="E185" s="161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3"/>
      <c r="T185" s="161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3"/>
      <c r="AI185" s="161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3"/>
    </row>
    <row r="186" spans="1:49" x14ac:dyDescent="0.2">
      <c r="A186" s="253"/>
      <c r="B186" s="250"/>
      <c r="C186" s="11">
        <v>21</v>
      </c>
      <c r="D186" s="166"/>
      <c r="E186" s="161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3"/>
      <c r="T186" s="161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3"/>
      <c r="AI186" s="161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3"/>
    </row>
    <row r="187" spans="1:49" x14ac:dyDescent="0.2">
      <c r="A187" s="253"/>
      <c r="B187" s="250"/>
      <c r="C187" s="11">
        <v>22</v>
      </c>
      <c r="D187" s="166" t="s">
        <v>27</v>
      </c>
      <c r="E187" s="161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3"/>
      <c r="T187" s="161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3"/>
      <c r="AI187" s="161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3"/>
    </row>
    <row r="188" spans="1:49" x14ac:dyDescent="0.2">
      <c r="A188" s="253"/>
      <c r="B188" s="250" t="s">
        <v>9</v>
      </c>
      <c r="C188" s="11">
        <v>23</v>
      </c>
      <c r="D188" s="166" t="s">
        <v>27</v>
      </c>
      <c r="E188" s="161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3"/>
      <c r="T188" s="161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3"/>
      <c r="AI188" s="161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3"/>
    </row>
    <row r="189" spans="1:49" x14ac:dyDescent="0.2">
      <c r="A189" s="253"/>
      <c r="B189" s="250"/>
      <c r="C189" s="11">
        <v>24</v>
      </c>
      <c r="D189" s="166"/>
      <c r="E189" s="161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3"/>
      <c r="T189" s="161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3"/>
      <c r="AI189" s="161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3"/>
    </row>
    <row r="190" spans="1:49" x14ac:dyDescent="0.2">
      <c r="A190" s="253"/>
      <c r="B190" s="250"/>
      <c r="C190" s="11">
        <v>25</v>
      </c>
      <c r="D190" s="166"/>
      <c r="E190" s="161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3"/>
      <c r="T190" s="161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3"/>
      <c r="AI190" s="161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3"/>
    </row>
    <row r="191" spans="1:49" x14ac:dyDescent="0.2">
      <c r="A191" s="253"/>
      <c r="B191" s="250"/>
      <c r="C191" s="11">
        <v>26</v>
      </c>
      <c r="D191" s="166"/>
      <c r="E191" s="161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3"/>
      <c r="T191" s="161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3"/>
      <c r="AI191" s="161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3"/>
    </row>
    <row r="192" spans="1:49" x14ac:dyDescent="0.2">
      <c r="A192" s="253"/>
      <c r="B192" s="250" t="s">
        <v>10</v>
      </c>
      <c r="C192" s="11">
        <v>27</v>
      </c>
      <c r="D192" s="166"/>
      <c r="E192" s="161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3"/>
      <c r="T192" s="161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3"/>
      <c r="AI192" s="161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3"/>
    </row>
    <row r="193" spans="1:49" x14ac:dyDescent="0.2">
      <c r="A193" s="253"/>
      <c r="B193" s="250"/>
      <c r="C193" s="11">
        <v>28</v>
      </c>
      <c r="D193" s="166"/>
      <c r="E193" s="161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3"/>
      <c r="T193" s="161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3"/>
      <c r="AI193" s="161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3"/>
    </row>
    <row r="194" spans="1:49" x14ac:dyDescent="0.2">
      <c r="A194" s="253"/>
      <c r="B194" s="250"/>
      <c r="C194" s="11">
        <v>29</v>
      </c>
      <c r="D194" s="166"/>
      <c r="E194" s="161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3"/>
      <c r="T194" s="161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3"/>
      <c r="AI194" s="161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3"/>
    </row>
    <row r="195" spans="1:49" x14ac:dyDescent="0.2">
      <c r="A195" s="253"/>
      <c r="B195" s="250"/>
      <c r="C195" s="11">
        <v>30</v>
      </c>
      <c r="D195" s="166"/>
      <c r="E195" s="161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3"/>
      <c r="T195" s="161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3"/>
      <c r="AI195" s="161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3"/>
    </row>
    <row r="196" spans="1:49" x14ac:dyDescent="0.2">
      <c r="A196" s="253"/>
      <c r="B196" s="250" t="s">
        <v>11</v>
      </c>
      <c r="C196" s="11">
        <v>31</v>
      </c>
      <c r="D196" s="166" t="s">
        <v>27</v>
      </c>
      <c r="E196" s="161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3"/>
      <c r="T196" s="161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3"/>
      <c r="AI196" s="161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3"/>
    </row>
    <row r="197" spans="1:49" x14ac:dyDescent="0.2">
      <c r="A197" s="253"/>
      <c r="B197" s="250"/>
      <c r="C197" s="11">
        <v>32</v>
      </c>
      <c r="D197" s="166" t="s">
        <v>76</v>
      </c>
      <c r="E197" s="161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3"/>
      <c r="T197" s="161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3"/>
      <c r="AI197" s="161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3"/>
    </row>
    <row r="198" spans="1:49" x14ac:dyDescent="0.2">
      <c r="A198" s="253"/>
      <c r="B198" s="250"/>
      <c r="C198" s="11">
        <v>33</v>
      </c>
      <c r="D198" s="166" t="s">
        <v>76</v>
      </c>
      <c r="E198" s="161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3"/>
      <c r="T198" s="161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3"/>
      <c r="AI198" s="161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3"/>
    </row>
    <row r="199" spans="1:49" x14ac:dyDescent="0.2">
      <c r="A199" s="253"/>
      <c r="B199" s="250"/>
      <c r="C199" s="11">
        <v>34</v>
      </c>
      <c r="D199" s="166" t="s">
        <v>76</v>
      </c>
      <c r="E199" s="161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3"/>
      <c r="T199" s="161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3"/>
      <c r="AI199" s="161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3"/>
    </row>
    <row r="200" spans="1:49" ht="13.5" thickBot="1" x14ac:dyDescent="0.25">
      <c r="A200" s="253"/>
      <c r="B200" s="250"/>
      <c r="C200" s="164">
        <v>35</v>
      </c>
      <c r="D200" s="167" t="s">
        <v>76</v>
      </c>
      <c r="E200" s="161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3"/>
      <c r="T200" s="161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3"/>
      <c r="AI200" s="161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3"/>
    </row>
    <row r="201" spans="1:49" x14ac:dyDescent="0.2">
      <c r="A201" s="253"/>
      <c r="B201" s="250" t="s">
        <v>12</v>
      </c>
      <c r="C201" s="11">
        <v>36</v>
      </c>
      <c r="D201" s="166" t="s">
        <v>27</v>
      </c>
      <c r="E201" s="161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3"/>
      <c r="T201" s="161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3"/>
      <c r="AI201" s="161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3"/>
    </row>
    <row r="202" spans="1:49" x14ac:dyDescent="0.2">
      <c r="A202" s="253"/>
      <c r="B202" s="250"/>
      <c r="C202" s="11">
        <v>37</v>
      </c>
      <c r="D202" s="166"/>
      <c r="E202" s="161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3"/>
      <c r="T202" s="161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3"/>
      <c r="AI202" s="161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3"/>
    </row>
    <row r="203" spans="1:49" x14ac:dyDescent="0.2">
      <c r="A203" s="253"/>
      <c r="B203" s="250"/>
      <c r="C203" s="11">
        <v>38</v>
      </c>
      <c r="D203" s="166"/>
      <c r="E203" s="161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3"/>
      <c r="T203" s="161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3"/>
      <c r="AI203" s="161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3"/>
    </row>
    <row r="204" spans="1:49" ht="13.5" thickBot="1" x14ac:dyDescent="0.25">
      <c r="A204" s="254"/>
      <c r="B204" s="251"/>
      <c r="C204" s="164">
        <v>39</v>
      </c>
      <c r="D204" s="167"/>
      <c r="E204" s="168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70"/>
      <c r="T204" s="168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70"/>
      <c r="AI204" s="168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70"/>
    </row>
  </sheetData>
  <mergeCells count="63">
    <mergeCell ref="AI1:AW1"/>
    <mergeCell ref="E2:S2"/>
    <mergeCell ref="T2:AH2"/>
    <mergeCell ref="AI2:AW2"/>
    <mergeCell ref="A15:A20"/>
    <mergeCell ref="B15:D15"/>
    <mergeCell ref="B16:D16"/>
    <mergeCell ref="B17:D17"/>
    <mergeCell ref="B18:D18"/>
    <mergeCell ref="B19:D19"/>
    <mergeCell ref="A1:A14"/>
    <mergeCell ref="B1:B2"/>
    <mergeCell ref="C1:C2"/>
    <mergeCell ref="D1:D2"/>
    <mergeCell ref="E1:S1"/>
    <mergeCell ref="T1:AH1"/>
    <mergeCell ref="B20:D20"/>
    <mergeCell ref="A22:A61"/>
    <mergeCell ref="B22:B26"/>
    <mergeCell ref="B27:B30"/>
    <mergeCell ref="B31:B34"/>
    <mergeCell ref="B35:B39"/>
    <mergeCell ref="B40:B43"/>
    <mergeCell ref="B44:B48"/>
    <mergeCell ref="B49:B52"/>
    <mergeCell ref="B53:B56"/>
    <mergeCell ref="B57:B61"/>
    <mergeCell ref="B153:B156"/>
    <mergeCell ref="A62:A113"/>
    <mergeCell ref="B62:B65"/>
    <mergeCell ref="B66:B69"/>
    <mergeCell ref="B70:B74"/>
    <mergeCell ref="B75:B78"/>
    <mergeCell ref="B79:B82"/>
    <mergeCell ref="B83:B87"/>
    <mergeCell ref="B88:B91"/>
    <mergeCell ref="B92:B95"/>
    <mergeCell ref="B131:B134"/>
    <mergeCell ref="B135:B139"/>
    <mergeCell ref="B140:B143"/>
    <mergeCell ref="B144:B148"/>
    <mergeCell ref="B149:B152"/>
    <mergeCell ref="B96:B100"/>
    <mergeCell ref="B101:B104"/>
    <mergeCell ref="B105:B108"/>
    <mergeCell ref="B109:B113"/>
    <mergeCell ref="B114:B117"/>
    <mergeCell ref="B201:B204"/>
    <mergeCell ref="B162:B165"/>
    <mergeCell ref="A166:A204"/>
    <mergeCell ref="B166:B169"/>
    <mergeCell ref="B170:B173"/>
    <mergeCell ref="B174:B178"/>
    <mergeCell ref="B179:B182"/>
    <mergeCell ref="B183:B187"/>
    <mergeCell ref="B188:B191"/>
    <mergeCell ref="B192:B195"/>
    <mergeCell ref="B196:B200"/>
    <mergeCell ref="A114:A165"/>
    <mergeCell ref="B157:B161"/>
    <mergeCell ref="B118:B121"/>
    <mergeCell ref="B122:B126"/>
    <mergeCell ref="B127:B130"/>
  </mergeCells>
  <conditionalFormatting sqref="C22:D200">
    <cfRule type="expression" dxfId="55" priority="20" stopIfTrue="1">
      <formula>$D22="K"</formula>
    </cfRule>
    <cfRule type="expression" dxfId="54" priority="21" stopIfTrue="1">
      <formula>$D22="F"</formula>
    </cfRule>
  </conditionalFormatting>
  <conditionalFormatting sqref="C201:D204">
    <cfRule type="expression" dxfId="53" priority="18" stopIfTrue="1">
      <formula>$D201="K"</formula>
    </cfRule>
    <cfRule type="expression" dxfId="52" priority="19" stopIfTrue="1">
      <formula>$D201="F"</formula>
    </cfRule>
  </conditionalFormatting>
  <conditionalFormatting sqref="E3:H10 J3:M10 O3:AW10">
    <cfRule type="expression" dxfId="51" priority="15">
      <formula>E3=""</formula>
    </cfRule>
    <cfRule type="expression" dxfId="50" priority="16">
      <formula>AND(E3&lt;$C3,E3&lt;&gt;"")</formula>
    </cfRule>
  </conditionalFormatting>
  <conditionalFormatting sqref="I3:I10">
    <cfRule type="expression" dxfId="49" priority="11">
      <formula>I3=""</formula>
    </cfRule>
    <cfRule type="expression" dxfId="48" priority="12">
      <formula>AND(I3&lt;$C3,I3&lt;&gt;"")</formula>
    </cfRule>
  </conditionalFormatting>
  <conditionalFormatting sqref="N3:N10">
    <cfRule type="expression" dxfId="47" priority="8">
      <formula>N3=""</formula>
    </cfRule>
    <cfRule type="expression" dxfId="46" priority="9">
      <formula>AND(N3&lt;$C3,N3&lt;&gt;"")</formula>
    </cfRule>
  </conditionalFormatting>
  <conditionalFormatting sqref="E11:S14">
    <cfRule type="expression" dxfId="45" priority="3">
      <formula>E11&lt;$C11</formula>
    </cfRule>
  </conditionalFormatting>
  <conditionalFormatting sqref="T11:AH14">
    <cfRule type="expression" dxfId="44" priority="2">
      <formula>T11&lt;$C11</formula>
    </cfRule>
  </conditionalFormatting>
  <conditionalFormatting sqref="AI11:AW14">
    <cfRule type="expression" dxfId="43" priority="1">
      <formula>AI11&lt;$C11</formula>
    </cfRule>
  </conditionalFormatting>
  <pageMargins left="0.78740157480314965" right="0.78740157480314965" top="0.78740157480314965" bottom="0.59055118110236227" header="0.31496062992125984" footer="0.11811023622047245"/>
  <pageSetup paperSize="8" scale="52" fitToWidth="0" fitToHeight="0" orientation="landscape" r:id="rId1"/>
  <headerFooter alignWithMargins="0">
    <oddHeader>&amp;LLandratsamt Rastatt 
 Amt für Finanzen Gebäudewirtschaft und Kreisschulen&amp;R04.03.2019</oddHeader>
    <oddFooter>&amp;Lbearbeitet von Ingo Eble&amp;R250.8:Pflege - RGL Ausbildung/10 /
 2019-03-04_Rotationsmodell Pflegeausbildung Block mit Mengengerüst</oddFooter>
  </headerFooter>
  <rowBreaks count="2" manualBreakCount="2">
    <brk id="74" max="16383" man="1"/>
    <brk id="126" max="16383" man="1"/>
  </rowBreaks>
  <colBreaks count="2" manualBreakCount="2">
    <brk id="19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05"/>
  <sheetViews>
    <sheetView zoomScale="98" zoomScaleNormal="98" zoomScaleSheetLayoutView="40" workbookViewId="0">
      <pane xSplit="4" ySplit="21" topLeftCell="E22" activePane="bottomRight" state="frozen"/>
      <selection pane="topRight" activeCell="E1" sqref="E1"/>
      <selection pane="bottomLeft" activeCell="A22" sqref="A22"/>
      <selection pane="bottomRight" sqref="A1:A14"/>
    </sheetView>
  </sheetViews>
  <sheetFormatPr baseColWidth="10" defaultRowHeight="12.75" x14ac:dyDescent="0.2"/>
  <cols>
    <col min="1" max="1" width="5.5703125" style="3" bestFit="1" customWidth="1"/>
    <col min="2" max="2" width="17.140625" style="3" bestFit="1" customWidth="1"/>
    <col min="3" max="3" width="5.5703125" style="3" bestFit="1" customWidth="1"/>
    <col min="4" max="4" width="5.140625" style="3" bestFit="1" customWidth="1"/>
    <col min="5" max="5" width="3.28515625" style="13" bestFit="1" customWidth="1"/>
    <col min="6" max="23" width="9.28515625" style="13" bestFit="1" customWidth="1"/>
    <col min="24" max="24" width="3.28515625" style="58" bestFit="1" customWidth="1"/>
    <col min="25" max="25" width="9.5703125" style="13" bestFit="1" customWidth="1"/>
    <col min="26" max="41" width="9.5703125" style="13" customWidth="1"/>
    <col min="42" max="42" width="9.5703125" style="13" bestFit="1" customWidth="1"/>
    <col min="43" max="43" width="3.28515625" style="58" bestFit="1" customWidth="1"/>
    <col min="44" max="44" width="9.5703125" style="13" bestFit="1" customWidth="1"/>
    <col min="45" max="60" width="9.5703125" style="13" customWidth="1"/>
    <col min="61" max="61" width="9.5703125" style="13" bestFit="1" customWidth="1"/>
    <col min="62" max="16384" width="11.42578125" style="13"/>
  </cols>
  <sheetData>
    <row r="1" spans="1:61" x14ac:dyDescent="0.2">
      <c r="A1" s="278" t="s">
        <v>41</v>
      </c>
      <c r="B1" s="280" t="s">
        <v>31</v>
      </c>
      <c r="C1" s="305" t="s">
        <v>42</v>
      </c>
      <c r="D1" s="283" t="s">
        <v>43</v>
      </c>
      <c r="E1" s="265" t="s">
        <v>102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7"/>
      <c r="X1" s="265" t="s">
        <v>103</v>
      </c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7"/>
      <c r="AQ1" s="265" t="s">
        <v>104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7"/>
    </row>
    <row r="2" spans="1:61" ht="13.5" thickBot="1" x14ac:dyDescent="0.25">
      <c r="A2" s="279"/>
      <c r="B2" s="281"/>
      <c r="C2" s="306"/>
      <c r="D2" s="284"/>
      <c r="E2" s="268" t="s">
        <v>77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70"/>
      <c r="X2" s="268" t="s">
        <v>77</v>
      </c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68" t="s">
        <v>77</v>
      </c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70"/>
    </row>
    <row r="3" spans="1:61" x14ac:dyDescent="0.2">
      <c r="A3" s="279"/>
      <c r="B3" s="207" t="s">
        <v>37</v>
      </c>
      <c r="C3" s="91">
        <v>700</v>
      </c>
      <c r="D3" s="138">
        <v>9</v>
      </c>
      <c r="E3" s="23"/>
      <c r="F3" s="82">
        <f t="shared" ref="F3:W3" si="0">COUNTIFS($D:$D,"",$E:$E,"1")*2*$D3+COUNTIFS(F$22:F$9941,"Schule 1")*3*$D3</f>
        <v>738</v>
      </c>
      <c r="G3" s="82">
        <f t="shared" si="0"/>
        <v>738</v>
      </c>
      <c r="H3" s="82">
        <f t="shared" si="0"/>
        <v>738</v>
      </c>
      <c r="I3" s="82">
        <f t="shared" si="0"/>
        <v>738</v>
      </c>
      <c r="J3" s="82">
        <f t="shared" si="0"/>
        <v>738</v>
      </c>
      <c r="K3" s="82">
        <f t="shared" si="0"/>
        <v>738</v>
      </c>
      <c r="L3" s="83">
        <f t="shared" si="0"/>
        <v>738</v>
      </c>
      <c r="M3" s="83">
        <f t="shared" si="0"/>
        <v>738</v>
      </c>
      <c r="N3" s="83">
        <f t="shared" si="0"/>
        <v>738</v>
      </c>
      <c r="O3" s="83">
        <f t="shared" si="0"/>
        <v>738</v>
      </c>
      <c r="P3" s="83">
        <f t="shared" si="0"/>
        <v>738</v>
      </c>
      <c r="Q3" s="83">
        <f t="shared" si="0"/>
        <v>738</v>
      </c>
      <c r="R3" s="83">
        <f t="shared" si="0"/>
        <v>738</v>
      </c>
      <c r="S3" s="83">
        <f t="shared" si="0"/>
        <v>738</v>
      </c>
      <c r="T3" s="83">
        <f t="shared" si="0"/>
        <v>738</v>
      </c>
      <c r="U3" s="83">
        <f t="shared" si="0"/>
        <v>738</v>
      </c>
      <c r="V3" s="83">
        <f t="shared" si="0"/>
        <v>738</v>
      </c>
      <c r="W3" s="84">
        <f t="shared" si="0"/>
        <v>738</v>
      </c>
      <c r="X3" s="23"/>
      <c r="Y3" s="82">
        <f>COUNTIFS($D:$D,"",$X:$X,"1")*2*$D3+COUNTIFS(Y$22:Y$9941,"Schule 1")*3*$D3</f>
        <v>756</v>
      </c>
      <c r="Z3" s="82">
        <f t="shared" ref="Z3:AP3" si="1">COUNTIFS($D:$D,"",$X:$X,"1")*2*$D3+COUNTIFS(Z$22:Z$9941,"Schule 1")*3*$D3</f>
        <v>756</v>
      </c>
      <c r="AA3" s="82">
        <f t="shared" si="1"/>
        <v>756</v>
      </c>
      <c r="AB3" s="82">
        <f t="shared" si="1"/>
        <v>756</v>
      </c>
      <c r="AC3" s="82">
        <f t="shared" si="1"/>
        <v>756</v>
      </c>
      <c r="AD3" s="82">
        <f t="shared" si="1"/>
        <v>756</v>
      </c>
      <c r="AE3" s="83">
        <f t="shared" si="1"/>
        <v>756</v>
      </c>
      <c r="AF3" s="83">
        <f t="shared" si="1"/>
        <v>756</v>
      </c>
      <c r="AG3" s="83">
        <f t="shared" si="1"/>
        <v>756</v>
      </c>
      <c r="AH3" s="83">
        <f t="shared" si="1"/>
        <v>756</v>
      </c>
      <c r="AI3" s="83">
        <f t="shared" si="1"/>
        <v>756</v>
      </c>
      <c r="AJ3" s="83">
        <f t="shared" si="1"/>
        <v>756</v>
      </c>
      <c r="AK3" s="83">
        <f t="shared" si="1"/>
        <v>756</v>
      </c>
      <c r="AL3" s="83">
        <f t="shared" si="1"/>
        <v>756</v>
      </c>
      <c r="AM3" s="83">
        <f t="shared" si="1"/>
        <v>756</v>
      </c>
      <c r="AN3" s="83">
        <f t="shared" si="1"/>
        <v>756</v>
      </c>
      <c r="AO3" s="83">
        <f t="shared" si="1"/>
        <v>756</v>
      </c>
      <c r="AP3" s="84">
        <f t="shared" si="1"/>
        <v>756</v>
      </c>
      <c r="AQ3" s="23"/>
      <c r="AR3" s="82">
        <f>COUNTIFS($D:$D,"",$AQ:$AQ,"1")*2*$D3+COUNTIFS(AR$22:AR$9941,"Schule 1")*3*$D3</f>
        <v>738</v>
      </c>
      <c r="AS3" s="82">
        <f t="shared" ref="AS3:BI3" si="2">COUNTIFS($D:$D,"",$X:$X,"1")*2*$D3+COUNTIFS(AS$22:AS$9941,"Schule 1")*3*$D3</f>
        <v>756</v>
      </c>
      <c r="AT3" s="82">
        <f t="shared" si="2"/>
        <v>756</v>
      </c>
      <c r="AU3" s="82">
        <f t="shared" si="2"/>
        <v>756</v>
      </c>
      <c r="AV3" s="82">
        <f t="shared" si="2"/>
        <v>756</v>
      </c>
      <c r="AW3" s="82">
        <f t="shared" si="2"/>
        <v>756</v>
      </c>
      <c r="AX3" s="83">
        <f t="shared" si="2"/>
        <v>756</v>
      </c>
      <c r="AY3" s="83">
        <f t="shared" si="2"/>
        <v>756</v>
      </c>
      <c r="AZ3" s="83">
        <f t="shared" si="2"/>
        <v>756</v>
      </c>
      <c r="BA3" s="83">
        <f t="shared" si="2"/>
        <v>756</v>
      </c>
      <c r="BB3" s="83">
        <f t="shared" si="2"/>
        <v>756</v>
      </c>
      <c r="BC3" s="83">
        <f t="shared" si="2"/>
        <v>756</v>
      </c>
      <c r="BD3" s="83">
        <f t="shared" si="2"/>
        <v>756</v>
      </c>
      <c r="BE3" s="83">
        <f t="shared" si="2"/>
        <v>756</v>
      </c>
      <c r="BF3" s="83">
        <f t="shared" si="2"/>
        <v>756</v>
      </c>
      <c r="BG3" s="83">
        <f t="shared" si="2"/>
        <v>756</v>
      </c>
      <c r="BH3" s="83">
        <f t="shared" si="2"/>
        <v>756</v>
      </c>
      <c r="BI3" s="84">
        <f t="shared" si="2"/>
        <v>756</v>
      </c>
    </row>
    <row r="4" spans="1:61" x14ac:dyDescent="0.2">
      <c r="A4" s="279"/>
      <c r="B4" s="96" t="s">
        <v>36</v>
      </c>
      <c r="C4" s="97">
        <v>700</v>
      </c>
      <c r="D4" s="98">
        <v>9</v>
      </c>
      <c r="E4" s="25"/>
      <c r="F4" s="85">
        <f t="shared" ref="F4:W4" si="3">COUNTIFS($D:$D,"",$E:$E,"2")*2*$D4+COUNTIFS(F$22:F$9941,"Schule 2")*3*$D4</f>
        <v>756</v>
      </c>
      <c r="G4" s="85">
        <f t="shared" si="3"/>
        <v>756</v>
      </c>
      <c r="H4" s="85">
        <f t="shared" si="3"/>
        <v>756</v>
      </c>
      <c r="I4" s="85">
        <f t="shared" si="3"/>
        <v>756</v>
      </c>
      <c r="J4" s="85">
        <f t="shared" si="3"/>
        <v>756</v>
      </c>
      <c r="K4" s="85">
        <f t="shared" si="3"/>
        <v>756</v>
      </c>
      <c r="L4" s="86">
        <f t="shared" si="3"/>
        <v>756</v>
      </c>
      <c r="M4" s="86">
        <f t="shared" si="3"/>
        <v>756</v>
      </c>
      <c r="N4" s="86">
        <f t="shared" si="3"/>
        <v>756</v>
      </c>
      <c r="O4" s="86">
        <f t="shared" si="3"/>
        <v>756</v>
      </c>
      <c r="P4" s="86">
        <f t="shared" si="3"/>
        <v>756</v>
      </c>
      <c r="Q4" s="86">
        <f t="shared" si="3"/>
        <v>756</v>
      </c>
      <c r="R4" s="86">
        <f t="shared" si="3"/>
        <v>756</v>
      </c>
      <c r="S4" s="86">
        <f t="shared" si="3"/>
        <v>756</v>
      </c>
      <c r="T4" s="86">
        <f t="shared" si="3"/>
        <v>756</v>
      </c>
      <c r="U4" s="86">
        <f t="shared" si="3"/>
        <v>756</v>
      </c>
      <c r="V4" s="86">
        <f t="shared" si="3"/>
        <v>756</v>
      </c>
      <c r="W4" s="87">
        <f t="shared" si="3"/>
        <v>756</v>
      </c>
      <c r="X4" s="25"/>
      <c r="Y4" s="85">
        <f>COUNTIFS($D:$D,"",$X:$X,"2")*2*$D4+COUNTIFS(Y$22:Y$9941,"Schule 2")*3*$D4</f>
        <v>738</v>
      </c>
      <c r="Z4" s="85">
        <f t="shared" ref="Z4:AP4" si="4">COUNTIFS($D:$D,"",$X:$X,"2")*2*$D4+COUNTIFS(Z$22:Z$9941,"Schule 2")*3*$D4</f>
        <v>738</v>
      </c>
      <c r="AA4" s="85">
        <f t="shared" si="4"/>
        <v>738</v>
      </c>
      <c r="AB4" s="85">
        <f t="shared" si="4"/>
        <v>738</v>
      </c>
      <c r="AC4" s="85">
        <f t="shared" si="4"/>
        <v>738</v>
      </c>
      <c r="AD4" s="85">
        <f t="shared" si="4"/>
        <v>738</v>
      </c>
      <c r="AE4" s="86">
        <f t="shared" si="4"/>
        <v>738</v>
      </c>
      <c r="AF4" s="86">
        <f t="shared" si="4"/>
        <v>738</v>
      </c>
      <c r="AG4" s="86">
        <f t="shared" si="4"/>
        <v>738</v>
      </c>
      <c r="AH4" s="86">
        <f t="shared" si="4"/>
        <v>738</v>
      </c>
      <c r="AI4" s="86">
        <f t="shared" si="4"/>
        <v>738</v>
      </c>
      <c r="AJ4" s="86">
        <f t="shared" si="4"/>
        <v>738</v>
      </c>
      <c r="AK4" s="86">
        <f t="shared" si="4"/>
        <v>738</v>
      </c>
      <c r="AL4" s="86">
        <f t="shared" si="4"/>
        <v>738</v>
      </c>
      <c r="AM4" s="86">
        <f t="shared" si="4"/>
        <v>738</v>
      </c>
      <c r="AN4" s="86">
        <f t="shared" si="4"/>
        <v>738</v>
      </c>
      <c r="AO4" s="86">
        <f t="shared" si="4"/>
        <v>738</v>
      </c>
      <c r="AP4" s="87">
        <f t="shared" si="4"/>
        <v>738</v>
      </c>
      <c r="AQ4" s="25"/>
      <c r="AR4" s="85">
        <f>COUNTIFS($D:$D,"",$AQ:$AQ,"2")*2*$D4+COUNTIFS(AR$22:AR$9941,"Schule 2")*3*$D4</f>
        <v>0</v>
      </c>
      <c r="AS4" s="85">
        <f t="shared" ref="AS4:BI4" si="5">COUNTIFS($D:$D,"",$X:$X,"2")*2*$D4+COUNTIFS(AS$22:AS$9941,"Schule 2")*3*$D4</f>
        <v>684</v>
      </c>
      <c r="AT4" s="85">
        <f t="shared" si="5"/>
        <v>684</v>
      </c>
      <c r="AU4" s="85">
        <f t="shared" si="5"/>
        <v>684</v>
      </c>
      <c r="AV4" s="85">
        <f t="shared" si="5"/>
        <v>684</v>
      </c>
      <c r="AW4" s="85">
        <f t="shared" si="5"/>
        <v>684</v>
      </c>
      <c r="AX4" s="86">
        <f t="shared" si="5"/>
        <v>684</v>
      </c>
      <c r="AY4" s="86">
        <f t="shared" si="5"/>
        <v>684</v>
      </c>
      <c r="AZ4" s="86">
        <f t="shared" si="5"/>
        <v>684</v>
      </c>
      <c r="BA4" s="86">
        <f t="shared" si="5"/>
        <v>684</v>
      </c>
      <c r="BB4" s="86">
        <f t="shared" si="5"/>
        <v>684</v>
      </c>
      <c r="BC4" s="86">
        <f t="shared" si="5"/>
        <v>684</v>
      </c>
      <c r="BD4" s="86">
        <f t="shared" si="5"/>
        <v>684</v>
      </c>
      <c r="BE4" s="86">
        <f t="shared" si="5"/>
        <v>684</v>
      </c>
      <c r="BF4" s="86">
        <f t="shared" si="5"/>
        <v>684</v>
      </c>
      <c r="BG4" s="86">
        <f t="shared" si="5"/>
        <v>684</v>
      </c>
      <c r="BH4" s="86">
        <f t="shared" si="5"/>
        <v>684</v>
      </c>
      <c r="BI4" s="87">
        <f t="shared" si="5"/>
        <v>684</v>
      </c>
    </row>
    <row r="5" spans="1:61" x14ac:dyDescent="0.2">
      <c r="A5" s="279"/>
      <c r="B5" s="96" t="s">
        <v>38</v>
      </c>
      <c r="C5" s="97">
        <v>700</v>
      </c>
      <c r="D5" s="98">
        <v>9</v>
      </c>
      <c r="E5" s="25"/>
      <c r="F5" s="85">
        <f t="shared" ref="F5:W5" si="6">COUNTIFS($D:$D,"",$E:$E,"3")*2*$D5+COUNTIFS(F$22:F$9941,"Schule 3")*3*$D5</f>
        <v>738</v>
      </c>
      <c r="G5" s="85">
        <f t="shared" si="6"/>
        <v>738</v>
      </c>
      <c r="H5" s="85">
        <f t="shared" si="6"/>
        <v>738</v>
      </c>
      <c r="I5" s="85">
        <f t="shared" si="6"/>
        <v>738</v>
      </c>
      <c r="J5" s="85">
        <f t="shared" si="6"/>
        <v>738</v>
      </c>
      <c r="K5" s="85">
        <f t="shared" si="6"/>
        <v>738</v>
      </c>
      <c r="L5" s="86">
        <f t="shared" si="6"/>
        <v>738</v>
      </c>
      <c r="M5" s="86">
        <f t="shared" si="6"/>
        <v>738</v>
      </c>
      <c r="N5" s="86">
        <f t="shared" si="6"/>
        <v>738</v>
      </c>
      <c r="O5" s="86">
        <f t="shared" si="6"/>
        <v>738</v>
      </c>
      <c r="P5" s="86">
        <f t="shared" si="6"/>
        <v>738</v>
      </c>
      <c r="Q5" s="86">
        <f t="shared" si="6"/>
        <v>738</v>
      </c>
      <c r="R5" s="86">
        <f t="shared" si="6"/>
        <v>738</v>
      </c>
      <c r="S5" s="86">
        <f t="shared" si="6"/>
        <v>738</v>
      </c>
      <c r="T5" s="86">
        <f t="shared" si="6"/>
        <v>738</v>
      </c>
      <c r="U5" s="86">
        <f t="shared" si="6"/>
        <v>738</v>
      </c>
      <c r="V5" s="86">
        <f t="shared" si="6"/>
        <v>738</v>
      </c>
      <c r="W5" s="87">
        <f t="shared" si="6"/>
        <v>738</v>
      </c>
      <c r="X5" s="25"/>
      <c r="Y5" s="85">
        <f>COUNTIFS($D:$D,"",$X:$X,"3")*2*$D5+COUNTIFS(Y$22:Y$9941,"Schule 3")*3*$D5</f>
        <v>0</v>
      </c>
      <c r="Z5" s="85">
        <f t="shared" ref="Z5:AP5" si="7">COUNTIFS($D:$D,"",$X:$X,"3")*2*$D5+COUNTIFS(Z$22:Z$9941,"Schule 3")*3*$D5</f>
        <v>0</v>
      </c>
      <c r="AA5" s="85">
        <f t="shared" si="7"/>
        <v>0</v>
      </c>
      <c r="AB5" s="85">
        <f t="shared" si="7"/>
        <v>0</v>
      </c>
      <c r="AC5" s="85">
        <f t="shared" si="7"/>
        <v>0</v>
      </c>
      <c r="AD5" s="85">
        <f t="shared" si="7"/>
        <v>0</v>
      </c>
      <c r="AE5" s="86">
        <f t="shared" si="7"/>
        <v>0</v>
      </c>
      <c r="AF5" s="86">
        <f t="shared" si="7"/>
        <v>0</v>
      </c>
      <c r="AG5" s="86">
        <f t="shared" si="7"/>
        <v>0</v>
      </c>
      <c r="AH5" s="86">
        <f t="shared" si="7"/>
        <v>0</v>
      </c>
      <c r="AI5" s="86">
        <f t="shared" si="7"/>
        <v>0</v>
      </c>
      <c r="AJ5" s="86">
        <f t="shared" si="7"/>
        <v>0</v>
      </c>
      <c r="AK5" s="86">
        <f t="shared" si="7"/>
        <v>0</v>
      </c>
      <c r="AL5" s="86">
        <f t="shared" si="7"/>
        <v>0</v>
      </c>
      <c r="AM5" s="86">
        <f t="shared" si="7"/>
        <v>0</v>
      </c>
      <c r="AN5" s="86">
        <f t="shared" si="7"/>
        <v>0</v>
      </c>
      <c r="AO5" s="86">
        <f t="shared" si="7"/>
        <v>0</v>
      </c>
      <c r="AP5" s="87">
        <f t="shared" si="7"/>
        <v>0</v>
      </c>
      <c r="AQ5" s="25"/>
      <c r="AR5" s="85">
        <f>COUNTIFS($D:$D,"",$AQ:$AQ,"3")*2*$D5+COUNTIFS(AR$22:AR$9941,"Schule 3")*3*$D5</f>
        <v>0</v>
      </c>
      <c r="AS5" s="85">
        <f t="shared" ref="AS5:BI5" si="8">COUNTIFS($D:$D,"",$X:$X,"3")*2*$D5+COUNTIFS(AS$22:AS$9941,"Schule 3")*3*$D5</f>
        <v>0</v>
      </c>
      <c r="AT5" s="85">
        <f t="shared" si="8"/>
        <v>0</v>
      </c>
      <c r="AU5" s="85">
        <f t="shared" si="8"/>
        <v>0</v>
      </c>
      <c r="AV5" s="85">
        <f t="shared" si="8"/>
        <v>0</v>
      </c>
      <c r="AW5" s="85">
        <f t="shared" si="8"/>
        <v>0</v>
      </c>
      <c r="AX5" s="86">
        <f t="shared" si="8"/>
        <v>0</v>
      </c>
      <c r="AY5" s="86">
        <f t="shared" si="8"/>
        <v>0</v>
      </c>
      <c r="AZ5" s="86">
        <f t="shared" si="8"/>
        <v>0</v>
      </c>
      <c r="BA5" s="86">
        <f t="shared" si="8"/>
        <v>0</v>
      </c>
      <c r="BB5" s="86">
        <f t="shared" si="8"/>
        <v>0</v>
      </c>
      <c r="BC5" s="86">
        <f t="shared" si="8"/>
        <v>0</v>
      </c>
      <c r="BD5" s="86">
        <f t="shared" si="8"/>
        <v>0</v>
      </c>
      <c r="BE5" s="86">
        <f t="shared" si="8"/>
        <v>0</v>
      </c>
      <c r="BF5" s="86">
        <f t="shared" si="8"/>
        <v>0</v>
      </c>
      <c r="BG5" s="86">
        <f t="shared" si="8"/>
        <v>0</v>
      </c>
      <c r="BH5" s="86">
        <f t="shared" si="8"/>
        <v>0</v>
      </c>
      <c r="BI5" s="87">
        <f t="shared" si="8"/>
        <v>0</v>
      </c>
    </row>
    <row r="6" spans="1:61" x14ac:dyDescent="0.2">
      <c r="A6" s="279"/>
      <c r="B6" s="103" t="s">
        <v>39</v>
      </c>
      <c r="C6" s="104">
        <v>460</v>
      </c>
      <c r="D6" s="105">
        <v>7.7</v>
      </c>
      <c r="E6" s="25"/>
      <c r="F6" s="85">
        <f>COUNTIFS(F$22:F$9941,"Orient.ph.",$D$22:$D$9941,"")*3*$D6+COUNTIFS(F$22:F$9941,"Orient.ph.",$D$22:$D$9941,"F")*5*$D6</f>
        <v>646.79999999999995</v>
      </c>
      <c r="G6" s="85">
        <f t="shared" ref="G6:BI6" si="9">COUNTIFS(G$22:G$9941,"Orient.ph.",$D$22:$D$9941,"")*3*$D6+COUNTIFS(G$22:G$9941,"Orient.ph.",$D$22:$D$9941,"F")*5*$D6</f>
        <v>646.79999999999995</v>
      </c>
      <c r="H6" s="85">
        <f t="shared" si="9"/>
        <v>646.79999999999995</v>
      </c>
      <c r="I6" s="85">
        <f t="shared" si="9"/>
        <v>646.79999999999995</v>
      </c>
      <c r="J6" s="85">
        <f t="shared" si="9"/>
        <v>646.79999999999995</v>
      </c>
      <c r="K6" s="85">
        <f t="shared" si="9"/>
        <v>646.79999999999995</v>
      </c>
      <c r="L6" s="86">
        <f t="shared" si="9"/>
        <v>646.79999999999995</v>
      </c>
      <c r="M6" s="86">
        <f t="shared" si="9"/>
        <v>646.79999999999995</v>
      </c>
      <c r="N6" s="86">
        <f t="shared" si="9"/>
        <v>646.79999999999995</v>
      </c>
      <c r="O6" s="86">
        <f t="shared" si="9"/>
        <v>646.79999999999995</v>
      </c>
      <c r="P6" s="86">
        <f t="shared" si="9"/>
        <v>646.79999999999995</v>
      </c>
      <c r="Q6" s="86">
        <f t="shared" si="9"/>
        <v>646.79999999999995</v>
      </c>
      <c r="R6" s="86">
        <f t="shared" si="9"/>
        <v>646.79999999999995</v>
      </c>
      <c r="S6" s="86">
        <f t="shared" si="9"/>
        <v>646.79999999999995</v>
      </c>
      <c r="T6" s="86">
        <f t="shared" si="9"/>
        <v>646.79999999999995</v>
      </c>
      <c r="U6" s="86">
        <f t="shared" si="9"/>
        <v>646.79999999999995</v>
      </c>
      <c r="V6" s="86">
        <f t="shared" si="9"/>
        <v>646.79999999999995</v>
      </c>
      <c r="W6" s="87">
        <f t="shared" si="9"/>
        <v>646.79999999999995</v>
      </c>
      <c r="X6" s="25"/>
      <c r="Y6" s="85">
        <f t="shared" si="9"/>
        <v>592.90000000000009</v>
      </c>
      <c r="Z6" s="85">
        <f t="shared" si="9"/>
        <v>592.90000000000009</v>
      </c>
      <c r="AA6" s="85">
        <f t="shared" si="9"/>
        <v>592.90000000000009</v>
      </c>
      <c r="AB6" s="85">
        <f t="shared" si="9"/>
        <v>592.90000000000009</v>
      </c>
      <c r="AC6" s="85">
        <f t="shared" si="9"/>
        <v>592.90000000000009</v>
      </c>
      <c r="AD6" s="85">
        <f t="shared" si="9"/>
        <v>592.90000000000009</v>
      </c>
      <c r="AE6" s="86">
        <f t="shared" si="9"/>
        <v>592.90000000000009</v>
      </c>
      <c r="AF6" s="86">
        <f t="shared" si="9"/>
        <v>592.90000000000009</v>
      </c>
      <c r="AG6" s="86">
        <f t="shared" si="9"/>
        <v>592.90000000000009</v>
      </c>
      <c r="AH6" s="86">
        <f t="shared" si="9"/>
        <v>592.90000000000009</v>
      </c>
      <c r="AI6" s="86">
        <f t="shared" si="9"/>
        <v>592.90000000000009</v>
      </c>
      <c r="AJ6" s="86">
        <f t="shared" si="9"/>
        <v>592.90000000000009</v>
      </c>
      <c r="AK6" s="86">
        <f t="shared" si="9"/>
        <v>592.90000000000009</v>
      </c>
      <c r="AL6" s="86">
        <f t="shared" si="9"/>
        <v>592.90000000000009</v>
      </c>
      <c r="AM6" s="86">
        <f t="shared" si="9"/>
        <v>592.90000000000009</v>
      </c>
      <c r="AN6" s="86">
        <f t="shared" si="9"/>
        <v>592.90000000000009</v>
      </c>
      <c r="AO6" s="86">
        <f t="shared" si="9"/>
        <v>592.90000000000009</v>
      </c>
      <c r="AP6" s="87">
        <f t="shared" si="9"/>
        <v>592.90000000000009</v>
      </c>
      <c r="AQ6" s="25"/>
      <c r="AR6" s="85">
        <f t="shared" si="9"/>
        <v>631.40000000000009</v>
      </c>
      <c r="AS6" s="85">
        <f t="shared" si="9"/>
        <v>631.40000000000009</v>
      </c>
      <c r="AT6" s="85">
        <f t="shared" si="9"/>
        <v>631.40000000000009</v>
      </c>
      <c r="AU6" s="85">
        <f t="shared" si="9"/>
        <v>631.40000000000009</v>
      </c>
      <c r="AV6" s="85">
        <f t="shared" si="9"/>
        <v>631.40000000000009</v>
      </c>
      <c r="AW6" s="85">
        <f t="shared" si="9"/>
        <v>631.40000000000009</v>
      </c>
      <c r="AX6" s="86">
        <f t="shared" si="9"/>
        <v>631.40000000000009</v>
      </c>
      <c r="AY6" s="86">
        <f t="shared" si="9"/>
        <v>631.40000000000009</v>
      </c>
      <c r="AZ6" s="86">
        <f t="shared" si="9"/>
        <v>631.40000000000009</v>
      </c>
      <c r="BA6" s="86">
        <f t="shared" si="9"/>
        <v>631.40000000000009</v>
      </c>
      <c r="BB6" s="86">
        <f t="shared" si="9"/>
        <v>631.40000000000009</v>
      </c>
      <c r="BC6" s="86">
        <f t="shared" si="9"/>
        <v>631.40000000000009</v>
      </c>
      <c r="BD6" s="86">
        <f t="shared" si="9"/>
        <v>631.40000000000009</v>
      </c>
      <c r="BE6" s="86">
        <f t="shared" si="9"/>
        <v>631.40000000000009</v>
      </c>
      <c r="BF6" s="86">
        <f t="shared" si="9"/>
        <v>631.40000000000009</v>
      </c>
      <c r="BG6" s="86">
        <f t="shared" si="9"/>
        <v>631.40000000000009</v>
      </c>
      <c r="BH6" s="86">
        <f t="shared" si="9"/>
        <v>631.40000000000009</v>
      </c>
      <c r="BI6" s="87">
        <f t="shared" si="9"/>
        <v>631.40000000000009</v>
      </c>
    </row>
    <row r="7" spans="1:61" x14ac:dyDescent="0.2">
      <c r="A7" s="279"/>
      <c r="B7" s="106" t="s">
        <v>22</v>
      </c>
      <c r="C7" s="107">
        <v>400</v>
      </c>
      <c r="D7" s="108">
        <v>7.7</v>
      </c>
      <c r="E7" s="26"/>
      <c r="F7" s="86">
        <f>COUNTIFS(F$22:F$9941,"KH",$D$22:$D$9941,"")*3*$D7+COUNTIFS(F$22:F$9941,"KH",$D$22:$D$9941,"F")*5*$D7</f>
        <v>662.2</v>
      </c>
      <c r="G7" s="86">
        <f t="shared" ref="G7:BI7" si="10">COUNTIFS(G$22:G$9941,"KH",$D$22:$D$9941,"")*3*$D7+COUNTIFS(G$22:G$9941,"KH",$D$22:$D$9941,"F")*5*$D7</f>
        <v>662.2</v>
      </c>
      <c r="H7" s="86">
        <f t="shared" si="10"/>
        <v>646.80000000000007</v>
      </c>
      <c r="I7" s="86">
        <f t="shared" si="10"/>
        <v>662.2</v>
      </c>
      <c r="J7" s="86">
        <f t="shared" si="10"/>
        <v>662.2</v>
      </c>
      <c r="K7" s="86">
        <f t="shared" si="10"/>
        <v>631.4</v>
      </c>
      <c r="L7" s="86">
        <f t="shared" si="10"/>
        <v>616</v>
      </c>
      <c r="M7" s="86">
        <f t="shared" si="10"/>
        <v>616</v>
      </c>
      <c r="N7" s="86">
        <f t="shared" si="10"/>
        <v>616</v>
      </c>
      <c r="O7" s="86">
        <f t="shared" si="10"/>
        <v>577.5</v>
      </c>
      <c r="P7" s="86">
        <f t="shared" si="10"/>
        <v>546.70000000000005</v>
      </c>
      <c r="Q7" s="86">
        <f t="shared" si="10"/>
        <v>546.70000000000005</v>
      </c>
      <c r="R7" s="86">
        <f t="shared" si="10"/>
        <v>739.2</v>
      </c>
      <c r="S7" s="86">
        <f t="shared" si="10"/>
        <v>739.2</v>
      </c>
      <c r="T7" s="86">
        <f t="shared" si="10"/>
        <v>669.90000000000009</v>
      </c>
      <c r="U7" s="86">
        <f t="shared" si="10"/>
        <v>639.1</v>
      </c>
      <c r="V7" s="86">
        <f t="shared" si="10"/>
        <v>623.70000000000005</v>
      </c>
      <c r="W7" s="87">
        <f t="shared" si="10"/>
        <v>654.5</v>
      </c>
      <c r="X7" s="25"/>
      <c r="Y7" s="86">
        <f t="shared" si="10"/>
        <v>662.2</v>
      </c>
      <c r="Z7" s="86">
        <f t="shared" si="10"/>
        <v>662.2</v>
      </c>
      <c r="AA7" s="86">
        <f t="shared" si="10"/>
        <v>646.80000000000007</v>
      </c>
      <c r="AB7" s="86">
        <f t="shared" si="10"/>
        <v>662.2</v>
      </c>
      <c r="AC7" s="86">
        <f t="shared" si="10"/>
        <v>662.2</v>
      </c>
      <c r="AD7" s="86">
        <f t="shared" si="10"/>
        <v>631.4</v>
      </c>
      <c r="AE7" s="86">
        <f t="shared" si="10"/>
        <v>616</v>
      </c>
      <c r="AF7" s="86">
        <f t="shared" si="10"/>
        <v>616</v>
      </c>
      <c r="AG7" s="86">
        <f t="shared" si="10"/>
        <v>616</v>
      </c>
      <c r="AH7" s="86">
        <f t="shared" si="10"/>
        <v>592.90000000000009</v>
      </c>
      <c r="AI7" s="86">
        <f t="shared" si="10"/>
        <v>531.29999999999995</v>
      </c>
      <c r="AJ7" s="86">
        <f t="shared" si="10"/>
        <v>546.70000000000005</v>
      </c>
      <c r="AK7" s="86">
        <f t="shared" si="10"/>
        <v>754.6</v>
      </c>
      <c r="AL7" s="86">
        <f t="shared" si="10"/>
        <v>754.6</v>
      </c>
      <c r="AM7" s="86">
        <f t="shared" si="10"/>
        <v>685.3</v>
      </c>
      <c r="AN7" s="86">
        <f t="shared" si="10"/>
        <v>654.5</v>
      </c>
      <c r="AO7" s="86">
        <f t="shared" si="10"/>
        <v>639.1</v>
      </c>
      <c r="AP7" s="87">
        <f t="shared" si="10"/>
        <v>669.90000000000009</v>
      </c>
      <c r="AQ7" s="25"/>
      <c r="AR7" s="86">
        <f t="shared" si="10"/>
        <v>654.5</v>
      </c>
      <c r="AS7" s="86">
        <f t="shared" si="10"/>
        <v>654.5</v>
      </c>
      <c r="AT7" s="86">
        <f t="shared" si="10"/>
        <v>639.1</v>
      </c>
      <c r="AU7" s="86">
        <f t="shared" si="10"/>
        <v>654.5</v>
      </c>
      <c r="AV7" s="86">
        <f t="shared" si="10"/>
        <v>623.70000000000005</v>
      </c>
      <c r="AW7" s="86">
        <f t="shared" si="10"/>
        <v>639.1</v>
      </c>
      <c r="AX7" s="86">
        <f t="shared" si="10"/>
        <v>0</v>
      </c>
      <c r="AY7" s="86">
        <f t="shared" si="10"/>
        <v>0</v>
      </c>
      <c r="AZ7" s="86">
        <f t="shared" si="10"/>
        <v>0</v>
      </c>
      <c r="BA7" s="86">
        <f t="shared" si="10"/>
        <v>0</v>
      </c>
      <c r="BB7" s="86">
        <f t="shared" si="10"/>
        <v>0</v>
      </c>
      <c r="BC7" s="86">
        <f t="shared" si="10"/>
        <v>0</v>
      </c>
      <c r="BD7" s="86">
        <f t="shared" si="10"/>
        <v>0</v>
      </c>
      <c r="BE7" s="86">
        <f t="shared" si="10"/>
        <v>0</v>
      </c>
      <c r="BF7" s="86">
        <f t="shared" si="10"/>
        <v>0</v>
      </c>
      <c r="BG7" s="86">
        <f t="shared" si="10"/>
        <v>0</v>
      </c>
      <c r="BH7" s="86">
        <f t="shared" si="10"/>
        <v>0</v>
      </c>
      <c r="BI7" s="87">
        <f t="shared" si="10"/>
        <v>0</v>
      </c>
    </row>
    <row r="8" spans="1:61" x14ac:dyDescent="0.2">
      <c r="A8" s="279"/>
      <c r="B8" s="110" t="s">
        <v>40</v>
      </c>
      <c r="C8" s="111">
        <v>400</v>
      </c>
      <c r="D8" s="112">
        <v>7.7</v>
      </c>
      <c r="E8" s="26"/>
      <c r="F8" s="86">
        <f>COUNTIFS(F$22:F$9941,"APH",$D$22:$D$9941,"")*3*$D8+COUNTIFS(F$22:F$9941,"APH",$D$22:$D$9941,"F")*5*$D8</f>
        <v>616</v>
      </c>
      <c r="G8" s="86">
        <f t="shared" ref="G8:BI8" si="11">COUNTIFS(G$22:G$9941,"APH",$D$22:$D$9941,"")*3*$D8+COUNTIFS(G$22:G$9941,"APH",$D$22:$D$9941,"F")*5*$D8</f>
        <v>616</v>
      </c>
      <c r="H8" s="86">
        <f t="shared" si="11"/>
        <v>616</v>
      </c>
      <c r="I8" s="86">
        <f t="shared" si="11"/>
        <v>616</v>
      </c>
      <c r="J8" s="86">
        <f t="shared" si="11"/>
        <v>616</v>
      </c>
      <c r="K8" s="86">
        <f t="shared" si="11"/>
        <v>616</v>
      </c>
      <c r="L8" s="86">
        <f t="shared" si="11"/>
        <v>739.2</v>
      </c>
      <c r="M8" s="86">
        <f t="shared" si="11"/>
        <v>739.2</v>
      </c>
      <c r="N8" s="86">
        <f t="shared" si="11"/>
        <v>739.2</v>
      </c>
      <c r="O8" s="86">
        <f t="shared" si="11"/>
        <v>739.2</v>
      </c>
      <c r="P8" s="86">
        <f t="shared" si="11"/>
        <v>739.2</v>
      </c>
      <c r="Q8" s="86">
        <f t="shared" si="11"/>
        <v>739.2</v>
      </c>
      <c r="R8" s="86">
        <f t="shared" si="11"/>
        <v>731.5</v>
      </c>
      <c r="S8" s="86">
        <f t="shared" si="11"/>
        <v>731.5</v>
      </c>
      <c r="T8" s="86">
        <f t="shared" si="11"/>
        <v>731.5</v>
      </c>
      <c r="U8" s="86">
        <f t="shared" si="11"/>
        <v>731.5</v>
      </c>
      <c r="V8" s="86">
        <f t="shared" si="11"/>
        <v>731.5</v>
      </c>
      <c r="W8" s="87">
        <f t="shared" si="11"/>
        <v>731.5</v>
      </c>
      <c r="X8" s="25"/>
      <c r="Y8" s="86">
        <f t="shared" si="11"/>
        <v>616</v>
      </c>
      <c r="Z8" s="86">
        <f t="shared" si="11"/>
        <v>616</v>
      </c>
      <c r="AA8" s="86">
        <f t="shared" si="11"/>
        <v>616</v>
      </c>
      <c r="AB8" s="86">
        <f t="shared" si="11"/>
        <v>616</v>
      </c>
      <c r="AC8" s="86">
        <f t="shared" si="11"/>
        <v>616</v>
      </c>
      <c r="AD8" s="86">
        <f t="shared" si="11"/>
        <v>616</v>
      </c>
      <c r="AE8" s="86">
        <f t="shared" si="11"/>
        <v>754.6</v>
      </c>
      <c r="AF8" s="86">
        <f t="shared" si="11"/>
        <v>754.6</v>
      </c>
      <c r="AG8" s="86">
        <f t="shared" si="11"/>
        <v>754.6</v>
      </c>
      <c r="AH8" s="86">
        <f t="shared" si="11"/>
        <v>754.6</v>
      </c>
      <c r="AI8" s="86">
        <f t="shared" si="11"/>
        <v>754.6</v>
      </c>
      <c r="AJ8" s="86">
        <f t="shared" si="11"/>
        <v>754.6</v>
      </c>
      <c r="AK8" s="86">
        <f t="shared" si="11"/>
        <v>731.5</v>
      </c>
      <c r="AL8" s="86">
        <f t="shared" si="11"/>
        <v>731.5</v>
      </c>
      <c r="AM8" s="86">
        <f t="shared" si="11"/>
        <v>731.5</v>
      </c>
      <c r="AN8" s="86">
        <f t="shared" si="11"/>
        <v>731.5</v>
      </c>
      <c r="AO8" s="86">
        <f t="shared" si="11"/>
        <v>731.5</v>
      </c>
      <c r="AP8" s="87">
        <f t="shared" si="11"/>
        <v>731.5</v>
      </c>
      <c r="AQ8" s="25"/>
      <c r="AR8" s="86">
        <f t="shared" si="11"/>
        <v>0</v>
      </c>
      <c r="AS8" s="86">
        <f t="shared" si="11"/>
        <v>0</v>
      </c>
      <c r="AT8" s="86">
        <f t="shared" si="11"/>
        <v>0</v>
      </c>
      <c r="AU8" s="86">
        <f t="shared" si="11"/>
        <v>0</v>
      </c>
      <c r="AV8" s="86">
        <f t="shared" si="11"/>
        <v>0</v>
      </c>
      <c r="AW8" s="86">
        <f t="shared" si="11"/>
        <v>0</v>
      </c>
      <c r="AX8" s="86">
        <f t="shared" si="11"/>
        <v>0</v>
      </c>
      <c r="AY8" s="86">
        <f t="shared" si="11"/>
        <v>0</v>
      </c>
      <c r="AZ8" s="86">
        <f t="shared" si="11"/>
        <v>0</v>
      </c>
      <c r="BA8" s="86">
        <f t="shared" si="11"/>
        <v>0</v>
      </c>
      <c r="BB8" s="86">
        <f t="shared" si="11"/>
        <v>0</v>
      </c>
      <c r="BC8" s="86">
        <f t="shared" si="11"/>
        <v>0</v>
      </c>
      <c r="BD8" s="86">
        <f t="shared" si="11"/>
        <v>723.80000000000007</v>
      </c>
      <c r="BE8" s="86">
        <f t="shared" si="11"/>
        <v>723.80000000000007</v>
      </c>
      <c r="BF8" s="86">
        <f t="shared" si="11"/>
        <v>723.80000000000007</v>
      </c>
      <c r="BG8" s="86">
        <f t="shared" si="11"/>
        <v>723.80000000000007</v>
      </c>
      <c r="BH8" s="86">
        <f t="shared" si="11"/>
        <v>723.80000000000007</v>
      </c>
      <c r="BI8" s="87">
        <f t="shared" si="11"/>
        <v>723.80000000000007</v>
      </c>
    </row>
    <row r="9" spans="1:61" x14ac:dyDescent="0.2">
      <c r="A9" s="279"/>
      <c r="B9" s="113" t="s">
        <v>23</v>
      </c>
      <c r="C9" s="114">
        <v>400</v>
      </c>
      <c r="D9" s="115">
        <v>7.7</v>
      </c>
      <c r="E9" s="26"/>
      <c r="F9" s="86">
        <f>COUNTIFS(F$22:F$9941,"AD",$D$22:$D$9941,"")*3*$D9+COUNTIFS(F$22:F$9941,"AD",$D$22:$D$9941,"F")*5*$D9</f>
        <v>739.2</v>
      </c>
      <c r="G9" s="86">
        <f t="shared" ref="G9:BI9" si="12">COUNTIFS(G$22:G$9941,"AD",$D$22:$D$9941,"")*3*$D9+COUNTIFS(G$22:G$9941,"AD",$D$22:$D$9941,"F")*5*$D9</f>
        <v>739.2</v>
      </c>
      <c r="H9" s="86">
        <f t="shared" si="12"/>
        <v>739.2</v>
      </c>
      <c r="I9" s="86">
        <f t="shared" si="12"/>
        <v>739.2</v>
      </c>
      <c r="J9" s="86">
        <f t="shared" si="12"/>
        <v>739.2</v>
      </c>
      <c r="K9" s="86">
        <f t="shared" si="12"/>
        <v>739.2</v>
      </c>
      <c r="L9" s="86">
        <f t="shared" si="12"/>
        <v>662.2</v>
      </c>
      <c r="M9" s="86">
        <f t="shared" si="12"/>
        <v>646.80000000000007</v>
      </c>
      <c r="N9" s="86">
        <f t="shared" si="12"/>
        <v>662.2</v>
      </c>
      <c r="O9" s="86">
        <f t="shared" si="12"/>
        <v>685.30000000000007</v>
      </c>
      <c r="P9" s="86">
        <f t="shared" si="12"/>
        <v>731.5</v>
      </c>
      <c r="Q9" s="86">
        <f t="shared" si="12"/>
        <v>731.5</v>
      </c>
      <c r="R9" s="86">
        <f t="shared" si="12"/>
        <v>515.90000000000009</v>
      </c>
      <c r="S9" s="86">
        <f t="shared" si="12"/>
        <v>546.70000000000005</v>
      </c>
      <c r="T9" s="86">
        <f t="shared" si="12"/>
        <v>616</v>
      </c>
      <c r="U9" s="86">
        <f t="shared" si="12"/>
        <v>616</v>
      </c>
      <c r="V9" s="86">
        <f t="shared" si="12"/>
        <v>616</v>
      </c>
      <c r="W9" s="87">
        <f t="shared" si="12"/>
        <v>616</v>
      </c>
      <c r="X9" s="25"/>
      <c r="Y9" s="86">
        <f t="shared" si="12"/>
        <v>754.6</v>
      </c>
      <c r="Z9" s="86">
        <f t="shared" si="12"/>
        <v>754.6</v>
      </c>
      <c r="AA9" s="86">
        <f t="shared" si="12"/>
        <v>754.6</v>
      </c>
      <c r="AB9" s="86">
        <f t="shared" si="12"/>
        <v>754.6</v>
      </c>
      <c r="AC9" s="86">
        <f t="shared" si="12"/>
        <v>754.6</v>
      </c>
      <c r="AD9" s="86">
        <f t="shared" si="12"/>
        <v>754.6</v>
      </c>
      <c r="AE9" s="86">
        <f t="shared" si="12"/>
        <v>662.2</v>
      </c>
      <c r="AF9" s="86">
        <f t="shared" si="12"/>
        <v>662.2</v>
      </c>
      <c r="AG9" s="86">
        <f t="shared" si="12"/>
        <v>646.80000000000007</v>
      </c>
      <c r="AH9" s="86">
        <f t="shared" si="12"/>
        <v>685.30000000000007</v>
      </c>
      <c r="AI9" s="86">
        <f t="shared" si="12"/>
        <v>731.5</v>
      </c>
      <c r="AJ9" s="86">
        <f t="shared" si="12"/>
        <v>731.5</v>
      </c>
      <c r="AK9" s="86">
        <f t="shared" si="12"/>
        <v>531.29999999999995</v>
      </c>
      <c r="AL9" s="86">
        <f t="shared" si="12"/>
        <v>531.29999999999995</v>
      </c>
      <c r="AM9" s="86">
        <f t="shared" si="12"/>
        <v>616</v>
      </c>
      <c r="AN9" s="86">
        <f t="shared" si="12"/>
        <v>616</v>
      </c>
      <c r="AO9" s="86">
        <f t="shared" si="12"/>
        <v>616</v>
      </c>
      <c r="AP9" s="87">
        <f t="shared" si="12"/>
        <v>616</v>
      </c>
      <c r="AQ9" s="25"/>
      <c r="AR9" s="86">
        <f t="shared" si="12"/>
        <v>0</v>
      </c>
      <c r="AS9" s="86">
        <f t="shared" si="12"/>
        <v>0</v>
      </c>
      <c r="AT9" s="86">
        <f t="shared" si="12"/>
        <v>0</v>
      </c>
      <c r="AU9" s="86">
        <f t="shared" si="12"/>
        <v>0</v>
      </c>
      <c r="AV9" s="86">
        <f t="shared" si="12"/>
        <v>0</v>
      </c>
      <c r="AW9" s="86">
        <f t="shared" si="12"/>
        <v>0</v>
      </c>
      <c r="AX9" s="86">
        <f t="shared" si="12"/>
        <v>654.5</v>
      </c>
      <c r="AY9" s="86">
        <f t="shared" si="12"/>
        <v>639.1</v>
      </c>
      <c r="AZ9" s="86">
        <f t="shared" si="12"/>
        <v>654.5</v>
      </c>
      <c r="BA9" s="86">
        <f t="shared" si="12"/>
        <v>700.7</v>
      </c>
      <c r="BB9" s="86">
        <f t="shared" si="12"/>
        <v>723.80000000000007</v>
      </c>
      <c r="BC9" s="86">
        <f t="shared" si="12"/>
        <v>723.80000000000007</v>
      </c>
      <c r="BD9" s="86">
        <f t="shared" si="12"/>
        <v>0</v>
      </c>
      <c r="BE9" s="86">
        <f t="shared" si="12"/>
        <v>0</v>
      </c>
      <c r="BF9" s="86">
        <f t="shared" si="12"/>
        <v>0</v>
      </c>
      <c r="BG9" s="86">
        <f t="shared" si="12"/>
        <v>0</v>
      </c>
      <c r="BH9" s="86">
        <f t="shared" si="12"/>
        <v>0</v>
      </c>
      <c r="BI9" s="87">
        <f t="shared" si="12"/>
        <v>0</v>
      </c>
    </row>
    <row r="10" spans="1:61" x14ac:dyDescent="0.2">
      <c r="A10" s="279"/>
      <c r="B10" s="116" t="s">
        <v>16</v>
      </c>
      <c r="C10" s="117">
        <v>60</v>
      </c>
      <c r="D10" s="118">
        <v>7.7</v>
      </c>
      <c r="E10" s="26"/>
      <c r="F10" s="86">
        <f t="shared" ref="F10:BI10" si="13">COUNTIFS(F$22:F$9941,"Päd",$D$22:$D$9941,"")*3*$D10+COUNTIFS(F$22:F$9941,"Päd",$D$22:$D$9941,"F")*5*$D10</f>
        <v>69.3</v>
      </c>
      <c r="G10" s="86">
        <f t="shared" si="13"/>
        <v>69.3</v>
      </c>
      <c r="H10" s="86">
        <f t="shared" si="13"/>
        <v>84.7</v>
      </c>
      <c r="I10" s="86">
        <f t="shared" si="13"/>
        <v>69.3</v>
      </c>
      <c r="J10" s="86">
        <f t="shared" si="13"/>
        <v>69.3</v>
      </c>
      <c r="K10" s="86">
        <f t="shared" si="13"/>
        <v>100.1</v>
      </c>
      <c r="L10" s="86">
        <f t="shared" si="13"/>
        <v>69.3</v>
      </c>
      <c r="M10" s="86">
        <f t="shared" si="13"/>
        <v>84.7</v>
      </c>
      <c r="N10" s="86">
        <f t="shared" si="13"/>
        <v>69.3</v>
      </c>
      <c r="O10" s="86">
        <f t="shared" si="13"/>
        <v>84.7</v>
      </c>
      <c r="P10" s="86">
        <f t="shared" si="13"/>
        <v>69.3</v>
      </c>
      <c r="Q10" s="86">
        <f t="shared" si="13"/>
        <v>69.3</v>
      </c>
      <c r="R10" s="86">
        <f t="shared" si="13"/>
        <v>100.1</v>
      </c>
      <c r="S10" s="86">
        <f t="shared" si="13"/>
        <v>69.3</v>
      </c>
      <c r="T10" s="86">
        <f t="shared" si="13"/>
        <v>69.3</v>
      </c>
      <c r="U10" s="86">
        <f t="shared" si="13"/>
        <v>100.1</v>
      </c>
      <c r="V10" s="86">
        <f t="shared" si="13"/>
        <v>115.5</v>
      </c>
      <c r="W10" s="87">
        <f t="shared" si="13"/>
        <v>84.7</v>
      </c>
      <c r="X10" s="25"/>
      <c r="Y10" s="86">
        <f t="shared" si="13"/>
        <v>69.3</v>
      </c>
      <c r="Z10" s="86">
        <f t="shared" si="13"/>
        <v>69.3</v>
      </c>
      <c r="AA10" s="86">
        <f t="shared" si="13"/>
        <v>84.7</v>
      </c>
      <c r="AB10" s="86">
        <f t="shared" si="13"/>
        <v>69.3</v>
      </c>
      <c r="AC10" s="86">
        <f t="shared" si="13"/>
        <v>69.3</v>
      </c>
      <c r="AD10" s="86">
        <f t="shared" si="13"/>
        <v>100.1</v>
      </c>
      <c r="AE10" s="86">
        <f t="shared" si="13"/>
        <v>69.3</v>
      </c>
      <c r="AF10" s="86">
        <f t="shared" si="13"/>
        <v>69.3</v>
      </c>
      <c r="AG10" s="86">
        <f t="shared" si="13"/>
        <v>84.7</v>
      </c>
      <c r="AH10" s="86">
        <f t="shared" si="13"/>
        <v>69.3</v>
      </c>
      <c r="AI10" s="86">
        <f t="shared" si="13"/>
        <v>84.7</v>
      </c>
      <c r="AJ10" s="86">
        <f t="shared" si="13"/>
        <v>69.3</v>
      </c>
      <c r="AK10" s="86">
        <f t="shared" si="13"/>
        <v>84.7</v>
      </c>
      <c r="AL10" s="86">
        <f t="shared" si="13"/>
        <v>84.7</v>
      </c>
      <c r="AM10" s="86">
        <f t="shared" si="13"/>
        <v>69.3</v>
      </c>
      <c r="AN10" s="86">
        <f t="shared" si="13"/>
        <v>100.1</v>
      </c>
      <c r="AO10" s="86">
        <f t="shared" si="13"/>
        <v>115.5</v>
      </c>
      <c r="AP10" s="87">
        <f t="shared" si="13"/>
        <v>84.7</v>
      </c>
      <c r="AQ10" s="25"/>
      <c r="AR10" s="86">
        <f t="shared" si="13"/>
        <v>69.3</v>
      </c>
      <c r="AS10" s="86">
        <f t="shared" si="13"/>
        <v>69.3</v>
      </c>
      <c r="AT10" s="86">
        <f t="shared" si="13"/>
        <v>84.7</v>
      </c>
      <c r="AU10" s="86">
        <f t="shared" si="13"/>
        <v>69.3</v>
      </c>
      <c r="AV10" s="86">
        <f t="shared" si="13"/>
        <v>100.1</v>
      </c>
      <c r="AW10" s="86">
        <f t="shared" si="13"/>
        <v>84.7</v>
      </c>
      <c r="AX10" s="86">
        <f t="shared" si="13"/>
        <v>69.3</v>
      </c>
      <c r="AY10" s="86">
        <f t="shared" si="13"/>
        <v>84.7</v>
      </c>
      <c r="AZ10" s="86">
        <f t="shared" si="13"/>
        <v>69.3</v>
      </c>
      <c r="BA10" s="86">
        <f t="shared" si="13"/>
        <v>23.1</v>
      </c>
      <c r="BB10" s="86">
        <f t="shared" si="13"/>
        <v>0</v>
      </c>
      <c r="BC10" s="86">
        <f t="shared" si="13"/>
        <v>0</v>
      </c>
      <c r="BD10" s="86">
        <f t="shared" si="13"/>
        <v>0</v>
      </c>
      <c r="BE10" s="86">
        <f t="shared" si="13"/>
        <v>0</v>
      </c>
      <c r="BF10" s="86">
        <f t="shared" si="13"/>
        <v>0</v>
      </c>
      <c r="BG10" s="86">
        <f t="shared" si="13"/>
        <v>0</v>
      </c>
      <c r="BH10" s="86">
        <f t="shared" si="13"/>
        <v>0</v>
      </c>
      <c r="BI10" s="87">
        <f t="shared" si="13"/>
        <v>0</v>
      </c>
    </row>
    <row r="11" spans="1:61" x14ac:dyDescent="0.2">
      <c r="A11" s="279"/>
      <c r="B11" s="208" t="s">
        <v>53</v>
      </c>
      <c r="C11" s="184">
        <v>120</v>
      </c>
      <c r="D11" s="209">
        <v>7.7</v>
      </c>
      <c r="E11" s="26"/>
      <c r="F11" s="86">
        <f>COUNTIFS(F$22:F$9941,"Psych",$D$22:$D$9941,"")*3*$D11+COUNTIFS(F$22:F$9941,"Psych",$D$22:$D$9941,"F")*5*$D11</f>
        <v>154</v>
      </c>
      <c r="G11" s="86">
        <f>COUNTIFS(G$22:G$9941,"Psych",$D$22:$D$9941,"")*3*$D11+COUNTIFS(G$22:G$9941,"Psych",$D$22:$D$9941,"F")*5*$D11</f>
        <v>154</v>
      </c>
      <c r="H11" s="86">
        <f>COUNTIFS(H$22:H$9941,"Psych",$D$22:$D$9941,"")*3*$D11+COUNTIFS(H$22:H$9941,"Psych",$D$22:$D$9941,"F")*5*$D11</f>
        <v>154</v>
      </c>
      <c r="I11" s="86">
        <f>COUNTIFS(I$22:I$9941,"Psych",$D$22:$D$9941,"")*3*$D11+COUNTIFS(I$22:I$9941,"Psych",$D$22:$D$9941,"F")*5*$D11</f>
        <v>154</v>
      </c>
      <c r="J11" s="86">
        <f>COUNTIFS(J$22:J$9941,"Psych",$D$22:$D$9941,"")*3*$D11+COUNTIFS(J$22:J$9941,"Psych",$D$22:$D$9941,"F")*5*$D11</f>
        <v>154</v>
      </c>
      <c r="K11" s="86">
        <f>COUNTIFS(K$22:K$9941,"Psych",$D$22:$D$9941,"")*3*$D11+COUNTIFS(K$22:K$9941,"Psych",$D$22:$D$9941,"F")*5*$D11</f>
        <v>154</v>
      </c>
      <c r="L11" s="86">
        <f>COUNTIFS(L$22:L$9941,"Psych",$D$22:$D$9941,"")*3*$D11+COUNTIFS(L$22:L$9941,"Psych",$D$22:$D$9941,"F")*5*$D11</f>
        <v>154</v>
      </c>
      <c r="M11" s="86">
        <f>COUNTIFS(M$22:M$9941,"Psych",$D$22:$D$9941,"")*3*$D11+COUNTIFS(M$22:M$9941,"Psych",$D$22:$D$9941,"F")*5*$D11</f>
        <v>154</v>
      </c>
      <c r="N11" s="86">
        <f>COUNTIFS(N$22:N$9941,"Psych",$D$22:$D$9941,"")*3*$D11+COUNTIFS(N$22:N$9941,"Psych",$D$22:$D$9941,"F")*5*$D11</f>
        <v>154</v>
      </c>
      <c r="O11" s="86">
        <f>COUNTIFS(O$22:O$9941,"Psych",$D$22:$D$9941,"")*3*$D11+COUNTIFS(O$22:O$9941,"Psych",$D$22:$D$9941,"F")*5*$D11</f>
        <v>154</v>
      </c>
      <c r="P11" s="86">
        <f>COUNTIFS(P$22:P$9941,"Psych",$D$22:$D$9941,"")*3*$D11+COUNTIFS(P$22:P$9941,"Psych",$D$22:$D$9941,"F")*5*$D11</f>
        <v>154</v>
      </c>
      <c r="Q11" s="86">
        <f>COUNTIFS(Q$22:Q$9941,"Psych",$D$22:$D$9941,"")*3*$D11+COUNTIFS(Q$22:Q$9941,"Psych",$D$22:$D$9941,"F")*5*$D11</f>
        <v>154</v>
      </c>
      <c r="R11" s="86">
        <f>COUNTIFS(R$22:R$9941,"Psych",$D$22:$D$9941,"")*3*$D11+COUNTIFS(R$22:R$9941,"Psych",$D$22:$D$9941,"F")*5*$D11</f>
        <v>154</v>
      </c>
      <c r="S11" s="86">
        <f>COUNTIFS(S$22:S$9941,"Psych",$D$22:$D$9941,"")*3*$D11+COUNTIFS(S$22:S$9941,"Psych",$D$22:$D$9941,"F")*5*$D11</f>
        <v>154</v>
      </c>
      <c r="T11" s="86">
        <f>COUNTIFS(T$22:T$9941,"Psych",$D$22:$D$9941,"")*3*$D11+COUNTIFS(T$22:T$9941,"Psych",$D$22:$D$9941,"F")*5*$D11</f>
        <v>154</v>
      </c>
      <c r="U11" s="86">
        <f>COUNTIFS(U$22:U$9941,"Psych",$D$22:$D$9941,"")*3*$D11+COUNTIFS(U$22:U$9941,"Psych",$D$22:$D$9941,"F")*5*$D11</f>
        <v>154</v>
      </c>
      <c r="V11" s="86">
        <f>COUNTIFS(V$22:V$9941,"Psych",$D$22:$D$9941,"")*3*$D11+COUNTIFS(V$22:V$9941,"Psych",$D$22:$D$9941,"F")*5*$D11</f>
        <v>154</v>
      </c>
      <c r="W11" s="87">
        <f>COUNTIFS(W$22:W$9941,"Psych",$D$22:$D$9941,"")*3*$D11+COUNTIFS(W$22:W$9941,"Psych",$D$22:$D$9941,"F")*5*$D11</f>
        <v>154</v>
      </c>
      <c r="X11" s="25"/>
      <c r="Y11" s="86">
        <f>COUNTIFS(Y$22:Y$9941,"Psych",$D$22:$D$9941,"")*3*$D11+COUNTIFS(Y$22:Y$9941,"Psych",$D$22:$D$9941,"F")*5*$D11</f>
        <v>0</v>
      </c>
      <c r="Z11" s="86">
        <f>COUNTIFS(Z$22:Z$9941,"Psych",$D$22:$D$9941,"")*3*$D11+COUNTIFS(Z$22:Z$9941,"Psych",$D$22:$D$9941,"F")*5*$D11</f>
        <v>0</v>
      </c>
      <c r="AA11" s="86">
        <f>COUNTIFS(AA$22:AA$9941,"Psych",$D$22:$D$9941,"")*3*$D11+COUNTIFS(AA$22:AA$9941,"Psych",$D$22:$D$9941,"F")*5*$D11</f>
        <v>0</v>
      </c>
      <c r="AB11" s="86">
        <f>COUNTIFS(AB$22:AB$9941,"Psych",$D$22:$D$9941,"")*3*$D11+COUNTIFS(AB$22:AB$9941,"Psych",$D$22:$D$9941,"F")*5*$D11</f>
        <v>0</v>
      </c>
      <c r="AC11" s="86">
        <f>COUNTIFS(AC$22:AC$9941,"Psych",$D$22:$D$9941,"")*3*$D11+COUNTIFS(AC$22:AC$9941,"Psych",$D$22:$D$9941,"F")*5*$D11</f>
        <v>0</v>
      </c>
      <c r="AD11" s="86">
        <f>COUNTIFS(AD$22:AD$9941,"Psych",$D$22:$D$9941,"")*3*$D11+COUNTIFS(AD$22:AD$9941,"Psych",$D$22:$D$9941,"F")*5*$D11</f>
        <v>0</v>
      </c>
      <c r="AE11" s="86">
        <f>COUNTIFS(AE$22:AE$9941,"Psych",$D$22:$D$9941,"")*3*$D11+COUNTIFS(AE$22:AE$9941,"Psych",$D$22:$D$9941,"F")*5*$D11</f>
        <v>0</v>
      </c>
      <c r="AF11" s="86">
        <f>COUNTIFS(AF$22:AF$9941,"Psych",$D$22:$D$9941,"")*3*$D11+COUNTIFS(AF$22:AF$9941,"Psych",$D$22:$D$9941,"F")*5*$D11</f>
        <v>0</v>
      </c>
      <c r="AG11" s="86">
        <f>COUNTIFS(AG$22:AG$9941,"Psych",$D$22:$D$9941,"")*3*$D11+COUNTIFS(AG$22:AG$9941,"Psych",$D$22:$D$9941,"F")*5*$D11</f>
        <v>0</v>
      </c>
      <c r="AH11" s="86">
        <f>COUNTIFS(AH$22:AH$9941,"Psych",$D$22:$D$9941,"")*3*$D11+COUNTIFS(AH$22:AH$9941,"Psych",$D$22:$D$9941,"F")*5*$D11</f>
        <v>0</v>
      </c>
      <c r="AI11" s="86">
        <f>COUNTIFS(AI$22:AI$9941,"Psych",$D$22:$D$9941,"")*3*$D11+COUNTIFS(AI$22:AI$9941,"Psych",$D$22:$D$9941,"F")*5*$D11</f>
        <v>0</v>
      </c>
      <c r="AJ11" s="86">
        <f>COUNTIFS(AJ$22:AJ$9941,"Psych",$D$22:$D$9941,"")*3*$D11+COUNTIFS(AJ$22:AJ$9941,"Psych",$D$22:$D$9941,"F")*5*$D11</f>
        <v>0</v>
      </c>
      <c r="AK11" s="86">
        <f>COUNTIFS(AK$22:AK$9941,"Psych",$D$22:$D$9941,"")*3*$D11+COUNTIFS(AK$22:AK$9941,"Psych",$D$22:$D$9941,"F")*5*$D11</f>
        <v>0</v>
      </c>
      <c r="AL11" s="86">
        <f>COUNTIFS(AL$22:AL$9941,"Psych",$D$22:$D$9941,"")*3*$D11+COUNTIFS(AL$22:AL$9941,"Psych",$D$22:$D$9941,"F")*5*$D11</f>
        <v>0</v>
      </c>
      <c r="AM11" s="86">
        <f>COUNTIFS(AM$22:AM$9941,"Psych",$D$22:$D$9941,"")*3*$D11+COUNTIFS(AM$22:AM$9941,"Psych",$D$22:$D$9941,"F")*5*$D11</f>
        <v>0</v>
      </c>
      <c r="AN11" s="86">
        <f>COUNTIFS(AN$22:AN$9941,"Psych",$D$22:$D$9941,"")*3*$D11+COUNTIFS(AN$22:AN$9941,"Psych",$D$22:$D$9941,"F")*5*$D11</f>
        <v>0</v>
      </c>
      <c r="AO11" s="86">
        <f>COUNTIFS(AO$22:AO$9941,"Psych",$D$22:$D$9941,"")*3*$D11+COUNTIFS(AO$22:AO$9941,"Psych",$D$22:$D$9941,"F")*5*$D11</f>
        <v>0</v>
      </c>
      <c r="AP11" s="87">
        <f>COUNTIFS(AP$22:AP$9941,"Psych",$D$22:$D$9941,"")*3*$D11+COUNTIFS(AP$22:AP$9941,"Psych",$D$22:$D$9941,"F")*5*$D11</f>
        <v>0</v>
      </c>
      <c r="AQ11" s="25"/>
      <c r="AR11" s="86">
        <f>COUNTIFS(AR$22:AR$9941,"Psych",$D$22:$D$9941,"")*3*$D11+COUNTIFS(AR$22:AR$9941,"Psych",$D$22:$D$9941,"F")*5*$D11</f>
        <v>0</v>
      </c>
      <c r="AS11" s="86">
        <f>COUNTIFS(AS$22:AS$9941,"Psych",$D$22:$D$9941,"")*3*$D11+COUNTIFS(AS$22:AS$9941,"Psych",$D$22:$D$9941,"F")*5*$D11</f>
        <v>0</v>
      </c>
      <c r="AT11" s="86">
        <f>COUNTIFS(AT$22:AT$9941,"Psych",$D$22:$D$9941,"")*3*$D11+COUNTIFS(AT$22:AT$9941,"Psych",$D$22:$D$9941,"F")*5*$D11</f>
        <v>0</v>
      </c>
      <c r="AU11" s="86">
        <f>COUNTIFS(AU$22:AU$9941,"Psych",$D$22:$D$9941,"")*3*$D11+COUNTIFS(AU$22:AU$9941,"Psych",$D$22:$D$9941,"F")*5*$D11</f>
        <v>0</v>
      </c>
      <c r="AV11" s="86">
        <f>COUNTIFS(AV$22:AV$9941,"Psych",$D$22:$D$9941,"")*3*$D11+COUNTIFS(AV$22:AV$9941,"Psych",$D$22:$D$9941,"F")*5*$D11</f>
        <v>0</v>
      </c>
      <c r="AW11" s="86">
        <f>COUNTIFS(AW$22:AW$9941,"Psych",$D$22:$D$9941,"")*3*$D11+COUNTIFS(AW$22:AW$9941,"Psych",$D$22:$D$9941,"F")*5*$D11</f>
        <v>0</v>
      </c>
      <c r="AX11" s="86">
        <f>COUNTIFS(AX$22:AX$9941,"Psych",$D$22:$D$9941,"")*3*$D11+COUNTIFS(AX$22:AX$9941,"Psych",$D$22:$D$9941,"F")*5*$D11</f>
        <v>0</v>
      </c>
      <c r="AY11" s="86">
        <f>COUNTIFS(AY$22:AY$9941,"Psych",$D$22:$D$9941,"")*3*$D11+COUNTIFS(AY$22:AY$9941,"Psych",$D$22:$D$9941,"F")*5*$D11</f>
        <v>0</v>
      </c>
      <c r="AZ11" s="86">
        <f>COUNTIFS(AZ$22:AZ$9941,"Psych",$D$22:$D$9941,"")*3*$D11+COUNTIFS(AZ$22:AZ$9941,"Psych",$D$22:$D$9941,"F")*5*$D11</f>
        <v>0</v>
      </c>
      <c r="BA11" s="86">
        <f>COUNTIFS(BA$22:BA$9941,"Psych",$D$22:$D$9941,"")*3*$D11+COUNTIFS(BA$22:BA$9941,"Psych",$D$22:$D$9941,"F")*5*$D11</f>
        <v>0</v>
      </c>
      <c r="BB11" s="86">
        <f>COUNTIFS(BB$22:BB$9941,"Psych",$D$22:$D$9941,"")*3*$D11+COUNTIFS(BB$22:BB$9941,"Psych",$D$22:$D$9941,"F")*5*$D11</f>
        <v>0</v>
      </c>
      <c r="BC11" s="86">
        <f>COUNTIFS(BC$22:BC$9941,"Psych",$D$22:$D$9941,"")*3*$D11+COUNTIFS(BC$22:BC$9941,"Psych",$D$22:$D$9941,"F")*5*$D11</f>
        <v>0</v>
      </c>
      <c r="BD11" s="86">
        <f>COUNTIFS(BD$22:BD$9941,"Psych",$D$22:$D$9941,"")*3*$D11+COUNTIFS(BD$22:BD$9941,"Psych",$D$22:$D$9941,"F")*5*$D11</f>
        <v>0</v>
      </c>
      <c r="BE11" s="86">
        <f>COUNTIFS(BE$22:BE$9941,"Psych",$D$22:$D$9941,"")*3*$D11+COUNTIFS(BE$22:BE$9941,"Psych",$D$22:$D$9941,"F")*5*$D11</f>
        <v>0</v>
      </c>
      <c r="BF11" s="86">
        <f>COUNTIFS(BF$22:BF$9941,"Psych",$D$22:$D$9941,"")*3*$D11+COUNTIFS(BF$22:BF$9941,"Psych",$D$22:$D$9941,"F")*5*$D11</f>
        <v>0</v>
      </c>
      <c r="BG11" s="86">
        <f>COUNTIFS(BG$22:BG$9941,"Psych",$D$22:$D$9941,"")*3*$D11+COUNTIFS(BG$22:BG$9941,"Psych",$D$22:$D$9941,"F")*5*$D11</f>
        <v>0</v>
      </c>
      <c r="BH11" s="86">
        <f>COUNTIFS(BH$22:BH$9941,"Psych",$D$22:$D$9941,"")*3*$D11+COUNTIFS(BH$22:BH$9941,"Psych",$D$22:$D$9941,"F")*5*$D11</f>
        <v>0</v>
      </c>
      <c r="BI11" s="87">
        <f>COUNTIFS(BI$22:BI$9941,"Psych",$D$22:$D$9941,"")*3*$D11+COUNTIFS(BI$22:BI$9941,"Psych",$D$22:$D$9941,"F")*5*$D11</f>
        <v>0</v>
      </c>
    </row>
    <row r="12" spans="1:61" x14ac:dyDescent="0.2">
      <c r="A12" s="279"/>
      <c r="B12" s="210" t="s">
        <v>52</v>
      </c>
      <c r="C12" s="185">
        <v>500</v>
      </c>
      <c r="D12" s="211">
        <v>7.7</v>
      </c>
      <c r="E12" s="26"/>
      <c r="F12" s="86">
        <f>COUNTIFS(F$22:F$9941,"Vertiefung",$D$22:$D$9941,"")*3*$D12+COUNTIFS(F$22:F$9941,"Vertiefung",$D$22:$D$9941,"F")*5*$D12</f>
        <v>924</v>
      </c>
      <c r="G12" s="86">
        <f t="shared" ref="G12:BI12" si="14">COUNTIFS(G$22:G$9941,"Vertiefung",$D$22:$D$9941,"")*3*$D12+COUNTIFS(G$22:G$9941,"Vertiefung",$D$22:$D$9941,"F")*5*$D12</f>
        <v>924</v>
      </c>
      <c r="H12" s="86">
        <f t="shared" si="14"/>
        <v>924</v>
      </c>
      <c r="I12" s="86">
        <f t="shared" si="14"/>
        <v>924</v>
      </c>
      <c r="J12" s="86">
        <f t="shared" si="14"/>
        <v>924</v>
      </c>
      <c r="K12" s="86">
        <f t="shared" si="14"/>
        <v>924</v>
      </c>
      <c r="L12" s="86">
        <f t="shared" si="14"/>
        <v>924</v>
      </c>
      <c r="M12" s="86">
        <f t="shared" si="14"/>
        <v>924</v>
      </c>
      <c r="N12" s="86">
        <f t="shared" si="14"/>
        <v>924</v>
      </c>
      <c r="O12" s="86">
        <f t="shared" si="14"/>
        <v>924</v>
      </c>
      <c r="P12" s="86">
        <f t="shared" si="14"/>
        <v>924</v>
      </c>
      <c r="Q12" s="86">
        <f t="shared" si="14"/>
        <v>924</v>
      </c>
      <c r="R12" s="86">
        <f t="shared" si="14"/>
        <v>924</v>
      </c>
      <c r="S12" s="86">
        <f t="shared" si="14"/>
        <v>924</v>
      </c>
      <c r="T12" s="86">
        <f t="shared" si="14"/>
        <v>924</v>
      </c>
      <c r="U12" s="86">
        <f t="shared" si="14"/>
        <v>924</v>
      </c>
      <c r="V12" s="86">
        <f t="shared" si="14"/>
        <v>924</v>
      </c>
      <c r="W12" s="87">
        <f t="shared" si="14"/>
        <v>924</v>
      </c>
      <c r="X12" s="25"/>
      <c r="Y12" s="86">
        <f t="shared" si="14"/>
        <v>0</v>
      </c>
      <c r="Z12" s="86">
        <f t="shared" si="14"/>
        <v>0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0</v>
      </c>
      <c r="AF12" s="86">
        <f t="shared" si="14"/>
        <v>0</v>
      </c>
      <c r="AG12" s="86">
        <f t="shared" si="14"/>
        <v>0</v>
      </c>
      <c r="AH12" s="86">
        <f t="shared" si="14"/>
        <v>0</v>
      </c>
      <c r="AI12" s="86">
        <f t="shared" si="14"/>
        <v>0</v>
      </c>
      <c r="AJ12" s="86">
        <f t="shared" si="14"/>
        <v>0</v>
      </c>
      <c r="AK12" s="86">
        <f t="shared" si="14"/>
        <v>0</v>
      </c>
      <c r="AL12" s="86">
        <f t="shared" si="14"/>
        <v>0</v>
      </c>
      <c r="AM12" s="86">
        <f t="shared" si="14"/>
        <v>0</v>
      </c>
      <c r="AN12" s="86">
        <f t="shared" si="14"/>
        <v>0</v>
      </c>
      <c r="AO12" s="86">
        <f t="shared" si="14"/>
        <v>0</v>
      </c>
      <c r="AP12" s="87">
        <f t="shared" si="14"/>
        <v>0</v>
      </c>
      <c r="AQ12" s="25"/>
      <c r="AR12" s="86">
        <f t="shared" si="14"/>
        <v>0</v>
      </c>
      <c r="AS12" s="86">
        <f t="shared" si="14"/>
        <v>0</v>
      </c>
      <c r="AT12" s="86">
        <f t="shared" si="14"/>
        <v>0</v>
      </c>
      <c r="AU12" s="86">
        <f t="shared" si="14"/>
        <v>0</v>
      </c>
      <c r="AV12" s="86">
        <f t="shared" si="14"/>
        <v>0</v>
      </c>
      <c r="AW12" s="86">
        <f t="shared" si="14"/>
        <v>0</v>
      </c>
      <c r="AX12" s="86">
        <f t="shared" si="14"/>
        <v>0</v>
      </c>
      <c r="AY12" s="86">
        <f t="shared" si="14"/>
        <v>0</v>
      </c>
      <c r="AZ12" s="86">
        <f t="shared" si="14"/>
        <v>0</v>
      </c>
      <c r="BA12" s="86">
        <f t="shared" si="14"/>
        <v>0</v>
      </c>
      <c r="BB12" s="86">
        <f t="shared" si="14"/>
        <v>0</v>
      </c>
      <c r="BC12" s="86">
        <f t="shared" si="14"/>
        <v>0</v>
      </c>
      <c r="BD12" s="86">
        <f t="shared" si="14"/>
        <v>0</v>
      </c>
      <c r="BE12" s="86">
        <f t="shared" si="14"/>
        <v>0</v>
      </c>
      <c r="BF12" s="86">
        <f t="shared" si="14"/>
        <v>0</v>
      </c>
      <c r="BG12" s="86">
        <f t="shared" si="14"/>
        <v>0</v>
      </c>
      <c r="BH12" s="86">
        <f t="shared" si="14"/>
        <v>0</v>
      </c>
      <c r="BI12" s="87">
        <f t="shared" si="14"/>
        <v>0</v>
      </c>
    </row>
    <row r="13" spans="1:61" x14ac:dyDescent="0.2">
      <c r="A13" s="279"/>
      <c r="B13" s="212" t="s">
        <v>54</v>
      </c>
      <c r="C13" s="186">
        <v>80</v>
      </c>
      <c r="D13" s="213">
        <v>7.7</v>
      </c>
      <c r="E13" s="26"/>
      <c r="F13" s="86">
        <f t="shared" ref="F13:BI13" si="15">COUNTIFS(F$22:F$9941,"Wahl 1",$D$22:$D$9941,"")*3*$D13+COUNTIFS(F$22:F$9941,"Wahl 1",$D$22:$D$9941,"F")*5*$D13</f>
        <v>130.9</v>
      </c>
      <c r="G13" s="86">
        <f t="shared" si="15"/>
        <v>130.9</v>
      </c>
      <c r="H13" s="86">
        <f t="shared" si="15"/>
        <v>130.9</v>
      </c>
      <c r="I13" s="86">
        <f t="shared" si="15"/>
        <v>130.9</v>
      </c>
      <c r="J13" s="86">
        <f t="shared" si="15"/>
        <v>130.9</v>
      </c>
      <c r="K13" s="86">
        <f t="shared" si="15"/>
        <v>130.9</v>
      </c>
      <c r="L13" s="86">
        <f t="shared" si="15"/>
        <v>130.9</v>
      </c>
      <c r="M13" s="86">
        <f t="shared" si="15"/>
        <v>130.9</v>
      </c>
      <c r="N13" s="86">
        <f t="shared" si="15"/>
        <v>130.9</v>
      </c>
      <c r="O13" s="86">
        <f t="shared" si="15"/>
        <v>130.9</v>
      </c>
      <c r="P13" s="86">
        <f t="shared" si="15"/>
        <v>130.9</v>
      </c>
      <c r="Q13" s="86">
        <f t="shared" si="15"/>
        <v>130.9</v>
      </c>
      <c r="R13" s="86">
        <f t="shared" si="15"/>
        <v>130.9</v>
      </c>
      <c r="S13" s="86">
        <f t="shared" si="15"/>
        <v>130.9</v>
      </c>
      <c r="T13" s="86">
        <f t="shared" si="15"/>
        <v>130.9</v>
      </c>
      <c r="U13" s="86">
        <f t="shared" si="15"/>
        <v>130.9</v>
      </c>
      <c r="V13" s="86">
        <f t="shared" si="15"/>
        <v>130.9</v>
      </c>
      <c r="W13" s="87">
        <f t="shared" si="15"/>
        <v>130.9</v>
      </c>
      <c r="X13" s="25"/>
      <c r="Y13" s="86">
        <f t="shared" si="15"/>
        <v>0</v>
      </c>
      <c r="Z13" s="86">
        <f t="shared" si="15"/>
        <v>0</v>
      </c>
      <c r="AA13" s="86">
        <f t="shared" si="15"/>
        <v>0</v>
      </c>
      <c r="AB13" s="86">
        <f t="shared" si="15"/>
        <v>0</v>
      </c>
      <c r="AC13" s="86">
        <f t="shared" si="15"/>
        <v>0</v>
      </c>
      <c r="AD13" s="86">
        <f t="shared" si="15"/>
        <v>0</v>
      </c>
      <c r="AE13" s="86">
        <f t="shared" si="15"/>
        <v>0</v>
      </c>
      <c r="AF13" s="86">
        <f t="shared" si="15"/>
        <v>0</v>
      </c>
      <c r="AG13" s="86">
        <f t="shared" si="15"/>
        <v>0</v>
      </c>
      <c r="AH13" s="86">
        <f t="shared" si="15"/>
        <v>0</v>
      </c>
      <c r="AI13" s="86">
        <f t="shared" si="15"/>
        <v>0</v>
      </c>
      <c r="AJ13" s="86">
        <f t="shared" si="15"/>
        <v>0</v>
      </c>
      <c r="AK13" s="86">
        <f t="shared" si="15"/>
        <v>0</v>
      </c>
      <c r="AL13" s="86">
        <f t="shared" si="15"/>
        <v>0</v>
      </c>
      <c r="AM13" s="86">
        <f t="shared" si="15"/>
        <v>0</v>
      </c>
      <c r="AN13" s="86">
        <f t="shared" si="15"/>
        <v>0</v>
      </c>
      <c r="AO13" s="86">
        <f t="shared" si="15"/>
        <v>0</v>
      </c>
      <c r="AP13" s="87">
        <f t="shared" si="15"/>
        <v>0</v>
      </c>
      <c r="AQ13" s="25"/>
      <c r="AR13" s="86">
        <f t="shared" si="15"/>
        <v>0</v>
      </c>
      <c r="AS13" s="86">
        <f t="shared" si="15"/>
        <v>0</v>
      </c>
      <c r="AT13" s="86">
        <f t="shared" si="15"/>
        <v>0</v>
      </c>
      <c r="AU13" s="86">
        <f t="shared" si="15"/>
        <v>0</v>
      </c>
      <c r="AV13" s="86">
        <f t="shared" si="15"/>
        <v>0</v>
      </c>
      <c r="AW13" s="86">
        <f t="shared" si="15"/>
        <v>0</v>
      </c>
      <c r="AX13" s="86">
        <f t="shared" si="15"/>
        <v>0</v>
      </c>
      <c r="AY13" s="86">
        <f t="shared" si="15"/>
        <v>0</v>
      </c>
      <c r="AZ13" s="86">
        <f t="shared" si="15"/>
        <v>0</v>
      </c>
      <c r="BA13" s="86">
        <f t="shared" si="15"/>
        <v>0</v>
      </c>
      <c r="BB13" s="86">
        <f t="shared" si="15"/>
        <v>0</v>
      </c>
      <c r="BC13" s="86">
        <f t="shared" si="15"/>
        <v>0</v>
      </c>
      <c r="BD13" s="86">
        <f t="shared" si="15"/>
        <v>0</v>
      </c>
      <c r="BE13" s="86">
        <f t="shared" si="15"/>
        <v>0</v>
      </c>
      <c r="BF13" s="86">
        <f t="shared" si="15"/>
        <v>0</v>
      </c>
      <c r="BG13" s="86">
        <f t="shared" si="15"/>
        <v>0</v>
      </c>
      <c r="BH13" s="86">
        <f t="shared" si="15"/>
        <v>0</v>
      </c>
      <c r="BI13" s="87">
        <f t="shared" si="15"/>
        <v>0</v>
      </c>
    </row>
    <row r="14" spans="1:61" ht="13.5" thickBot="1" x14ac:dyDescent="0.25">
      <c r="A14" s="304"/>
      <c r="B14" s="214" t="s">
        <v>55</v>
      </c>
      <c r="C14" s="215">
        <v>80</v>
      </c>
      <c r="D14" s="216">
        <v>7.7</v>
      </c>
      <c r="E14" s="28"/>
      <c r="F14" s="88">
        <f t="shared" ref="F14:BI14" si="16">COUNTIFS(F$22:F$9941,"Wahl 2",$D$22:$D$9941,"")*3*$D14+COUNTIFS(F$22:F$9941,"Wahl 2",$D$22:$D$9941,"F")*5*$D14</f>
        <v>161.69999999999999</v>
      </c>
      <c r="G14" s="88">
        <f t="shared" si="16"/>
        <v>161.69999999999999</v>
      </c>
      <c r="H14" s="88">
        <f t="shared" si="16"/>
        <v>161.69999999999999</v>
      </c>
      <c r="I14" s="88">
        <f t="shared" si="16"/>
        <v>161.69999999999999</v>
      </c>
      <c r="J14" s="88">
        <f t="shared" si="16"/>
        <v>161.69999999999999</v>
      </c>
      <c r="K14" s="88">
        <f t="shared" si="16"/>
        <v>161.69999999999999</v>
      </c>
      <c r="L14" s="88">
        <f t="shared" si="16"/>
        <v>161.69999999999999</v>
      </c>
      <c r="M14" s="88">
        <f t="shared" si="16"/>
        <v>161.69999999999999</v>
      </c>
      <c r="N14" s="88">
        <f t="shared" si="16"/>
        <v>161.69999999999999</v>
      </c>
      <c r="O14" s="88">
        <f t="shared" si="16"/>
        <v>161.69999999999999</v>
      </c>
      <c r="P14" s="88">
        <f t="shared" si="16"/>
        <v>161.69999999999999</v>
      </c>
      <c r="Q14" s="88">
        <f t="shared" si="16"/>
        <v>161.69999999999999</v>
      </c>
      <c r="R14" s="88">
        <f t="shared" si="16"/>
        <v>161.69999999999999</v>
      </c>
      <c r="S14" s="88">
        <f t="shared" si="16"/>
        <v>161.69999999999999</v>
      </c>
      <c r="T14" s="88">
        <f t="shared" si="16"/>
        <v>161.69999999999999</v>
      </c>
      <c r="U14" s="88">
        <f t="shared" si="16"/>
        <v>161.69999999999999</v>
      </c>
      <c r="V14" s="88">
        <f t="shared" si="16"/>
        <v>161.69999999999999</v>
      </c>
      <c r="W14" s="89">
        <f t="shared" si="16"/>
        <v>161.69999999999999</v>
      </c>
      <c r="X14" s="217"/>
      <c r="Y14" s="88">
        <f t="shared" si="16"/>
        <v>0</v>
      </c>
      <c r="Z14" s="88">
        <f t="shared" si="16"/>
        <v>0</v>
      </c>
      <c r="AA14" s="88">
        <f t="shared" si="16"/>
        <v>0</v>
      </c>
      <c r="AB14" s="88">
        <f t="shared" si="16"/>
        <v>0</v>
      </c>
      <c r="AC14" s="88">
        <f t="shared" si="16"/>
        <v>0</v>
      </c>
      <c r="AD14" s="88">
        <f t="shared" si="16"/>
        <v>0</v>
      </c>
      <c r="AE14" s="88">
        <f t="shared" si="16"/>
        <v>0</v>
      </c>
      <c r="AF14" s="88">
        <f t="shared" si="16"/>
        <v>0</v>
      </c>
      <c r="AG14" s="88">
        <f t="shared" si="16"/>
        <v>0</v>
      </c>
      <c r="AH14" s="88">
        <f t="shared" si="16"/>
        <v>0</v>
      </c>
      <c r="AI14" s="88">
        <f t="shared" si="16"/>
        <v>0</v>
      </c>
      <c r="AJ14" s="88">
        <f t="shared" si="16"/>
        <v>0</v>
      </c>
      <c r="AK14" s="88">
        <f t="shared" si="16"/>
        <v>0</v>
      </c>
      <c r="AL14" s="88">
        <f t="shared" si="16"/>
        <v>0</v>
      </c>
      <c r="AM14" s="88">
        <f t="shared" si="16"/>
        <v>0</v>
      </c>
      <c r="AN14" s="88">
        <f t="shared" si="16"/>
        <v>0</v>
      </c>
      <c r="AO14" s="88">
        <f t="shared" si="16"/>
        <v>0</v>
      </c>
      <c r="AP14" s="89">
        <f t="shared" si="16"/>
        <v>0</v>
      </c>
      <c r="AQ14" s="217"/>
      <c r="AR14" s="88">
        <f t="shared" si="16"/>
        <v>0</v>
      </c>
      <c r="AS14" s="88">
        <f t="shared" si="16"/>
        <v>0</v>
      </c>
      <c r="AT14" s="88">
        <f t="shared" si="16"/>
        <v>0</v>
      </c>
      <c r="AU14" s="88">
        <f t="shared" si="16"/>
        <v>0</v>
      </c>
      <c r="AV14" s="88">
        <f t="shared" si="16"/>
        <v>0</v>
      </c>
      <c r="AW14" s="88">
        <f t="shared" si="16"/>
        <v>0</v>
      </c>
      <c r="AX14" s="88">
        <f t="shared" si="16"/>
        <v>0</v>
      </c>
      <c r="AY14" s="88">
        <f t="shared" si="16"/>
        <v>0</v>
      </c>
      <c r="AZ14" s="88">
        <f t="shared" si="16"/>
        <v>0</v>
      </c>
      <c r="BA14" s="88">
        <f t="shared" si="16"/>
        <v>0</v>
      </c>
      <c r="BB14" s="88">
        <f t="shared" si="16"/>
        <v>0</v>
      </c>
      <c r="BC14" s="88">
        <f t="shared" si="16"/>
        <v>0</v>
      </c>
      <c r="BD14" s="88">
        <f t="shared" si="16"/>
        <v>0</v>
      </c>
      <c r="BE14" s="88">
        <f t="shared" si="16"/>
        <v>0</v>
      </c>
      <c r="BF14" s="88">
        <f t="shared" si="16"/>
        <v>0</v>
      </c>
      <c r="BG14" s="88">
        <f t="shared" si="16"/>
        <v>0</v>
      </c>
      <c r="BH14" s="88">
        <f t="shared" si="16"/>
        <v>0</v>
      </c>
      <c r="BI14" s="89">
        <f t="shared" si="16"/>
        <v>0</v>
      </c>
    </row>
    <row r="15" spans="1:61" x14ac:dyDescent="0.2">
      <c r="A15" s="295" t="s">
        <v>35</v>
      </c>
      <c r="B15" s="298" t="s">
        <v>24</v>
      </c>
      <c r="C15" s="299"/>
      <c r="D15" s="300"/>
      <c r="E15" s="2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5"/>
      <c r="S15" s="5"/>
      <c r="T15" s="5"/>
      <c r="U15" s="5"/>
      <c r="V15" s="5"/>
      <c r="W15" s="24"/>
      <c r="X15" s="29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5"/>
      <c r="AL15" s="5"/>
      <c r="AM15" s="5"/>
      <c r="AN15" s="5"/>
      <c r="AO15" s="5"/>
      <c r="AP15" s="24"/>
      <c r="AQ15" s="29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5"/>
      <c r="BE15" s="5"/>
      <c r="BF15" s="5"/>
      <c r="BG15" s="5"/>
      <c r="BH15" s="5"/>
      <c r="BI15" s="24"/>
    </row>
    <row r="16" spans="1:61" x14ac:dyDescent="0.2">
      <c r="A16" s="296"/>
      <c r="B16" s="301" t="s">
        <v>25</v>
      </c>
      <c r="C16" s="302"/>
      <c r="D16" s="303"/>
      <c r="E16" s="3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4"/>
      <c r="S16" s="4"/>
      <c r="T16" s="4"/>
      <c r="U16" s="4"/>
      <c r="V16" s="4"/>
      <c r="W16" s="22"/>
      <c r="X16" s="30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4"/>
      <c r="AL16" s="4"/>
      <c r="AM16" s="4"/>
      <c r="AN16" s="4"/>
      <c r="AO16" s="4"/>
      <c r="AP16" s="22"/>
      <c r="AQ16" s="30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4"/>
      <c r="BE16" s="4"/>
      <c r="BF16" s="4"/>
      <c r="BG16" s="4"/>
      <c r="BH16" s="4"/>
      <c r="BI16" s="22"/>
    </row>
    <row r="17" spans="1:61" x14ac:dyDescent="0.2">
      <c r="A17" s="296"/>
      <c r="B17" s="301" t="s">
        <v>26</v>
      </c>
      <c r="C17" s="302"/>
      <c r="D17" s="303"/>
      <c r="E17" s="30"/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218">
        <v>1</v>
      </c>
      <c r="X17" s="30"/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6">
        <v>1</v>
      </c>
      <c r="AH17" s="16">
        <v>1</v>
      </c>
      <c r="AI17" s="16">
        <v>1</v>
      </c>
      <c r="AJ17" s="16">
        <v>1</v>
      </c>
      <c r="AK17" s="16">
        <v>1</v>
      </c>
      <c r="AL17" s="16">
        <v>1</v>
      </c>
      <c r="AM17" s="16">
        <v>1</v>
      </c>
      <c r="AN17" s="16">
        <v>1</v>
      </c>
      <c r="AO17" s="16">
        <v>1</v>
      </c>
      <c r="AP17" s="218">
        <v>1</v>
      </c>
      <c r="AQ17" s="30"/>
      <c r="AR17" s="16">
        <v>1</v>
      </c>
      <c r="AS17" s="16">
        <v>1</v>
      </c>
      <c r="AT17" s="16">
        <v>1</v>
      </c>
      <c r="AU17" s="16">
        <v>1</v>
      </c>
      <c r="AV17" s="16">
        <v>1</v>
      </c>
      <c r="AW17" s="16">
        <v>1</v>
      </c>
      <c r="AX17" s="16">
        <v>1</v>
      </c>
      <c r="AY17" s="16">
        <v>1</v>
      </c>
      <c r="AZ17" s="16">
        <v>1</v>
      </c>
      <c r="BA17" s="16">
        <v>1</v>
      </c>
      <c r="BB17" s="16">
        <v>1</v>
      </c>
      <c r="BC17" s="16">
        <v>1</v>
      </c>
      <c r="BD17" s="16">
        <v>1</v>
      </c>
      <c r="BE17" s="16">
        <v>1</v>
      </c>
      <c r="BF17" s="16">
        <v>1</v>
      </c>
      <c r="BG17" s="16">
        <v>1</v>
      </c>
      <c r="BH17" s="16">
        <v>1</v>
      </c>
      <c r="BI17" s="218">
        <v>1</v>
      </c>
    </row>
    <row r="18" spans="1:61" x14ac:dyDescent="0.2">
      <c r="A18" s="296"/>
      <c r="B18" s="301" t="s">
        <v>28</v>
      </c>
      <c r="C18" s="302"/>
      <c r="D18" s="303"/>
      <c r="E18" s="30"/>
      <c r="F18" s="16">
        <v>3</v>
      </c>
      <c r="G18" s="16">
        <v>3</v>
      </c>
      <c r="H18" s="16">
        <v>3</v>
      </c>
      <c r="I18" s="16">
        <v>3</v>
      </c>
      <c r="J18" s="16">
        <v>3</v>
      </c>
      <c r="K18" s="16">
        <v>3</v>
      </c>
      <c r="L18" s="16">
        <v>3</v>
      </c>
      <c r="M18" s="16">
        <v>3</v>
      </c>
      <c r="N18" s="16">
        <v>3</v>
      </c>
      <c r="O18" s="16">
        <v>3</v>
      </c>
      <c r="P18" s="16">
        <v>3</v>
      </c>
      <c r="Q18" s="16">
        <v>3</v>
      </c>
      <c r="R18" s="16">
        <v>3</v>
      </c>
      <c r="S18" s="16">
        <v>3</v>
      </c>
      <c r="T18" s="16">
        <v>3</v>
      </c>
      <c r="U18" s="16">
        <v>3</v>
      </c>
      <c r="V18" s="16">
        <v>3</v>
      </c>
      <c r="W18" s="218">
        <v>3</v>
      </c>
      <c r="X18" s="30"/>
      <c r="Y18" s="16">
        <v>3</v>
      </c>
      <c r="Z18" s="16">
        <v>3</v>
      </c>
      <c r="AA18" s="16">
        <v>3</v>
      </c>
      <c r="AB18" s="16">
        <v>3</v>
      </c>
      <c r="AC18" s="16">
        <v>3</v>
      </c>
      <c r="AD18" s="16">
        <v>3</v>
      </c>
      <c r="AE18" s="16">
        <v>3</v>
      </c>
      <c r="AF18" s="16">
        <v>3</v>
      </c>
      <c r="AG18" s="16">
        <v>3</v>
      </c>
      <c r="AH18" s="16">
        <v>3</v>
      </c>
      <c r="AI18" s="16">
        <v>3</v>
      </c>
      <c r="AJ18" s="16">
        <v>3</v>
      </c>
      <c r="AK18" s="16">
        <v>3</v>
      </c>
      <c r="AL18" s="16">
        <v>3</v>
      </c>
      <c r="AM18" s="16">
        <v>3</v>
      </c>
      <c r="AN18" s="16">
        <v>3</v>
      </c>
      <c r="AO18" s="16">
        <v>3</v>
      </c>
      <c r="AP18" s="218">
        <v>3</v>
      </c>
      <c r="AQ18" s="30"/>
      <c r="AR18" s="16">
        <v>3</v>
      </c>
      <c r="AS18" s="16">
        <v>3</v>
      </c>
      <c r="AT18" s="16">
        <v>3</v>
      </c>
      <c r="AU18" s="16">
        <v>3</v>
      </c>
      <c r="AV18" s="16">
        <v>3</v>
      </c>
      <c r="AW18" s="16">
        <v>3</v>
      </c>
      <c r="AX18" s="16">
        <v>3</v>
      </c>
      <c r="AY18" s="16">
        <v>3</v>
      </c>
      <c r="AZ18" s="16">
        <v>3</v>
      </c>
      <c r="BA18" s="16">
        <v>3</v>
      </c>
      <c r="BB18" s="16">
        <v>3</v>
      </c>
      <c r="BC18" s="16">
        <v>3</v>
      </c>
      <c r="BD18" s="16">
        <v>3</v>
      </c>
      <c r="BE18" s="16">
        <v>3</v>
      </c>
      <c r="BF18" s="16">
        <v>3</v>
      </c>
      <c r="BG18" s="16">
        <v>3</v>
      </c>
      <c r="BH18" s="16">
        <v>3</v>
      </c>
      <c r="BI18" s="218">
        <v>3</v>
      </c>
    </row>
    <row r="19" spans="1:61" x14ac:dyDescent="0.2">
      <c r="A19" s="296"/>
      <c r="B19" s="301" t="s">
        <v>29</v>
      </c>
      <c r="C19" s="302"/>
      <c r="D19" s="303"/>
      <c r="E19" s="3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4"/>
      <c r="S19" s="4"/>
      <c r="T19" s="4"/>
      <c r="U19" s="4"/>
      <c r="V19" s="4"/>
      <c r="W19" s="22"/>
      <c r="X19" s="30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4"/>
      <c r="AL19" s="4"/>
      <c r="AM19" s="4"/>
      <c r="AN19" s="4"/>
      <c r="AO19" s="4"/>
      <c r="AP19" s="22"/>
      <c r="AQ19" s="30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4"/>
      <c r="BE19" s="4"/>
      <c r="BF19" s="4"/>
      <c r="BG19" s="4"/>
      <c r="BH19" s="4"/>
      <c r="BI19" s="22"/>
    </row>
    <row r="20" spans="1:61" ht="13.5" thickBot="1" x14ac:dyDescent="0.25">
      <c r="A20" s="297"/>
      <c r="B20" s="292" t="s">
        <v>0</v>
      </c>
      <c r="C20" s="293"/>
      <c r="D20" s="294"/>
      <c r="E20" s="31"/>
      <c r="F20" s="32">
        <f t="shared" ref="F20:K20" si="17">SUM(F15:F19)</f>
        <v>4</v>
      </c>
      <c r="G20" s="32">
        <f t="shared" si="17"/>
        <v>4</v>
      </c>
      <c r="H20" s="32">
        <f t="shared" si="17"/>
        <v>4</v>
      </c>
      <c r="I20" s="32">
        <f t="shared" si="17"/>
        <v>4</v>
      </c>
      <c r="J20" s="32">
        <f t="shared" si="17"/>
        <v>4</v>
      </c>
      <c r="K20" s="32">
        <f t="shared" si="17"/>
        <v>4</v>
      </c>
      <c r="L20" s="32">
        <f>SUM(L15:L19)</f>
        <v>4</v>
      </c>
      <c r="M20" s="32">
        <f t="shared" ref="M20:Q20" si="18">SUM(M15:M19)</f>
        <v>4</v>
      </c>
      <c r="N20" s="32">
        <f t="shared" si="18"/>
        <v>4</v>
      </c>
      <c r="O20" s="32">
        <f t="shared" si="18"/>
        <v>4</v>
      </c>
      <c r="P20" s="32">
        <f t="shared" si="18"/>
        <v>4</v>
      </c>
      <c r="Q20" s="32">
        <f t="shared" si="18"/>
        <v>4</v>
      </c>
      <c r="R20" s="32">
        <f>SUM(R15:R19)</f>
        <v>4</v>
      </c>
      <c r="S20" s="32">
        <f t="shared" ref="S20:W20" si="19">SUM(S15:S19)</f>
        <v>4</v>
      </c>
      <c r="T20" s="32">
        <f t="shared" si="19"/>
        <v>4</v>
      </c>
      <c r="U20" s="32">
        <f t="shared" si="19"/>
        <v>4</v>
      </c>
      <c r="V20" s="32">
        <f t="shared" si="19"/>
        <v>4</v>
      </c>
      <c r="W20" s="33">
        <f t="shared" si="19"/>
        <v>4</v>
      </c>
      <c r="X20" s="31"/>
      <c r="Y20" s="32">
        <f t="shared" ref="Y20:AP20" si="20">SUM(Y15:Y19)</f>
        <v>4</v>
      </c>
      <c r="Z20" s="32">
        <f t="shared" si="20"/>
        <v>4</v>
      </c>
      <c r="AA20" s="32">
        <f t="shared" si="20"/>
        <v>4</v>
      </c>
      <c r="AB20" s="32">
        <f t="shared" si="20"/>
        <v>4</v>
      </c>
      <c r="AC20" s="32">
        <f t="shared" si="20"/>
        <v>4</v>
      </c>
      <c r="AD20" s="32">
        <f t="shared" si="20"/>
        <v>4</v>
      </c>
      <c r="AE20" s="32">
        <f t="shared" si="20"/>
        <v>4</v>
      </c>
      <c r="AF20" s="32">
        <f t="shared" si="20"/>
        <v>4</v>
      </c>
      <c r="AG20" s="32">
        <f t="shared" si="20"/>
        <v>4</v>
      </c>
      <c r="AH20" s="32">
        <f t="shared" si="20"/>
        <v>4</v>
      </c>
      <c r="AI20" s="32">
        <f t="shared" si="20"/>
        <v>4</v>
      </c>
      <c r="AJ20" s="32">
        <f t="shared" si="20"/>
        <v>4</v>
      </c>
      <c r="AK20" s="32">
        <f t="shared" si="20"/>
        <v>4</v>
      </c>
      <c r="AL20" s="32">
        <f t="shared" si="20"/>
        <v>4</v>
      </c>
      <c r="AM20" s="32">
        <f t="shared" si="20"/>
        <v>4</v>
      </c>
      <c r="AN20" s="32">
        <f t="shared" si="20"/>
        <v>4</v>
      </c>
      <c r="AO20" s="32">
        <f t="shared" si="20"/>
        <v>4</v>
      </c>
      <c r="AP20" s="33">
        <f t="shared" si="20"/>
        <v>4</v>
      </c>
      <c r="AQ20" s="31"/>
      <c r="AR20" s="32">
        <f t="shared" ref="AR20:BI20" si="21">SUM(AR15:AR19)</f>
        <v>4</v>
      </c>
      <c r="AS20" s="32">
        <f t="shared" si="21"/>
        <v>4</v>
      </c>
      <c r="AT20" s="32">
        <f t="shared" si="21"/>
        <v>4</v>
      </c>
      <c r="AU20" s="32">
        <f t="shared" si="21"/>
        <v>4</v>
      </c>
      <c r="AV20" s="32">
        <f t="shared" si="21"/>
        <v>4</v>
      </c>
      <c r="AW20" s="32">
        <f t="shared" si="21"/>
        <v>4</v>
      </c>
      <c r="AX20" s="32">
        <f t="shared" si="21"/>
        <v>4</v>
      </c>
      <c r="AY20" s="32">
        <f t="shared" si="21"/>
        <v>4</v>
      </c>
      <c r="AZ20" s="32">
        <f t="shared" si="21"/>
        <v>4</v>
      </c>
      <c r="BA20" s="32">
        <f t="shared" si="21"/>
        <v>4</v>
      </c>
      <c r="BB20" s="32">
        <f t="shared" si="21"/>
        <v>4</v>
      </c>
      <c r="BC20" s="32">
        <f t="shared" si="21"/>
        <v>4</v>
      </c>
      <c r="BD20" s="32">
        <f t="shared" si="21"/>
        <v>4</v>
      </c>
      <c r="BE20" s="32">
        <f t="shared" si="21"/>
        <v>4</v>
      </c>
      <c r="BF20" s="32">
        <f t="shared" si="21"/>
        <v>4</v>
      </c>
      <c r="BG20" s="32">
        <f t="shared" si="21"/>
        <v>4</v>
      </c>
      <c r="BH20" s="32">
        <f t="shared" si="21"/>
        <v>4</v>
      </c>
      <c r="BI20" s="33">
        <f t="shared" si="21"/>
        <v>4</v>
      </c>
    </row>
    <row r="21" spans="1:61" ht="13.5" thickBot="1" x14ac:dyDescent="0.25">
      <c r="A21" s="34" t="s">
        <v>13</v>
      </c>
      <c r="B21" s="36" t="s">
        <v>14</v>
      </c>
      <c r="C21" s="37" t="s">
        <v>15</v>
      </c>
      <c r="D21" s="38" t="s">
        <v>75</v>
      </c>
      <c r="E21" s="50" t="s">
        <v>48</v>
      </c>
      <c r="F21" s="131" t="s">
        <v>56</v>
      </c>
      <c r="G21" s="131" t="s">
        <v>57</v>
      </c>
      <c r="H21" s="131" t="s">
        <v>58</v>
      </c>
      <c r="I21" s="131" t="s">
        <v>59</v>
      </c>
      <c r="J21" s="131" t="s">
        <v>60</v>
      </c>
      <c r="K21" s="131" t="s">
        <v>61</v>
      </c>
      <c r="L21" s="131" t="s">
        <v>62</v>
      </c>
      <c r="M21" s="131" t="s">
        <v>63</v>
      </c>
      <c r="N21" s="131" t="s">
        <v>64</v>
      </c>
      <c r="O21" s="131" t="s">
        <v>65</v>
      </c>
      <c r="P21" s="131" t="s">
        <v>66</v>
      </c>
      <c r="Q21" s="131" t="s">
        <v>67</v>
      </c>
      <c r="R21" s="219" t="s">
        <v>68</v>
      </c>
      <c r="S21" s="219" t="s">
        <v>69</v>
      </c>
      <c r="T21" s="219" t="s">
        <v>70</v>
      </c>
      <c r="U21" s="219" t="s">
        <v>71</v>
      </c>
      <c r="V21" s="219" t="s">
        <v>72</v>
      </c>
      <c r="W21" s="38" t="s">
        <v>73</v>
      </c>
      <c r="X21" s="50" t="s">
        <v>48</v>
      </c>
      <c r="Y21" s="131" t="s">
        <v>56</v>
      </c>
      <c r="Z21" s="131" t="s">
        <v>57</v>
      </c>
      <c r="AA21" s="131" t="s">
        <v>58</v>
      </c>
      <c r="AB21" s="131" t="s">
        <v>59</v>
      </c>
      <c r="AC21" s="131" t="s">
        <v>60</v>
      </c>
      <c r="AD21" s="131" t="s">
        <v>61</v>
      </c>
      <c r="AE21" s="131" t="s">
        <v>62</v>
      </c>
      <c r="AF21" s="131" t="s">
        <v>63</v>
      </c>
      <c r="AG21" s="131" t="s">
        <v>64</v>
      </c>
      <c r="AH21" s="131" t="s">
        <v>65</v>
      </c>
      <c r="AI21" s="131" t="s">
        <v>66</v>
      </c>
      <c r="AJ21" s="131" t="s">
        <v>67</v>
      </c>
      <c r="AK21" s="219" t="s">
        <v>68</v>
      </c>
      <c r="AL21" s="219" t="s">
        <v>69</v>
      </c>
      <c r="AM21" s="219" t="s">
        <v>70</v>
      </c>
      <c r="AN21" s="219" t="s">
        <v>71</v>
      </c>
      <c r="AO21" s="219" t="s">
        <v>72</v>
      </c>
      <c r="AP21" s="38" t="s">
        <v>73</v>
      </c>
      <c r="AQ21" s="50" t="s">
        <v>48</v>
      </c>
      <c r="AR21" s="131" t="s">
        <v>56</v>
      </c>
      <c r="AS21" s="131" t="s">
        <v>57</v>
      </c>
      <c r="AT21" s="131" t="s">
        <v>58</v>
      </c>
      <c r="AU21" s="131" t="s">
        <v>59</v>
      </c>
      <c r="AV21" s="131" t="s">
        <v>60</v>
      </c>
      <c r="AW21" s="131" t="s">
        <v>61</v>
      </c>
      <c r="AX21" s="131" t="s">
        <v>62</v>
      </c>
      <c r="AY21" s="131" t="s">
        <v>63</v>
      </c>
      <c r="AZ21" s="131" t="s">
        <v>64</v>
      </c>
      <c r="BA21" s="131" t="s">
        <v>65</v>
      </c>
      <c r="BB21" s="131" t="s">
        <v>66</v>
      </c>
      <c r="BC21" s="131" t="s">
        <v>67</v>
      </c>
      <c r="BD21" s="219" t="s">
        <v>68</v>
      </c>
      <c r="BE21" s="219" t="s">
        <v>69</v>
      </c>
      <c r="BF21" s="219" t="s">
        <v>70</v>
      </c>
      <c r="BG21" s="219" t="s">
        <v>71</v>
      </c>
      <c r="BH21" s="219" t="s">
        <v>72</v>
      </c>
      <c r="BI21" s="38" t="s">
        <v>73</v>
      </c>
    </row>
    <row r="22" spans="1:61" s="15" customFormat="1" x14ac:dyDescent="0.2">
      <c r="A22" s="252">
        <v>2020</v>
      </c>
      <c r="B22" s="260" t="s">
        <v>7</v>
      </c>
      <c r="C22" s="10">
        <v>14</v>
      </c>
      <c r="D22" s="171"/>
      <c r="E22" s="239">
        <v>1</v>
      </c>
      <c r="F22" s="240" t="s">
        <v>30</v>
      </c>
      <c r="G22" s="240" t="s">
        <v>30</v>
      </c>
      <c r="H22" s="240" t="s">
        <v>30</v>
      </c>
      <c r="I22" s="240" t="s">
        <v>30</v>
      </c>
      <c r="J22" s="240" t="s">
        <v>30</v>
      </c>
      <c r="K22" s="240" t="s">
        <v>30</v>
      </c>
      <c r="L22" s="240" t="s">
        <v>30</v>
      </c>
      <c r="M22" s="240" t="s">
        <v>30</v>
      </c>
      <c r="N22" s="240" t="s">
        <v>30</v>
      </c>
      <c r="O22" s="240" t="s">
        <v>30</v>
      </c>
      <c r="P22" s="240" t="s">
        <v>30</v>
      </c>
      <c r="Q22" s="240" t="s">
        <v>30</v>
      </c>
      <c r="R22" s="240" t="s">
        <v>30</v>
      </c>
      <c r="S22" s="240" t="s">
        <v>30</v>
      </c>
      <c r="T22" s="240" t="s">
        <v>30</v>
      </c>
      <c r="U22" s="240" t="s">
        <v>30</v>
      </c>
      <c r="V22" s="240" t="s">
        <v>30</v>
      </c>
      <c r="W22" s="241" t="s">
        <v>30</v>
      </c>
      <c r="X22" s="239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3"/>
      <c r="AQ22" s="239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4"/>
    </row>
    <row r="23" spans="1:61" s="15" customFormat="1" x14ac:dyDescent="0.2">
      <c r="A23" s="253"/>
      <c r="B23" s="250"/>
      <c r="C23" s="11">
        <v>15</v>
      </c>
      <c r="D23" s="166" t="s">
        <v>27</v>
      </c>
      <c r="E23" s="45">
        <v>1</v>
      </c>
      <c r="F23" s="70" t="s">
        <v>30</v>
      </c>
      <c r="G23" s="70" t="s">
        <v>30</v>
      </c>
      <c r="H23" s="70" t="s">
        <v>30</v>
      </c>
      <c r="I23" s="70" t="s">
        <v>30</v>
      </c>
      <c r="J23" s="70" t="s">
        <v>30</v>
      </c>
      <c r="K23" s="70" t="s">
        <v>30</v>
      </c>
      <c r="L23" s="70" t="s">
        <v>30</v>
      </c>
      <c r="M23" s="70" t="s">
        <v>30</v>
      </c>
      <c r="N23" s="70" t="s">
        <v>30</v>
      </c>
      <c r="O23" s="70" t="s">
        <v>30</v>
      </c>
      <c r="P23" s="70" t="s">
        <v>30</v>
      </c>
      <c r="Q23" s="70" t="s">
        <v>30</v>
      </c>
      <c r="R23" s="70" t="s">
        <v>30</v>
      </c>
      <c r="S23" s="70" t="s">
        <v>30</v>
      </c>
      <c r="T23" s="70" t="s">
        <v>30</v>
      </c>
      <c r="U23" s="70" t="s">
        <v>30</v>
      </c>
      <c r="V23" s="70" t="s">
        <v>30</v>
      </c>
      <c r="W23" s="71" t="s">
        <v>30</v>
      </c>
      <c r="X23" s="45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224"/>
      <c r="AQ23" s="45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21"/>
    </row>
    <row r="24" spans="1:61" s="15" customFormat="1" x14ac:dyDescent="0.2">
      <c r="A24" s="253"/>
      <c r="B24" s="250"/>
      <c r="C24" s="11">
        <v>16</v>
      </c>
      <c r="D24" s="166" t="s">
        <v>27</v>
      </c>
      <c r="E24" s="45">
        <v>1</v>
      </c>
      <c r="F24" s="70" t="s">
        <v>30</v>
      </c>
      <c r="G24" s="70" t="s">
        <v>30</v>
      </c>
      <c r="H24" s="70" t="s">
        <v>30</v>
      </c>
      <c r="I24" s="70" t="s">
        <v>30</v>
      </c>
      <c r="J24" s="70" t="s">
        <v>30</v>
      </c>
      <c r="K24" s="70" t="s">
        <v>30</v>
      </c>
      <c r="L24" s="70" t="s">
        <v>30</v>
      </c>
      <c r="M24" s="70" t="s">
        <v>30</v>
      </c>
      <c r="N24" s="70" t="s">
        <v>30</v>
      </c>
      <c r="O24" s="70" t="s">
        <v>30</v>
      </c>
      <c r="P24" s="70" t="s">
        <v>30</v>
      </c>
      <c r="Q24" s="70" t="s">
        <v>30</v>
      </c>
      <c r="R24" s="70" t="s">
        <v>30</v>
      </c>
      <c r="S24" s="70" t="s">
        <v>30</v>
      </c>
      <c r="T24" s="70" t="s">
        <v>30</v>
      </c>
      <c r="U24" s="70" t="s">
        <v>30</v>
      </c>
      <c r="V24" s="70" t="s">
        <v>30</v>
      </c>
      <c r="W24" s="71" t="s">
        <v>30</v>
      </c>
      <c r="X24" s="45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24"/>
      <c r="AQ24" s="45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21"/>
    </row>
    <row r="25" spans="1:61" s="15" customFormat="1" x14ac:dyDescent="0.2">
      <c r="A25" s="253"/>
      <c r="B25" s="250"/>
      <c r="C25" s="11">
        <v>17</v>
      </c>
      <c r="D25" s="166"/>
      <c r="E25" s="45">
        <v>1</v>
      </c>
      <c r="F25" s="70" t="s">
        <v>30</v>
      </c>
      <c r="G25" s="70" t="s">
        <v>30</v>
      </c>
      <c r="H25" s="70" t="s">
        <v>30</v>
      </c>
      <c r="I25" s="70" t="s">
        <v>30</v>
      </c>
      <c r="J25" s="70" t="s">
        <v>30</v>
      </c>
      <c r="K25" s="70" t="s">
        <v>30</v>
      </c>
      <c r="L25" s="70" t="s">
        <v>30</v>
      </c>
      <c r="M25" s="70" t="s">
        <v>30</v>
      </c>
      <c r="N25" s="70" t="s">
        <v>30</v>
      </c>
      <c r="O25" s="70" t="s">
        <v>30</v>
      </c>
      <c r="P25" s="70" t="s">
        <v>30</v>
      </c>
      <c r="Q25" s="70" t="s">
        <v>30</v>
      </c>
      <c r="R25" s="70" t="s">
        <v>30</v>
      </c>
      <c r="S25" s="70" t="s">
        <v>30</v>
      </c>
      <c r="T25" s="70" t="s">
        <v>30</v>
      </c>
      <c r="U25" s="70" t="s">
        <v>30</v>
      </c>
      <c r="V25" s="70" t="s">
        <v>30</v>
      </c>
      <c r="W25" s="71" t="s">
        <v>30</v>
      </c>
      <c r="X25" s="45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224"/>
      <c r="AQ25" s="45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21"/>
    </row>
    <row r="26" spans="1:61" s="15" customFormat="1" x14ac:dyDescent="0.2">
      <c r="A26" s="253"/>
      <c r="B26" s="250"/>
      <c r="C26" s="11">
        <v>18</v>
      </c>
      <c r="D26" s="166"/>
      <c r="E26" s="45">
        <v>1</v>
      </c>
      <c r="F26" s="70" t="s">
        <v>30</v>
      </c>
      <c r="G26" s="70" t="s">
        <v>30</v>
      </c>
      <c r="H26" s="70" t="s">
        <v>30</v>
      </c>
      <c r="I26" s="70" t="s">
        <v>30</v>
      </c>
      <c r="J26" s="70" t="s">
        <v>30</v>
      </c>
      <c r="K26" s="70" t="s">
        <v>30</v>
      </c>
      <c r="L26" s="70" t="s">
        <v>30</v>
      </c>
      <c r="M26" s="70" t="s">
        <v>30</v>
      </c>
      <c r="N26" s="70" t="s">
        <v>30</v>
      </c>
      <c r="O26" s="70" t="s">
        <v>30</v>
      </c>
      <c r="P26" s="70" t="s">
        <v>30</v>
      </c>
      <c r="Q26" s="70" t="s">
        <v>30</v>
      </c>
      <c r="R26" s="70" t="s">
        <v>30</v>
      </c>
      <c r="S26" s="70" t="s">
        <v>30</v>
      </c>
      <c r="T26" s="70" t="s">
        <v>30</v>
      </c>
      <c r="U26" s="70" t="s">
        <v>30</v>
      </c>
      <c r="V26" s="70" t="s">
        <v>30</v>
      </c>
      <c r="W26" s="71" t="s">
        <v>30</v>
      </c>
      <c r="X26" s="45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224"/>
      <c r="AQ26" s="45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21"/>
    </row>
    <row r="27" spans="1:61" s="15" customFormat="1" x14ac:dyDescent="0.2">
      <c r="A27" s="253"/>
      <c r="B27" s="250" t="s">
        <v>8</v>
      </c>
      <c r="C27" s="11">
        <v>19</v>
      </c>
      <c r="D27" s="166"/>
      <c r="E27" s="45">
        <v>1</v>
      </c>
      <c r="F27" s="70" t="s">
        <v>30</v>
      </c>
      <c r="G27" s="70" t="s">
        <v>30</v>
      </c>
      <c r="H27" s="70" t="s">
        <v>30</v>
      </c>
      <c r="I27" s="70" t="s">
        <v>30</v>
      </c>
      <c r="J27" s="70" t="s">
        <v>30</v>
      </c>
      <c r="K27" s="70" t="s">
        <v>30</v>
      </c>
      <c r="L27" s="70" t="s">
        <v>30</v>
      </c>
      <c r="M27" s="70" t="s">
        <v>30</v>
      </c>
      <c r="N27" s="70" t="s">
        <v>30</v>
      </c>
      <c r="O27" s="70" t="s">
        <v>30</v>
      </c>
      <c r="P27" s="70" t="s">
        <v>30</v>
      </c>
      <c r="Q27" s="70" t="s">
        <v>30</v>
      </c>
      <c r="R27" s="70" t="s">
        <v>30</v>
      </c>
      <c r="S27" s="70" t="s">
        <v>30</v>
      </c>
      <c r="T27" s="70" t="s">
        <v>30</v>
      </c>
      <c r="U27" s="70" t="s">
        <v>30</v>
      </c>
      <c r="V27" s="70" t="s">
        <v>30</v>
      </c>
      <c r="W27" s="71" t="s">
        <v>30</v>
      </c>
      <c r="X27" s="45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24"/>
      <c r="AQ27" s="45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21"/>
    </row>
    <row r="28" spans="1:61" s="15" customFormat="1" x14ac:dyDescent="0.2">
      <c r="A28" s="253"/>
      <c r="B28" s="250"/>
      <c r="C28" s="11">
        <v>20</v>
      </c>
      <c r="D28" s="166"/>
      <c r="E28" s="45">
        <v>1</v>
      </c>
      <c r="F28" s="70" t="s">
        <v>30</v>
      </c>
      <c r="G28" s="70" t="s">
        <v>30</v>
      </c>
      <c r="H28" s="70" t="s">
        <v>30</v>
      </c>
      <c r="I28" s="70" t="s">
        <v>30</v>
      </c>
      <c r="J28" s="70" t="s">
        <v>30</v>
      </c>
      <c r="K28" s="70" t="s">
        <v>30</v>
      </c>
      <c r="L28" s="70" t="s">
        <v>30</v>
      </c>
      <c r="M28" s="70" t="s">
        <v>30</v>
      </c>
      <c r="N28" s="70" t="s">
        <v>30</v>
      </c>
      <c r="O28" s="70" t="s">
        <v>30</v>
      </c>
      <c r="P28" s="70" t="s">
        <v>30</v>
      </c>
      <c r="Q28" s="70" t="s">
        <v>30</v>
      </c>
      <c r="R28" s="70" t="s">
        <v>30</v>
      </c>
      <c r="S28" s="70" t="s">
        <v>30</v>
      </c>
      <c r="T28" s="70" t="s">
        <v>30</v>
      </c>
      <c r="U28" s="70" t="s">
        <v>30</v>
      </c>
      <c r="V28" s="70" t="s">
        <v>30</v>
      </c>
      <c r="W28" s="71" t="s">
        <v>30</v>
      </c>
      <c r="X28" s="45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224"/>
      <c r="AQ28" s="45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21"/>
    </row>
    <row r="29" spans="1:61" s="15" customFormat="1" x14ac:dyDescent="0.2">
      <c r="A29" s="253"/>
      <c r="B29" s="250"/>
      <c r="C29" s="11">
        <v>21</v>
      </c>
      <c r="D29" s="166"/>
      <c r="E29" s="45">
        <v>1</v>
      </c>
      <c r="F29" s="70" t="s">
        <v>30</v>
      </c>
      <c r="G29" s="70" t="s">
        <v>30</v>
      </c>
      <c r="H29" s="70" t="s">
        <v>30</v>
      </c>
      <c r="I29" s="70" t="s">
        <v>30</v>
      </c>
      <c r="J29" s="70" t="s">
        <v>30</v>
      </c>
      <c r="K29" s="70" t="s">
        <v>30</v>
      </c>
      <c r="L29" s="70" t="s">
        <v>30</v>
      </c>
      <c r="M29" s="70" t="s">
        <v>30</v>
      </c>
      <c r="N29" s="70" t="s">
        <v>30</v>
      </c>
      <c r="O29" s="70" t="s">
        <v>30</v>
      </c>
      <c r="P29" s="70" t="s">
        <v>30</v>
      </c>
      <c r="Q29" s="70" t="s">
        <v>30</v>
      </c>
      <c r="R29" s="70" t="s">
        <v>30</v>
      </c>
      <c r="S29" s="70" t="s">
        <v>30</v>
      </c>
      <c r="T29" s="70" t="s">
        <v>30</v>
      </c>
      <c r="U29" s="70" t="s">
        <v>30</v>
      </c>
      <c r="V29" s="70" t="s">
        <v>30</v>
      </c>
      <c r="W29" s="71" t="s">
        <v>30</v>
      </c>
      <c r="X29" s="45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224"/>
      <c r="AQ29" s="45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21"/>
    </row>
    <row r="30" spans="1:61" s="15" customFormat="1" x14ac:dyDescent="0.2">
      <c r="A30" s="253"/>
      <c r="B30" s="250"/>
      <c r="C30" s="11">
        <v>22</v>
      </c>
      <c r="D30" s="166"/>
      <c r="E30" s="45">
        <v>1</v>
      </c>
      <c r="F30" s="70" t="s">
        <v>30</v>
      </c>
      <c r="G30" s="70" t="s">
        <v>30</v>
      </c>
      <c r="H30" s="70" t="s">
        <v>30</v>
      </c>
      <c r="I30" s="70" t="s">
        <v>30</v>
      </c>
      <c r="J30" s="70" t="s">
        <v>30</v>
      </c>
      <c r="K30" s="70" t="s">
        <v>30</v>
      </c>
      <c r="L30" s="70" t="s">
        <v>30</v>
      </c>
      <c r="M30" s="70" t="s">
        <v>30</v>
      </c>
      <c r="N30" s="70" t="s">
        <v>30</v>
      </c>
      <c r="O30" s="70" t="s">
        <v>30</v>
      </c>
      <c r="P30" s="70" t="s">
        <v>30</v>
      </c>
      <c r="Q30" s="70" t="s">
        <v>30</v>
      </c>
      <c r="R30" s="70" t="s">
        <v>30</v>
      </c>
      <c r="S30" s="70" t="s">
        <v>30</v>
      </c>
      <c r="T30" s="70" t="s">
        <v>30</v>
      </c>
      <c r="U30" s="70" t="s">
        <v>30</v>
      </c>
      <c r="V30" s="70" t="s">
        <v>30</v>
      </c>
      <c r="W30" s="71" t="s">
        <v>30</v>
      </c>
      <c r="X30" s="45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224"/>
      <c r="AQ30" s="45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21"/>
    </row>
    <row r="31" spans="1:61" s="15" customFormat="1" x14ac:dyDescent="0.2">
      <c r="A31" s="253"/>
      <c r="B31" s="250" t="s">
        <v>9</v>
      </c>
      <c r="C31" s="11">
        <v>23</v>
      </c>
      <c r="D31" s="166" t="s">
        <v>27</v>
      </c>
      <c r="E31" s="45">
        <v>1</v>
      </c>
      <c r="F31" s="70" t="s">
        <v>30</v>
      </c>
      <c r="G31" s="70" t="s">
        <v>30</v>
      </c>
      <c r="H31" s="70" t="s">
        <v>30</v>
      </c>
      <c r="I31" s="70" t="s">
        <v>30</v>
      </c>
      <c r="J31" s="70" t="s">
        <v>30</v>
      </c>
      <c r="K31" s="70" t="s">
        <v>30</v>
      </c>
      <c r="L31" s="70" t="s">
        <v>30</v>
      </c>
      <c r="M31" s="70" t="s">
        <v>30</v>
      </c>
      <c r="N31" s="70" t="s">
        <v>30</v>
      </c>
      <c r="O31" s="70" t="s">
        <v>30</v>
      </c>
      <c r="P31" s="70" t="s">
        <v>30</v>
      </c>
      <c r="Q31" s="70" t="s">
        <v>30</v>
      </c>
      <c r="R31" s="70" t="s">
        <v>30</v>
      </c>
      <c r="S31" s="70" t="s">
        <v>30</v>
      </c>
      <c r="T31" s="70" t="s">
        <v>30</v>
      </c>
      <c r="U31" s="70" t="s">
        <v>30</v>
      </c>
      <c r="V31" s="70" t="s">
        <v>30</v>
      </c>
      <c r="W31" s="71" t="s">
        <v>30</v>
      </c>
      <c r="X31" s="45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224"/>
      <c r="AQ31" s="45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21"/>
    </row>
    <row r="32" spans="1:61" s="15" customFormat="1" x14ac:dyDescent="0.2">
      <c r="A32" s="253"/>
      <c r="B32" s="250"/>
      <c r="C32" s="11">
        <v>24</v>
      </c>
      <c r="D32" s="166" t="s">
        <v>27</v>
      </c>
      <c r="E32" s="45">
        <v>1</v>
      </c>
      <c r="F32" s="70" t="s">
        <v>30</v>
      </c>
      <c r="G32" s="70" t="s">
        <v>30</v>
      </c>
      <c r="H32" s="70" t="s">
        <v>30</v>
      </c>
      <c r="I32" s="70" t="s">
        <v>30</v>
      </c>
      <c r="J32" s="70" t="s">
        <v>30</v>
      </c>
      <c r="K32" s="70" t="s">
        <v>30</v>
      </c>
      <c r="L32" s="70" t="s">
        <v>30</v>
      </c>
      <c r="M32" s="70" t="s">
        <v>30</v>
      </c>
      <c r="N32" s="70" t="s">
        <v>30</v>
      </c>
      <c r="O32" s="70" t="s">
        <v>30</v>
      </c>
      <c r="P32" s="70" t="s">
        <v>30</v>
      </c>
      <c r="Q32" s="70" t="s">
        <v>30</v>
      </c>
      <c r="R32" s="70" t="s">
        <v>30</v>
      </c>
      <c r="S32" s="70" t="s">
        <v>30</v>
      </c>
      <c r="T32" s="70" t="s">
        <v>30</v>
      </c>
      <c r="U32" s="70" t="s">
        <v>30</v>
      </c>
      <c r="V32" s="70" t="s">
        <v>30</v>
      </c>
      <c r="W32" s="71" t="s">
        <v>30</v>
      </c>
      <c r="X32" s="45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224"/>
      <c r="AQ32" s="45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21"/>
    </row>
    <row r="33" spans="1:61" s="15" customFormat="1" x14ac:dyDescent="0.2">
      <c r="A33" s="253"/>
      <c r="B33" s="250"/>
      <c r="C33" s="11">
        <v>25</v>
      </c>
      <c r="D33" s="166"/>
      <c r="E33" s="45">
        <v>1</v>
      </c>
      <c r="F33" s="70" t="s">
        <v>30</v>
      </c>
      <c r="G33" s="70" t="s">
        <v>30</v>
      </c>
      <c r="H33" s="70" t="s">
        <v>30</v>
      </c>
      <c r="I33" s="70" t="s">
        <v>30</v>
      </c>
      <c r="J33" s="70" t="s">
        <v>30</v>
      </c>
      <c r="K33" s="70" t="s">
        <v>30</v>
      </c>
      <c r="L33" s="70" t="s">
        <v>30</v>
      </c>
      <c r="M33" s="70" t="s">
        <v>30</v>
      </c>
      <c r="N33" s="70" t="s">
        <v>30</v>
      </c>
      <c r="O33" s="70" t="s">
        <v>30</v>
      </c>
      <c r="P33" s="70" t="s">
        <v>30</v>
      </c>
      <c r="Q33" s="70" t="s">
        <v>30</v>
      </c>
      <c r="R33" s="70" t="s">
        <v>30</v>
      </c>
      <c r="S33" s="70" t="s">
        <v>30</v>
      </c>
      <c r="T33" s="70" t="s">
        <v>30</v>
      </c>
      <c r="U33" s="70" t="s">
        <v>30</v>
      </c>
      <c r="V33" s="70" t="s">
        <v>30</v>
      </c>
      <c r="W33" s="71" t="s">
        <v>30</v>
      </c>
      <c r="X33" s="45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224"/>
      <c r="AQ33" s="45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21"/>
    </row>
    <row r="34" spans="1:61" s="15" customFormat="1" x14ac:dyDescent="0.2">
      <c r="A34" s="253"/>
      <c r="B34" s="250"/>
      <c r="C34" s="11">
        <v>26</v>
      </c>
      <c r="D34" s="166"/>
      <c r="E34" s="45">
        <v>1</v>
      </c>
      <c r="F34" s="70" t="s">
        <v>30</v>
      </c>
      <c r="G34" s="70" t="s">
        <v>30</v>
      </c>
      <c r="H34" s="70" t="s">
        <v>30</v>
      </c>
      <c r="I34" s="70" t="s">
        <v>30</v>
      </c>
      <c r="J34" s="70" t="s">
        <v>30</v>
      </c>
      <c r="K34" s="70" t="s">
        <v>30</v>
      </c>
      <c r="L34" s="70" t="s">
        <v>30</v>
      </c>
      <c r="M34" s="70" t="s">
        <v>30</v>
      </c>
      <c r="N34" s="70" t="s">
        <v>30</v>
      </c>
      <c r="O34" s="70" t="s">
        <v>30</v>
      </c>
      <c r="P34" s="70" t="s">
        <v>30</v>
      </c>
      <c r="Q34" s="70" t="s">
        <v>30</v>
      </c>
      <c r="R34" s="70" t="s">
        <v>30</v>
      </c>
      <c r="S34" s="70" t="s">
        <v>30</v>
      </c>
      <c r="T34" s="70" t="s">
        <v>30</v>
      </c>
      <c r="U34" s="70" t="s">
        <v>30</v>
      </c>
      <c r="V34" s="70" t="s">
        <v>30</v>
      </c>
      <c r="W34" s="71" t="s">
        <v>30</v>
      </c>
      <c r="X34" s="45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224"/>
      <c r="AQ34" s="45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21"/>
    </row>
    <row r="35" spans="1:61" s="15" customFormat="1" x14ac:dyDescent="0.2">
      <c r="A35" s="253"/>
      <c r="B35" s="250" t="s">
        <v>10</v>
      </c>
      <c r="C35" s="11">
        <v>27</v>
      </c>
      <c r="D35" s="166"/>
      <c r="E35" s="45">
        <v>1</v>
      </c>
      <c r="F35" s="70" t="s">
        <v>30</v>
      </c>
      <c r="G35" s="70" t="s">
        <v>30</v>
      </c>
      <c r="H35" s="70" t="s">
        <v>30</v>
      </c>
      <c r="I35" s="70" t="s">
        <v>30</v>
      </c>
      <c r="J35" s="70" t="s">
        <v>30</v>
      </c>
      <c r="K35" s="70" t="s">
        <v>30</v>
      </c>
      <c r="L35" s="70" t="s">
        <v>30</v>
      </c>
      <c r="M35" s="70" t="s">
        <v>30</v>
      </c>
      <c r="N35" s="70" t="s">
        <v>30</v>
      </c>
      <c r="O35" s="70" t="s">
        <v>30</v>
      </c>
      <c r="P35" s="70" t="s">
        <v>30</v>
      </c>
      <c r="Q35" s="70" t="s">
        <v>30</v>
      </c>
      <c r="R35" s="70" t="s">
        <v>30</v>
      </c>
      <c r="S35" s="70" t="s">
        <v>30</v>
      </c>
      <c r="T35" s="70" t="s">
        <v>30</v>
      </c>
      <c r="U35" s="70" t="s">
        <v>30</v>
      </c>
      <c r="V35" s="70" t="s">
        <v>30</v>
      </c>
      <c r="W35" s="71" t="s">
        <v>30</v>
      </c>
      <c r="X35" s="45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224"/>
      <c r="AQ35" s="45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21"/>
    </row>
    <row r="36" spans="1:61" s="15" customFormat="1" x14ac:dyDescent="0.2">
      <c r="A36" s="253"/>
      <c r="B36" s="250"/>
      <c r="C36" s="11">
        <v>28</v>
      </c>
      <c r="D36" s="166"/>
      <c r="E36" s="45">
        <v>1</v>
      </c>
      <c r="F36" s="70" t="s">
        <v>30</v>
      </c>
      <c r="G36" s="70" t="s">
        <v>30</v>
      </c>
      <c r="H36" s="70" t="s">
        <v>30</v>
      </c>
      <c r="I36" s="70" t="s">
        <v>30</v>
      </c>
      <c r="J36" s="70" t="s">
        <v>30</v>
      </c>
      <c r="K36" s="70" t="s">
        <v>30</v>
      </c>
      <c r="L36" s="70" t="s">
        <v>30</v>
      </c>
      <c r="M36" s="70" t="s">
        <v>30</v>
      </c>
      <c r="N36" s="70" t="s">
        <v>30</v>
      </c>
      <c r="O36" s="70" t="s">
        <v>30</v>
      </c>
      <c r="P36" s="70" t="s">
        <v>30</v>
      </c>
      <c r="Q36" s="70" t="s">
        <v>30</v>
      </c>
      <c r="R36" s="70" t="s">
        <v>30</v>
      </c>
      <c r="S36" s="70" t="s">
        <v>30</v>
      </c>
      <c r="T36" s="70" t="s">
        <v>30</v>
      </c>
      <c r="U36" s="70" t="s">
        <v>30</v>
      </c>
      <c r="V36" s="70" t="s">
        <v>30</v>
      </c>
      <c r="W36" s="71" t="s">
        <v>30</v>
      </c>
      <c r="X36" s="45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224"/>
      <c r="AQ36" s="45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21"/>
    </row>
    <row r="37" spans="1:61" s="15" customFormat="1" x14ac:dyDescent="0.2">
      <c r="A37" s="253"/>
      <c r="B37" s="250"/>
      <c r="C37" s="11">
        <v>29</v>
      </c>
      <c r="D37" s="166"/>
      <c r="E37" s="45">
        <v>1</v>
      </c>
      <c r="F37" s="70" t="s">
        <v>30</v>
      </c>
      <c r="G37" s="70" t="s">
        <v>30</v>
      </c>
      <c r="H37" s="70" t="s">
        <v>30</v>
      </c>
      <c r="I37" s="70" t="s">
        <v>30</v>
      </c>
      <c r="J37" s="70" t="s">
        <v>30</v>
      </c>
      <c r="K37" s="70" t="s">
        <v>30</v>
      </c>
      <c r="L37" s="70" t="s">
        <v>30</v>
      </c>
      <c r="M37" s="70" t="s">
        <v>30</v>
      </c>
      <c r="N37" s="70" t="s">
        <v>30</v>
      </c>
      <c r="O37" s="70" t="s">
        <v>30</v>
      </c>
      <c r="P37" s="70" t="s">
        <v>30</v>
      </c>
      <c r="Q37" s="70" t="s">
        <v>30</v>
      </c>
      <c r="R37" s="70" t="s">
        <v>30</v>
      </c>
      <c r="S37" s="70" t="s">
        <v>30</v>
      </c>
      <c r="T37" s="70" t="s">
        <v>30</v>
      </c>
      <c r="U37" s="70" t="s">
        <v>30</v>
      </c>
      <c r="V37" s="70" t="s">
        <v>30</v>
      </c>
      <c r="W37" s="71" t="s">
        <v>30</v>
      </c>
      <c r="X37" s="45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224"/>
      <c r="AQ37" s="45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21"/>
    </row>
    <row r="38" spans="1:61" s="15" customFormat="1" x14ac:dyDescent="0.2">
      <c r="A38" s="253"/>
      <c r="B38" s="250"/>
      <c r="C38" s="11">
        <v>30</v>
      </c>
      <c r="D38" s="166"/>
      <c r="E38" s="45">
        <v>1</v>
      </c>
      <c r="F38" s="70" t="s">
        <v>30</v>
      </c>
      <c r="G38" s="70" t="s">
        <v>30</v>
      </c>
      <c r="H38" s="70" t="s">
        <v>30</v>
      </c>
      <c r="I38" s="70" t="s">
        <v>30</v>
      </c>
      <c r="J38" s="70" t="s">
        <v>30</v>
      </c>
      <c r="K38" s="70" t="s">
        <v>30</v>
      </c>
      <c r="L38" s="70" t="s">
        <v>30</v>
      </c>
      <c r="M38" s="70" t="s">
        <v>30</v>
      </c>
      <c r="N38" s="70" t="s">
        <v>30</v>
      </c>
      <c r="O38" s="70" t="s">
        <v>30</v>
      </c>
      <c r="P38" s="70" t="s">
        <v>30</v>
      </c>
      <c r="Q38" s="70" t="s">
        <v>30</v>
      </c>
      <c r="R38" s="70" t="s">
        <v>30</v>
      </c>
      <c r="S38" s="70" t="s">
        <v>30</v>
      </c>
      <c r="T38" s="70" t="s">
        <v>30</v>
      </c>
      <c r="U38" s="70" t="s">
        <v>30</v>
      </c>
      <c r="V38" s="70" t="s">
        <v>30</v>
      </c>
      <c r="W38" s="71" t="s">
        <v>30</v>
      </c>
      <c r="X38" s="45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224"/>
      <c r="AQ38" s="45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21"/>
    </row>
    <row r="39" spans="1:61" s="15" customFormat="1" x14ac:dyDescent="0.2">
      <c r="A39" s="253"/>
      <c r="B39" s="250"/>
      <c r="C39" s="11">
        <v>31</v>
      </c>
      <c r="D39" s="166" t="s">
        <v>27</v>
      </c>
      <c r="E39" s="45">
        <v>1</v>
      </c>
      <c r="F39" s="70" t="s">
        <v>30</v>
      </c>
      <c r="G39" s="70" t="s">
        <v>30</v>
      </c>
      <c r="H39" s="70" t="s">
        <v>30</v>
      </c>
      <c r="I39" s="70" t="s">
        <v>30</v>
      </c>
      <c r="J39" s="70" t="s">
        <v>30</v>
      </c>
      <c r="K39" s="70" t="s">
        <v>30</v>
      </c>
      <c r="L39" s="70" t="s">
        <v>30</v>
      </c>
      <c r="M39" s="70" t="s">
        <v>30</v>
      </c>
      <c r="N39" s="70" t="s">
        <v>30</v>
      </c>
      <c r="O39" s="70" t="s">
        <v>30</v>
      </c>
      <c r="P39" s="70" t="s">
        <v>30</v>
      </c>
      <c r="Q39" s="70" t="s">
        <v>30</v>
      </c>
      <c r="R39" s="70" t="s">
        <v>30</v>
      </c>
      <c r="S39" s="70" t="s">
        <v>30</v>
      </c>
      <c r="T39" s="70" t="s">
        <v>30</v>
      </c>
      <c r="U39" s="70" t="s">
        <v>30</v>
      </c>
      <c r="V39" s="70" t="s">
        <v>30</v>
      </c>
      <c r="W39" s="71" t="s">
        <v>30</v>
      </c>
      <c r="X39" s="45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224"/>
      <c r="AQ39" s="45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21"/>
    </row>
    <row r="40" spans="1:61" x14ac:dyDescent="0.2">
      <c r="A40" s="253"/>
      <c r="B40" s="264" t="s">
        <v>11</v>
      </c>
      <c r="C40" s="12">
        <v>32</v>
      </c>
      <c r="D40" s="172" t="s">
        <v>27</v>
      </c>
      <c r="E40" s="45">
        <v>1</v>
      </c>
      <c r="F40" s="70" t="s">
        <v>30</v>
      </c>
      <c r="G40" s="70" t="s">
        <v>30</v>
      </c>
      <c r="H40" s="70" t="s">
        <v>30</v>
      </c>
      <c r="I40" s="70" t="s">
        <v>30</v>
      </c>
      <c r="J40" s="70" t="s">
        <v>30</v>
      </c>
      <c r="K40" s="70" t="s">
        <v>30</v>
      </c>
      <c r="L40" s="70" t="s">
        <v>30</v>
      </c>
      <c r="M40" s="70" t="s">
        <v>30</v>
      </c>
      <c r="N40" s="70" t="s">
        <v>30</v>
      </c>
      <c r="O40" s="70" t="s">
        <v>30</v>
      </c>
      <c r="P40" s="70" t="s">
        <v>30</v>
      </c>
      <c r="Q40" s="70" t="s">
        <v>30</v>
      </c>
      <c r="R40" s="70" t="s">
        <v>30</v>
      </c>
      <c r="S40" s="70" t="s">
        <v>30</v>
      </c>
      <c r="T40" s="70" t="s">
        <v>30</v>
      </c>
      <c r="U40" s="70" t="s">
        <v>30</v>
      </c>
      <c r="V40" s="70" t="s">
        <v>30</v>
      </c>
      <c r="W40" s="71" t="s">
        <v>30</v>
      </c>
      <c r="X40" s="45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224"/>
      <c r="AQ40" s="45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21"/>
    </row>
    <row r="41" spans="1:61" x14ac:dyDescent="0.2">
      <c r="A41" s="253"/>
      <c r="B41" s="250"/>
      <c r="C41" s="11">
        <v>33</v>
      </c>
      <c r="D41" s="166" t="s">
        <v>27</v>
      </c>
      <c r="E41" s="45">
        <v>1</v>
      </c>
      <c r="F41" s="70" t="s">
        <v>30</v>
      </c>
      <c r="G41" s="70" t="s">
        <v>30</v>
      </c>
      <c r="H41" s="70" t="s">
        <v>30</v>
      </c>
      <c r="I41" s="70" t="s">
        <v>30</v>
      </c>
      <c r="J41" s="70" t="s">
        <v>30</v>
      </c>
      <c r="K41" s="70" t="s">
        <v>30</v>
      </c>
      <c r="L41" s="70" t="s">
        <v>30</v>
      </c>
      <c r="M41" s="70" t="s">
        <v>30</v>
      </c>
      <c r="N41" s="70" t="s">
        <v>30</v>
      </c>
      <c r="O41" s="70" t="s">
        <v>30</v>
      </c>
      <c r="P41" s="70" t="s">
        <v>30</v>
      </c>
      <c r="Q41" s="70" t="s">
        <v>30</v>
      </c>
      <c r="R41" s="70" t="s">
        <v>30</v>
      </c>
      <c r="S41" s="70" t="s">
        <v>30</v>
      </c>
      <c r="T41" s="70" t="s">
        <v>30</v>
      </c>
      <c r="U41" s="70" t="s">
        <v>30</v>
      </c>
      <c r="V41" s="70" t="s">
        <v>30</v>
      </c>
      <c r="W41" s="71" t="s">
        <v>30</v>
      </c>
      <c r="X41" s="45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224"/>
      <c r="AQ41" s="45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21"/>
    </row>
    <row r="42" spans="1:61" x14ac:dyDescent="0.2">
      <c r="A42" s="253"/>
      <c r="B42" s="250"/>
      <c r="C42" s="11">
        <v>34</v>
      </c>
      <c r="D42" s="166" t="s">
        <v>27</v>
      </c>
      <c r="E42" s="45">
        <v>1</v>
      </c>
      <c r="F42" s="70" t="s">
        <v>30</v>
      </c>
      <c r="G42" s="70" t="s">
        <v>30</v>
      </c>
      <c r="H42" s="70" t="s">
        <v>30</v>
      </c>
      <c r="I42" s="70" t="s">
        <v>30</v>
      </c>
      <c r="J42" s="70" t="s">
        <v>30</v>
      </c>
      <c r="K42" s="70" t="s">
        <v>30</v>
      </c>
      <c r="L42" s="70" t="s">
        <v>30</v>
      </c>
      <c r="M42" s="70" t="s">
        <v>30</v>
      </c>
      <c r="N42" s="70" t="s">
        <v>30</v>
      </c>
      <c r="O42" s="70" t="s">
        <v>30</v>
      </c>
      <c r="P42" s="70" t="s">
        <v>30</v>
      </c>
      <c r="Q42" s="70" t="s">
        <v>30</v>
      </c>
      <c r="R42" s="70" t="s">
        <v>30</v>
      </c>
      <c r="S42" s="70" t="s">
        <v>30</v>
      </c>
      <c r="T42" s="70" t="s">
        <v>30</v>
      </c>
      <c r="U42" s="70" t="s">
        <v>30</v>
      </c>
      <c r="V42" s="70" t="s">
        <v>30</v>
      </c>
      <c r="W42" s="71" t="s">
        <v>30</v>
      </c>
      <c r="X42" s="45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224"/>
      <c r="AQ42" s="45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21"/>
    </row>
    <row r="43" spans="1:61" x14ac:dyDescent="0.2">
      <c r="A43" s="253"/>
      <c r="B43" s="250"/>
      <c r="C43" s="11">
        <v>35</v>
      </c>
      <c r="D43" s="166" t="s">
        <v>27</v>
      </c>
      <c r="E43" s="45">
        <v>1</v>
      </c>
      <c r="F43" s="70" t="s">
        <v>30</v>
      </c>
      <c r="G43" s="70" t="s">
        <v>30</v>
      </c>
      <c r="H43" s="70" t="s">
        <v>30</v>
      </c>
      <c r="I43" s="70" t="s">
        <v>30</v>
      </c>
      <c r="J43" s="70" t="s">
        <v>30</v>
      </c>
      <c r="K43" s="70" t="s">
        <v>30</v>
      </c>
      <c r="L43" s="70" t="s">
        <v>30</v>
      </c>
      <c r="M43" s="70" t="s">
        <v>30</v>
      </c>
      <c r="N43" s="70" t="s">
        <v>30</v>
      </c>
      <c r="O43" s="70" t="s">
        <v>30</v>
      </c>
      <c r="P43" s="70" t="s">
        <v>30</v>
      </c>
      <c r="Q43" s="70" t="s">
        <v>30</v>
      </c>
      <c r="R43" s="70" t="s">
        <v>30</v>
      </c>
      <c r="S43" s="70" t="s">
        <v>30</v>
      </c>
      <c r="T43" s="70" t="s">
        <v>30</v>
      </c>
      <c r="U43" s="70" t="s">
        <v>30</v>
      </c>
      <c r="V43" s="70" t="s">
        <v>30</v>
      </c>
      <c r="W43" s="71" t="s">
        <v>30</v>
      </c>
      <c r="X43" s="45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224"/>
      <c r="AQ43" s="45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21"/>
    </row>
    <row r="44" spans="1:61" x14ac:dyDescent="0.2">
      <c r="A44" s="253"/>
      <c r="B44" s="250" t="s">
        <v>12</v>
      </c>
      <c r="C44" s="11">
        <v>36</v>
      </c>
      <c r="D44" s="166" t="s">
        <v>27</v>
      </c>
      <c r="E44" s="45">
        <v>1</v>
      </c>
      <c r="F44" s="73" t="s">
        <v>49</v>
      </c>
      <c r="G44" s="73" t="s">
        <v>49</v>
      </c>
      <c r="H44" s="73" t="s">
        <v>49</v>
      </c>
      <c r="I44" s="73" t="s">
        <v>49</v>
      </c>
      <c r="J44" s="73" t="s">
        <v>49</v>
      </c>
      <c r="K44" s="73" t="s">
        <v>49</v>
      </c>
      <c r="L44" s="73" t="s">
        <v>49</v>
      </c>
      <c r="M44" s="73" t="s">
        <v>49</v>
      </c>
      <c r="N44" s="73" t="s">
        <v>49</v>
      </c>
      <c r="O44" s="73" t="s">
        <v>49</v>
      </c>
      <c r="P44" s="73" t="s">
        <v>49</v>
      </c>
      <c r="Q44" s="73" t="s">
        <v>49</v>
      </c>
      <c r="R44" s="73" t="s">
        <v>49</v>
      </c>
      <c r="S44" s="73" t="s">
        <v>49</v>
      </c>
      <c r="T44" s="73" t="s">
        <v>49</v>
      </c>
      <c r="U44" s="73" t="s">
        <v>49</v>
      </c>
      <c r="V44" s="73" t="s">
        <v>49</v>
      </c>
      <c r="W44" s="173" t="s">
        <v>49</v>
      </c>
      <c r="X44" s="45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224"/>
      <c r="AQ44" s="45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21"/>
    </row>
    <row r="45" spans="1:61" x14ac:dyDescent="0.2">
      <c r="A45" s="253"/>
      <c r="B45" s="250"/>
      <c r="C45" s="11">
        <v>37</v>
      </c>
      <c r="D45" s="166" t="s">
        <v>27</v>
      </c>
      <c r="E45" s="45">
        <v>1</v>
      </c>
      <c r="F45" s="73" t="s">
        <v>49</v>
      </c>
      <c r="G45" s="73" t="s">
        <v>49</v>
      </c>
      <c r="H45" s="73" t="s">
        <v>49</v>
      </c>
      <c r="I45" s="73" t="s">
        <v>49</v>
      </c>
      <c r="J45" s="73" t="s">
        <v>49</v>
      </c>
      <c r="K45" s="73" t="s">
        <v>49</v>
      </c>
      <c r="L45" s="73" t="s">
        <v>49</v>
      </c>
      <c r="M45" s="73" t="s">
        <v>49</v>
      </c>
      <c r="N45" s="73" t="s">
        <v>49</v>
      </c>
      <c r="O45" s="73" t="s">
        <v>49</v>
      </c>
      <c r="P45" s="73" t="s">
        <v>49</v>
      </c>
      <c r="Q45" s="73" t="s">
        <v>49</v>
      </c>
      <c r="R45" s="73" t="s">
        <v>49</v>
      </c>
      <c r="S45" s="73" t="s">
        <v>49</v>
      </c>
      <c r="T45" s="73" t="s">
        <v>49</v>
      </c>
      <c r="U45" s="73" t="s">
        <v>49</v>
      </c>
      <c r="V45" s="73" t="s">
        <v>49</v>
      </c>
      <c r="W45" s="173" t="s">
        <v>49</v>
      </c>
      <c r="X45" s="59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224"/>
      <c r="AQ45" s="59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21"/>
    </row>
    <row r="46" spans="1:61" x14ac:dyDescent="0.2">
      <c r="A46" s="253"/>
      <c r="B46" s="250"/>
      <c r="C46" s="11">
        <v>38</v>
      </c>
      <c r="D46" s="166"/>
      <c r="E46" s="45">
        <v>1</v>
      </c>
      <c r="F46" s="72" t="s">
        <v>44</v>
      </c>
      <c r="G46" s="76" t="s">
        <v>21</v>
      </c>
      <c r="H46" s="76" t="s">
        <v>21</v>
      </c>
      <c r="I46" s="76" t="s">
        <v>21</v>
      </c>
      <c r="J46" s="76" t="s">
        <v>21</v>
      </c>
      <c r="K46" s="76" t="s">
        <v>21</v>
      </c>
      <c r="L46" s="78" t="s">
        <v>20</v>
      </c>
      <c r="M46" s="78" t="s">
        <v>20</v>
      </c>
      <c r="N46" s="78" t="s">
        <v>20</v>
      </c>
      <c r="O46" s="78" t="s">
        <v>20</v>
      </c>
      <c r="P46" s="78" t="s">
        <v>20</v>
      </c>
      <c r="Q46" s="78" t="s">
        <v>20</v>
      </c>
      <c r="R46" s="80" t="s">
        <v>45</v>
      </c>
      <c r="S46" s="80" t="s">
        <v>45</v>
      </c>
      <c r="T46" s="80" t="s">
        <v>45</v>
      </c>
      <c r="U46" s="80" t="s">
        <v>45</v>
      </c>
      <c r="V46" s="80" t="s">
        <v>45</v>
      </c>
      <c r="W46" s="81" t="s">
        <v>45</v>
      </c>
      <c r="X46" s="59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224"/>
      <c r="AQ46" s="59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21"/>
    </row>
    <row r="47" spans="1:61" x14ac:dyDescent="0.2">
      <c r="A47" s="253"/>
      <c r="B47" s="250"/>
      <c r="C47" s="11">
        <v>39</v>
      </c>
      <c r="D47" s="166"/>
      <c r="E47" s="45">
        <v>1</v>
      </c>
      <c r="F47" s="72" t="s">
        <v>44</v>
      </c>
      <c r="G47" s="76" t="s">
        <v>21</v>
      </c>
      <c r="H47" s="76" t="s">
        <v>21</v>
      </c>
      <c r="I47" s="76" t="s">
        <v>21</v>
      </c>
      <c r="J47" s="76" t="s">
        <v>21</v>
      </c>
      <c r="K47" s="76" t="s">
        <v>21</v>
      </c>
      <c r="L47" s="78" t="s">
        <v>20</v>
      </c>
      <c r="M47" s="78" t="s">
        <v>20</v>
      </c>
      <c r="N47" s="78" t="s">
        <v>20</v>
      </c>
      <c r="O47" s="78" t="s">
        <v>20</v>
      </c>
      <c r="P47" s="78" t="s">
        <v>20</v>
      </c>
      <c r="Q47" s="78" t="s">
        <v>20</v>
      </c>
      <c r="R47" s="80" t="s">
        <v>45</v>
      </c>
      <c r="S47" s="80" t="s">
        <v>45</v>
      </c>
      <c r="T47" s="80" t="s">
        <v>45</v>
      </c>
      <c r="U47" s="80" t="s">
        <v>45</v>
      </c>
      <c r="V47" s="80" t="s">
        <v>45</v>
      </c>
      <c r="W47" s="81" t="s">
        <v>45</v>
      </c>
      <c r="X47" s="59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224"/>
      <c r="AQ47" s="59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21"/>
    </row>
    <row r="48" spans="1:61" x14ac:dyDescent="0.2">
      <c r="A48" s="253"/>
      <c r="B48" s="250"/>
      <c r="C48" s="11">
        <v>40</v>
      </c>
      <c r="D48" s="166"/>
      <c r="E48" s="45">
        <v>1</v>
      </c>
      <c r="F48" s="72" t="s">
        <v>44</v>
      </c>
      <c r="G48" s="76" t="s">
        <v>21</v>
      </c>
      <c r="H48" s="76" t="s">
        <v>21</v>
      </c>
      <c r="I48" s="76" t="s">
        <v>21</v>
      </c>
      <c r="J48" s="76" t="s">
        <v>21</v>
      </c>
      <c r="K48" s="76" t="s">
        <v>21</v>
      </c>
      <c r="L48" s="78" t="s">
        <v>20</v>
      </c>
      <c r="M48" s="78" t="s">
        <v>20</v>
      </c>
      <c r="N48" s="78" t="s">
        <v>20</v>
      </c>
      <c r="O48" s="78" t="s">
        <v>20</v>
      </c>
      <c r="P48" s="78" t="s">
        <v>20</v>
      </c>
      <c r="Q48" s="78" t="s">
        <v>20</v>
      </c>
      <c r="R48" s="80" t="s">
        <v>45</v>
      </c>
      <c r="S48" s="80" t="s">
        <v>45</v>
      </c>
      <c r="T48" s="80" t="s">
        <v>45</v>
      </c>
      <c r="U48" s="80" t="s">
        <v>45</v>
      </c>
      <c r="V48" s="80" t="s">
        <v>45</v>
      </c>
      <c r="W48" s="81" t="s">
        <v>45</v>
      </c>
      <c r="X48" s="59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24"/>
      <c r="AQ48" s="59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21"/>
    </row>
    <row r="49" spans="1:61" x14ac:dyDescent="0.2">
      <c r="A49" s="253"/>
      <c r="B49" s="250" t="s">
        <v>1</v>
      </c>
      <c r="C49" s="11">
        <v>41</v>
      </c>
      <c r="D49" s="166"/>
      <c r="E49" s="45">
        <v>1</v>
      </c>
      <c r="F49" s="76" t="s">
        <v>21</v>
      </c>
      <c r="G49" s="72" t="s">
        <v>44</v>
      </c>
      <c r="H49" s="76" t="s">
        <v>21</v>
      </c>
      <c r="I49" s="76" t="s">
        <v>21</v>
      </c>
      <c r="J49" s="76" t="s">
        <v>21</v>
      </c>
      <c r="K49" s="76" t="s">
        <v>21</v>
      </c>
      <c r="L49" s="78" t="s">
        <v>20</v>
      </c>
      <c r="M49" s="78" t="s">
        <v>20</v>
      </c>
      <c r="N49" s="78" t="s">
        <v>20</v>
      </c>
      <c r="O49" s="78" t="s">
        <v>20</v>
      </c>
      <c r="P49" s="78" t="s">
        <v>20</v>
      </c>
      <c r="Q49" s="78" t="s">
        <v>20</v>
      </c>
      <c r="R49" s="80" t="s">
        <v>45</v>
      </c>
      <c r="S49" s="80" t="s">
        <v>45</v>
      </c>
      <c r="T49" s="80" t="s">
        <v>45</v>
      </c>
      <c r="U49" s="80" t="s">
        <v>45</v>
      </c>
      <c r="V49" s="80" t="s">
        <v>45</v>
      </c>
      <c r="W49" s="81" t="s">
        <v>45</v>
      </c>
      <c r="X49" s="59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224"/>
      <c r="AQ49" s="59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21"/>
    </row>
    <row r="50" spans="1:61" x14ac:dyDescent="0.2">
      <c r="A50" s="253"/>
      <c r="B50" s="250"/>
      <c r="C50" s="11">
        <v>42</v>
      </c>
      <c r="D50" s="166"/>
      <c r="E50" s="45">
        <v>1</v>
      </c>
      <c r="F50" s="76" t="s">
        <v>21</v>
      </c>
      <c r="G50" s="72" t="s">
        <v>44</v>
      </c>
      <c r="H50" s="76" t="s">
        <v>21</v>
      </c>
      <c r="I50" s="76" t="s">
        <v>21</v>
      </c>
      <c r="J50" s="76" t="s">
        <v>21</v>
      </c>
      <c r="K50" s="76" t="s">
        <v>21</v>
      </c>
      <c r="L50" s="78" t="s">
        <v>20</v>
      </c>
      <c r="M50" s="78" t="s">
        <v>20</v>
      </c>
      <c r="N50" s="78" t="s">
        <v>20</v>
      </c>
      <c r="O50" s="78" t="s">
        <v>20</v>
      </c>
      <c r="P50" s="78" t="s">
        <v>20</v>
      </c>
      <c r="Q50" s="78" t="s">
        <v>20</v>
      </c>
      <c r="R50" s="80" t="s">
        <v>45</v>
      </c>
      <c r="S50" s="80" t="s">
        <v>45</v>
      </c>
      <c r="T50" s="80" t="s">
        <v>45</v>
      </c>
      <c r="U50" s="80" t="s">
        <v>45</v>
      </c>
      <c r="V50" s="80" t="s">
        <v>45</v>
      </c>
      <c r="W50" s="81" t="s">
        <v>45</v>
      </c>
      <c r="X50" s="59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224"/>
      <c r="AQ50" s="59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21"/>
    </row>
    <row r="51" spans="1:61" x14ac:dyDescent="0.2">
      <c r="A51" s="253"/>
      <c r="B51" s="250"/>
      <c r="C51" s="11">
        <v>43</v>
      </c>
      <c r="D51" s="166"/>
      <c r="E51" s="45">
        <v>1</v>
      </c>
      <c r="F51" s="76" t="s">
        <v>21</v>
      </c>
      <c r="G51" s="72" t="s">
        <v>44</v>
      </c>
      <c r="H51" s="76" t="s">
        <v>21</v>
      </c>
      <c r="I51" s="76" t="s">
        <v>21</v>
      </c>
      <c r="J51" s="76" t="s">
        <v>21</v>
      </c>
      <c r="K51" s="76" t="s">
        <v>21</v>
      </c>
      <c r="L51" s="78" t="s">
        <v>20</v>
      </c>
      <c r="M51" s="78" t="s">
        <v>20</v>
      </c>
      <c r="N51" s="78" t="s">
        <v>20</v>
      </c>
      <c r="O51" s="78" t="s">
        <v>20</v>
      </c>
      <c r="P51" s="78" t="s">
        <v>20</v>
      </c>
      <c r="Q51" s="78" t="s">
        <v>20</v>
      </c>
      <c r="R51" s="80" t="s">
        <v>45</v>
      </c>
      <c r="S51" s="80" t="s">
        <v>45</v>
      </c>
      <c r="T51" s="80" t="s">
        <v>45</v>
      </c>
      <c r="U51" s="80" t="s">
        <v>45</v>
      </c>
      <c r="V51" s="80" t="s">
        <v>45</v>
      </c>
      <c r="W51" s="81" t="s">
        <v>45</v>
      </c>
      <c r="X51" s="59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224"/>
      <c r="AQ51" s="59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21"/>
    </row>
    <row r="52" spans="1:61" x14ac:dyDescent="0.2">
      <c r="A52" s="253"/>
      <c r="B52" s="250"/>
      <c r="C52" s="11">
        <v>44</v>
      </c>
      <c r="D52" s="166" t="s">
        <v>27</v>
      </c>
      <c r="E52" s="45">
        <v>1</v>
      </c>
      <c r="F52" s="76" t="s">
        <v>21</v>
      </c>
      <c r="G52" s="76" t="s">
        <v>21</v>
      </c>
      <c r="H52" s="72" t="s">
        <v>44</v>
      </c>
      <c r="I52" s="76" t="s">
        <v>21</v>
      </c>
      <c r="J52" s="76" t="s">
        <v>21</v>
      </c>
      <c r="K52" s="76" t="s">
        <v>21</v>
      </c>
      <c r="L52" s="78" t="s">
        <v>20</v>
      </c>
      <c r="M52" s="78" t="s">
        <v>20</v>
      </c>
      <c r="N52" s="78" t="s">
        <v>20</v>
      </c>
      <c r="O52" s="78" t="s">
        <v>20</v>
      </c>
      <c r="P52" s="78" t="s">
        <v>20</v>
      </c>
      <c r="Q52" s="78" t="s">
        <v>20</v>
      </c>
      <c r="R52" s="80" t="s">
        <v>45</v>
      </c>
      <c r="S52" s="80" t="s">
        <v>45</v>
      </c>
      <c r="T52" s="80" t="s">
        <v>45</v>
      </c>
      <c r="U52" s="80" t="s">
        <v>45</v>
      </c>
      <c r="V52" s="80" t="s">
        <v>45</v>
      </c>
      <c r="W52" s="81" t="s">
        <v>45</v>
      </c>
      <c r="X52" s="45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224"/>
      <c r="AQ52" s="45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21"/>
    </row>
    <row r="53" spans="1:61" x14ac:dyDescent="0.2">
      <c r="A53" s="253"/>
      <c r="B53" s="250" t="s">
        <v>2</v>
      </c>
      <c r="C53" s="11">
        <v>45</v>
      </c>
      <c r="D53" s="166"/>
      <c r="E53" s="45">
        <v>1</v>
      </c>
      <c r="F53" s="76" t="s">
        <v>21</v>
      </c>
      <c r="G53" s="76" t="s">
        <v>21</v>
      </c>
      <c r="H53" s="72" t="s">
        <v>44</v>
      </c>
      <c r="I53" s="76" t="s">
        <v>21</v>
      </c>
      <c r="J53" s="76" t="s">
        <v>21</v>
      </c>
      <c r="K53" s="76" t="s">
        <v>21</v>
      </c>
      <c r="L53" s="78" t="s">
        <v>20</v>
      </c>
      <c r="M53" s="78" t="s">
        <v>20</v>
      </c>
      <c r="N53" s="78" t="s">
        <v>20</v>
      </c>
      <c r="O53" s="78" t="s">
        <v>20</v>
      </c>
      <c r="P53" s="78" t="s">
        <v>20</v>
      </c>
      <c r="Q53" s="78" t="s">
        <v>20</v>
      </c>
      <c r="R53" s="80" t="s">
        <v>45</v>
      </c>
      <c r="S53" s="80" t="s">
        <v>45</v>
      </c>
      <c r="T53" s="80" t="s">
        <v>45</v>
      </c>
      <c r="U53" s="80" t="s">
        <v>45</v>
      </c>
      <c r="V53" s="80" t="s">
        <v>45</v>
      </c>
      <c r="W53" s="81" t="s">
        <v>45</v>
      </c>
      <c r="X53" s="45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224"/>
      <c r="AQ53" s="45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21"/>
    </row>
    <row r="54" spans="1:61" x14ac:dyDescent="0.2">
      <c r="A54" s="253"/>
      <c r="B54" s="250"/>
      <c r="C54" s="11">
        <v>46</v>
      </c>
      <c r="D54" s="166"/>
      <c r="E54" s="45">
        <v>1</v>
      </c>
      <c r="F54" s="76" t="s">
        <v>21</v>
      </c>
      <c r="G54" s="76" t="s">
        <v>21</v>
      </c>
      <c r="H54" s="72" t="s">
        <v>44</v>
      </c>
      <c r="I54" s="76" t="s">
        <v>21</v>
      </c>
      <c r="J54" s="76" t="s">
        <v>21</v>
      </c>
      <c r="K54" s="76" t="s">
        <v>21</v>
      </c>
      <c r="L54" s="78" t="s">
        <v>20</v>
      </c>
      <c r="M54" s="78" t="s">
        <v>20</v>
      </c>
      <c r="N54" s="78" t="s">
        <v>20</v>
      </c>
      <c r="O54" s="78" t="s">
        <v>20</v>
      </c>
      <c r="P54" s="78" t="s">
        <v>20</v>
      </c>
      <c r="Q54" s="78" t="s">
        <v>20</v>
      </c>
      <c r="R54" s="80" t="s">
        <v>45</v>
      </c>
      <c r="S54" s="80" t="s">
        <v>45</v>
      </c>
      <c r="T54" s="80" t="s">
        <v>45</v>
      </c>
      <c r="U54" s="80" t="s">
        <v>45</v>
      </c>
      <c r="V54" s="80" t="s">
        <v>45</v>
      </c>
      <c r="W54" s="81" t="s">
        <v>45</v>
      </c>
      <c r="X54" s="59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224"/>
      <c r="AQ54" s="59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21"/>
    </row>
    <row r="55" spans="1:61" x14ac:dyDescent="0.2">
      <c r="A55" s="253"/>
      <c r="B55" s="250"/>
      <c r="C55" s="11">
        <v>47</v>
      </c>
      <c r="D55" s="166"/>
      <c r="E55" s="45">
        <v>1</v>
      </c>
      <c r="F55" s="76" t="s">
        <v>21</v>
      </c>
      <c r="G55" s="76" t="s">
        <v>21</v>
      </c>
      <c r="H55" s="76" t="s">
        <v>21</v>
      </c>
      <c r="I55" s="72" t="s">
        <v>44</v>
      </c>
      <c r="J55" s="76" t="s">
        <v>21</v>
      </c>
      <c r="K55" s="76" t="s">
        <v>21</v>
      </c>
      <c r="L55" s="78" t="s">
        <v>20</v>
      </c>
      <c r="M55" s="78" t="s">
        <v>20</v>
      </c>
      <c r="N55" s="78" t="s">
        <v>20</v>
      </c>
      <c r="O55" s="78" t="s">
        <v>20</v>
      </c>
      <c r="P55" s="78" t="s">
        <v>20</v>
      </c>
      <c r="Q55" s="78" t="s">
        <v>20</v>
      </c>
      <c r="R55" s="80" t="s">
        <v>45</v>
      </c>
      <c r="S55" s="80" t="s">
        <v>45</v>
      </c>
      <c r="T55" s="80" t="s">
        <v>45</v>
      </c>
      <c r="U55" s="80" t="s">
        <v>45</v>
      </c>
      <c r="V55" s="80" t="s">
        <v>45</v>
      </c>
      <c r="W55" s="81" t="s">
        <v>45</v>
      </c>
      <c r="X55" s="59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224"/>
      <c r="AQ55" s="59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21"/>
    </row>
    <row r="56" spans="1:61" x14ac:dyDescent="0.2">
      <c r="A56" s="253"/>
      <c r="B56" s="250"/>
      <c r="C56" s="11">
        <v>48</v>
      </c>
      <c r="D56" s="166"/>
      <c r="E56" s="45">
        <v>1</v>
      </c>
      <c r="F56" s="76" t="s">
        <v>21</v>
      </c>
      <c r="G56" s="76" t="s">
        <v>21</v>
      </c>
      <c r="H56" s="76" t="s">
        <v>21</v>
      </c>
      <c r="I56" s="72" t="s">
        <v>44</v>
      </c>
      <c r="J56" s="76" t="s">
        <v>21</v>
      </c>
      <c r="K56" s="76" t="s">
        <v>21</v>
      </c>
      <c r="L56" s="78" t="s">
        <v>20</v>
      </c>
      <c r="M56" s="78" t="s">
        <v>20</v>
      </c>
      <c r="N56" s="78" t="s">
        <v>20</v>
      </c>
      <c r="O56" s="78" t="s">
        <v>20</v>
      </c>
      <c r="P56" s="78" t="s">
        <v>20</v>
      </c>
      <c r="Q56" s="78" t="s">
        <v>20</v>
      </c>
      <c r="R56" s="80" t="s">
        <v>45</v>
      </c>
      <c r="S56" s="80" t="s">
        <v>45</v>
      </c>
      <c r="T56" s="80" t="s">
        <v>45</v>
      </c>
      <c r="U56" s="80" t="s">
        <v>45</v>
      </c>
      <c r="V56" s="80" t="s">
        <v>45</v>
      </c>
      <c r="W56" s="81" t="s">
        <v>45</v>
      </c>
      <c r="X56" s="59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56"/>
      <c r="AQ56" s="59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7"/>
    </row>
    <row r="57" spans="1:61" x14ac:dyDescent="0.2">
      <c r="A57" s="253"/>
      <c r="B57" s="250" t="s">
        <v>3</v>
      </c>
      <c r="C57" s="11">
        <v>49</v>
      </c>
      <c r="D57" s="166"/>
      <c r="E57" s="45">
        <v>1</v>
      </c>
      <c r="F57" s="76" t="s">
        <v>21</v>
      </c>
      <c r="G57" s="76" t="s">
        <v>21</v>
      </c>
      <c r="H57" s="76" t="s">
        <v>21</v>
      </c>
      <c r="I57" s="72" t="s">
        <v>44</v>
      </c>
      <c r="J57" s="76" t="s">
        <v>21</v>
      </c>
      <c r="K57" s="76" t="s">
        <v>21</v>
      </c>
      <c r="L57" s="78" t="s">
        <v>20</v>
      </c>
      <c r="M57" s="78" t="s">
        <v>20</v>
      </c>
      <c r="N57" s="78" t="s">
        <v>20</v>
      </c>
      <c r="O57" s="78" t="s">
        <v>20</v>
      </c>
      <c r="P57" s="78" t="s">
        <v>20</v>
      </c>
      <c r="Q57" s="78" t="s">
        <v>20</v>
      </c>
      <c r="R57" s="80" t="s">
        <v>45</v>
      </c>
      <c r="S57" s="80" t="s">
        <v>45</v>
      </c>
      <c r="T57" s="80" t="s">
        <v>45</v>
      </c>
      <c r="U57" s="80" t="s">
        <v>45</v>
      </c>
      <c r="V57" s="80" t="s">
        <v>45</v>
      </c>
      <c r="W57" s="81" t="s">
        <v>45</v>
      </c>
      <c r="X57" s="59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56"/>
      <c r="AQ57" s="59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7"/>
    </row>
    <row r="58" spans="1:61" x14ac:dyDescent="0.2">
      <c r="A58" s="253"/>
      <c r="B58" s="250"/>
      <c r="C58" s="11">
        <v>50</v>
      </c>
      <c r="D58" s="166"/>
      <c r="E58" s="45">
        <v>1</v>
      </c>
      <c r="F58" s="76" t="s">
        <v>21</v>
      </c>
      <c r="G58" s="76" t="s">
        <v>21</v>
      </c>
      <c r="H58" s="76" t="s">
        <v>21</v>
      </c>
      <c r="I58" s="76" t="s">
        <v>21</v>
      </c>
      <c r="J58" s="72" t="s">
        <v>44</v>
      </c>
      <c r="K58" s="76" t="s">
        <v>21</v>
      </c>
      <c r="L58" s="78" t="s">
        <v>20</v>
      </c>
      <c r="M58" s="78" t="s">
        <v>20</v>
      </c>
      <c r="N58" s="78" t="s">
        <v>20</v>
      </c>
      <c r="O58" s="78" t="s">
        <v>20</v>
      </c>
      <c r="P58" s="78" t="s">
        <v>20</v>
      </c>
      <c r="Q58" s="78" t="s">
        <v>20</v>
      </c>
      <c r="R58" s="80" t="s">
        <v>45</v>
      </c>
      <c r="S58" s="80" t="s">
        <v>45</v>
      </c>
      <c r="T58" s="80" t="s">
        <v>45</v>
      </c>
      <c r="U58" s="80" t="s">
        <v>45</v>
      </c>
      <c r="V58" s="80" t="s">
        <v>45</v>
      </c>
      <c r="W58" s="81" t="s">
        <v>45</v>
      </c>
      <c r="X58" s="59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56"/>
      <c r="AQ58" s="59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7"/>
    </row>
    <row r="59" spans="1:61" x14ac:dyDescent="0.2">
      <c r="A59" s="253"/>
      <c r="B59" s="250"/>
      <c r="C59" s="11">
        <v>51</v>
      </c>
      <c r="D59" s="166"/>
      <c r="E59" s="45">
        <v>1</v>
      </c>
      <c r="F59" s="76" t="s">
        <v>21</v>
      </c>
      <c r="G59" s="76" t="s">
        <v>21</v>
      </c>
      <c r="H59" s="76" t="s">
        <v>21</v>
      </c>
      <c r="I59" s="76" t="s">
        <v>21</v>
      </c>
      <c r="J59" s="72" t="s">
        <v>44</v>
      </c>
      <c r="K59" s="76" t="s">
        <v>21</v>
      </c>
      <c r="L59" s="78" t="s">
        <v>20</v>
      </c>
      <c r="M59" s="78" t="s">
        <v>20</v>
      </c>
      <c r="N59" s="78" t="s">
        <v>20</v>
      </c>
      <c r="O59" s="78" t="s">
        <v>20</v>
      </c>
      <c r="P59" s="78" t="s">
        <v>20</v>
      </c>
      <c r="Q59" s="78" t="s">
        <v>20</v>
      </c>
      <c r="R59" s="80" t="s">
        <v>45</v>
      </c>
      <c r="S59" s="80" t="s">
        <v>45</v>
      </c>
      <c r="T59" s="80" t="s">
        <v>45</v>
      </c>
      <c r="U59" s="80" t="s">
        <v>45</v>
      </c>
      <c r="V59" s="80" t="s">
        <v>45</v>
      </c>
      <c r="W59" s="81" t="s">
        <v>45</v>
      </c>
      <c r="X59" s="59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56"/>
      <c r="AQ59" s="59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7"/>
    </row>
    <row r="60" spans="1:61" x14ac:dyDescent="0.2">
      <c r="A60" s="253"/>
      <c r="B60" s="250"/>
      <c r="C60" s="11">
        <v>52</v>
      </c>
      <c r="D60" s="166"/>
      <c r="E60" s="45">
        <v>1</v>
      </c>
      <c r="F60" s="76" t="s">
        <v>21</v>
      </c>
      <c r="G60" s="76" t="s">
        <v>21</v>
      </c>
      <c r="H60" s="76" t="s">
        <v>21</v>
      </c>
      <c r="I60" s="76" t="s">
        <v>21</v>
      </c>
      <c r="J60" s="72" t="s">
        <v>44</v>
      </c>
      <c r="K60" s="76" t="s">
        <v>21</v>
      </c>
      <c r="L60" s="78" t="s">
        <v>20</v>
      </c>
      <c r="M60" s="78" t="s">
        <v>20</v>
      </c>
      <c r="N60" s="78" t="s">
        <v>20</v>
      </c>
      <c r="O60" s="78" t="s">
        <v>20</v>
      </c>
      <c r="P60" s="78" t="s">
        <v>20</v>
      </c>
      <c r="Q60" s="78" t="s">
        <v>20</v>
      </c>
      <c r="R60" s="80" t="s">
        <v>45</v>
      </c>
      <c r="S60" s="80" t="s">
        <v>45</v>
      </c>
      <c r="T60" s="80" t="s">
        <v>45</v>
      </c>
      <c r="U60" s="80" t="s">
        <v>45</v>
      </c>
      <c r="V60" s="80" t="s">
        <v>45</v>
      </c>
      <c r="W60" s="81" t="s">
        <v>45</v>
      </c>
      <c r="X60" s="59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56"/>
      <c r="AQ60" s="59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7"/>
    </row>
    <row r="61" spans="1:61" ht="13.5" thickBot="1" x14ac:dyDescent="0.25">
      <c r="A61" s="254"/>
      <c r="B61" s="251"/>
      <c r="C61" s="164">
        <v>53</v>
      </c>
      <c r="D61" s="167" t="s">
        <v>27</v>
      </c>
      <c r="E61" s="45">
        <v>1</v>
      </c>
      <c r="F61" s="76" t="s">
        <v>21</v>
      </c>
      <c r="G61" s="76" t="s">
        <v>21</v>
      </c>
      <c r="H61" s="76" t="s">
        <v>21</v>
      </c>
      <c r="I61" s="76" t="s">
        <v>21</v>
      </c>
      <c r="J61" s="76" t="s">
        <v>21</v>
      </c>
      <c r="K61" s="72" t="s">
        <v>44</v>
      </c>
      <c r="L61" s="78" t="s">
        <v>20</v>
      </c>
      <c r="M61" s="78" t="s">
        <v>20</v>
      </c>
      <c r="N61" s="78" t="s">
        <v>20</v>
      </c>
      <c r="O61" s="78" t="s">
        <v>20</v>
      </c>
      <c r="P61" s="78" t="s">
        <v>20</v>
      </c>
      <c r="Q61" s="78" t="s">
        <v>20</v>
      </c>
      <c r="R61" s="80" t="s">
        <v>45</v>
      </c>
      <c r="S61" s="80" t="s">
        <v>45</v>
      </c>
      <c r="T61" s="80" t="s">
        <v>45</v>
      </c>
      <c r="U61" s="80" t="s">
        <v>45</v>
      </c>
      <c r="V61" s="80" t="s">
        <v>45</v>
      </c>
      <c r="W61" s="81" t="s">
        <v>45</v>
      </c>
      <c r="X61" s="45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224"/>
      <c r="AQ61" s="45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21"/>
    </row>
    <row r="62" spans="1:61" x14ac:dyDescent="0.2">
      <c r="A62" s="257">
        <v>2021</v>
      </c>
      <c r="B62" s="260" t="s">
        <v>4</v>
      </c>
      <c r="C62" s="10">
        <v>1</v>
      </c>
      <c r="D62" s="171" t="s">
        <v>27</v>
      </c>
      <c r="E62" s="45">
        <v>1</v>
      </c>
      <c r="F62" s="76" t="s">
        <v>21</v>
      </c>
      <c r="G62" s="76" t="s">
        <v>21</v>
      </c>
      <c r="H62" s="76" t="s">
        <v>21</v>
      </c>
      <c r="I62" s="76" t="s">
        <v>21</v>
      </c>
      <c r="J62" s="76" t="s">
        <v>21</v>
      </c>
      <c r="K62" s="72" t="s">
        <v>44</v>
      </c>
      <c r="L62" s="78" t="s">
        <v>20</v>
      </c>
      <c r="M62" s="78" t="s">
        <v>20</v>
      </c>
      <c r="N62" s="78" t="s">
        <v>20</v>
      </c>
      <c r="O62" s="78" t="s">
        <v>20</v>
      </c>
      <c r="P62" s="78" t="s">
        <v>20</v>
      </c>
      <c r="Q62" s="78" t="s">
        <v>20</v>
      </c>
      <c r="R62" s="80" t="s">
        <v>45</v>
      </c>
      <c r="S62" s="80" t="s">
        <v>45</v>
      </c>
      <c r="T62" s="80" t="s">
        <v>45</v>
      </c>
      <c r="U62" s="80" t="s">
        <v>45</v>
      </c>
      <c r="V62" s="80" t="s">
        <v>45</v>
      </c>
      <c r="W62" s="81" t="s">
        <v>45</v>
      </c>
      <c r="X62" s="45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224"/>
      <c r="AQ62" s="45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21"/>
    </row>
    <row r="63" spans="1:61" x14ac:dyDescent="0.2">
      <c r="A63" s="258"/>
      <c r="B63" s="250"/>
      <c r="C63" s="11">
        <v>2</v>
      </c>
      <c r="D63" s="166"/>
      <c r="E63" s="45">
        <v>1</v>
      </c>
      <c r="F63" s="76" t="s">
        <v>21</v>
      </c>
      <c r="G63" s="76" t="s">
        <v>21</v>
      </c>
      <c r="H63" s="76" t="s">
        <v>21</v>
      </c>
      <c r="I63" s="76" t="s">
        <v>21</v>
      </c>
      <c r="J63" s="76" t="s">
        <v>21</v>
      </c>
      <c r="K63" s="72" t="s">
        <v>44</v>
      </c>
      <c r="L63" s="78" t="s">
        <v>20</v>
      </c>
      <c r="M63" s="78" t="s">
        <v>20</v>
      </c>
      <c r="N63" s="78" t="s">
        <v>20</v>
      </c>
      <c r="O63" s="78" t="s">
        <v>20</v>
      </c>
      <c r="P63" s="78" t="s">
        <v>20</v>
      </c>
      <c r="Q63" s="78" t="s">
        <v>20</v>
      </c>
      <c r="R63" s="80" t="s">
        <v>45</v>
      </c>
      <c r="S63" s="80" t="s">
        <v>45</v>
      </c>
      <c r="T63" s="80" t="s">
        <v>45</v>
      </c>
      <c r="U63" s="80" t="s">
        <v>45</v>
      </c>
      <c r="V63" s="80" t="s">
        <v>45</v>
      </c>
      <c r="W63" s="81" t="s">
        <v>45</v>
      </c>
      <c r="X63" s="45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224"/>
      <c r="AQ63" s="45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21"/>
    </row>
    <row r="64" spans="1:61" x14ac:dyDescent="0.2">
      <c r="A64" s="258"/>
      <c r="B64" s="250"/>
      <c r="C64" s="11">
        <v>3</v>
      </c>
      <c r="D64" s="166"/>
      <c r="E64" s="45">
        <v>1</v>
      </c>
      <c r="F64" s="76" t="s">
        <v>21</v>
      </c>
      <c r="G64" s="76" t="s">
        <v>21</v>
      </c>
      <c r="H64" s="76" t="s">
        <v>21</v>
      </c>
      <c r="I64" s="76" t="s">
        <v>21</v>
      </c>
      <c r="J64" s="76" t="s">
        <v>21</v>
      </c>
      <c r="K64" s="76" t="s">
        <v>21</v>
      </c>
      <c r="L64" s="72" t="s">
        <v>44</v>
      </c>
      <c r="M64" s="78" t="s">
        <v>20</v>
      </c>
      <c r="N64" s="78" t="s">
        <v>20</v>
      </c>
      <c r="O64" s="78" t="s">
        <v>20</v>
      </c>
      <c r="P64" s="78" t="s">
        <v>20</v>
      </c>
      <c r="Q64" s="78" t="s">
        <v>20</v>
      </c>
      <c r="R64" s="80" t="s">
        <v>45</v>
      </c>
      <c r="S64" s="80" t="s">
        <v>45</v>
      </c>
      <c r="T64" s="80" t="s">
        <v>45</v>
      </c>
      <c r="U64" s="80" t="s">
        <v>45</v>
      </c>
      <c r="V64" s="80" t="s">
        <v>45</v>
      </c>
      <c r="W64" s="81" t="s">
        <v>45</v>
      </c>
      <c r="X64" s="59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224"/>
      <c r="AQ64" s="59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21"/>
    </row>
    <row r="65" spans="1:61" x14ac:dyDescent="0.2">
      <c r="A65" s="258"/>
      <c r="B65" s="250"/>
      <c r="C65" s="11">
        <v>4</v>
      </c>
      <c r="D65" s="166"/>
      <c r="E65" s="45">
        <v>1</v>
      </c>
      <c r="F65" s="76" t="s">
        <v>21</v>
      </c>
      <c r="G65" s="76" t="s">
        <v>21</v>
      </c>
      <c r="H65" s="76" t="s">
        <v>21</v>
      </c>
      <c r="I65" s="76" t="s">
        <v>21</v>
      </c>
      <c r="J65" s="76" t="s">
        <v>21</v>
      </c>
      <c r="K65" s="76" t="s">
        <v>21</v>
      </c>
      <c r="L65" s="72" t="s">
        <v>44</v>
      </c>
      <c r="M65" s="78" t="s">
        <v>20</v>
      </c>
      <c r="N65" s="78" t="s">
        <v>20</v>
      </c>
      <c r="O65" s="78" t="s">
        <v>20</v>
      </c>
      <c r="P65" s="78" t="s">
        <v>20</v>
      </c>
      <c r="Q65" s="78" t="s">
        <v>20</v>
      </c>
      <c r="R65" s="80" t="s">
        <v>45</v>
      </c>
      <c r="S65" s="80" t="s">
        <v>45</v>
      </c>
      <c r="T65" s="80" t="s">
        <v>45</v>
      </c>
      <c r="U65" s="80" t="s">
        <v>45</v>
      </c>
      <c r="V65" s="80" t="s">
        <v>45</v>
      </c>
      <c r="W65" s="81" t="s">
        <v>45</v>
      </c>
      <c r="X65" s="45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224"/>
      <c r="AQ65" s="45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21"/>
    </row>
    <row r="66" spans="1:61" x14ac:dyDescent="0.2">
      <c r="A66" s="258"/>
      <c r="B66" s="250" t="s">
        <v>5</v>
      </c>
      <c r="C66" s="11">
        <v>5</v>
      </c>
      <c r="D66" s="166"/>
      <c r="E66" s="45">
        <v>1</v>
      </c>
      <c r="F66" s="76" t="s">
        <v>21</v>
      </c>
      <c r="G66" s="76" t="s">
        <v>21</v>
      </c>
      <c r="H66" s="76" t="s">
        <v>21</v>
      </c>
      <c r="I66" s="76" t="s">
        <v>21</v>
      </c>
      <c r="J66" s="76" t="s">
        <v>21</v>
      </c>
      <c r="K66" s="76" t="s">
        <v>21</v>
      </c>
      <c r="L66" s="72" t="s">
        <v>44</v>
      </c>
      <c r="M66" s="78" t="s">
        <v>20</v>
      </c>
      <c r="N66" s="78" t="s">
        <v>20</v>
      </c>
      <c r="O66" s="78" t="s">
        <v>20</v>
      </c>
      <c r="P66" s="78" t="s">
        <v>20</v>
      </c>
      <c r="Q66" s="78" t="s">
        <v>20</v>
      </c>
      <c r="R66" s="80" t="s">
        <v>45</v>
      </c>
      <c r="S66" s="80" t="s">
        <v>45</v>
      </c>
      <c r="T66" s="80" t="s">
        <v>45</v>
      </c>
      <c r="U66" s="80" t="s">
        <v>45</v>
      </c>
      <c r="V66" s="80" t="s">
        <v>45</v>
      </c>
      <c r="W66" s="81" t="s">
        <v>45</v>
      </c>
      <c r="X66" s="45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224"/>
      <c r="AQ66" s="45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21"/>
    </row>
    <row r="67" spans="1:61" x14ac:dyDescent="0.2">
      <c r="A67" s="258"/>
      <c r="B67" s="250"/>
      <c r="C67" s="11">
        <v>6</v>
      </c>
      <c r="D67" s="166"/>
      <c r="E67" s="45">
        <v>1</v>
      </c>
      <c r="F67" s="76" t="s">
        <v>21</v>
      </c>
      <c r="G67" s="76" t="s">
        <v>21</v>
      </c>
      <c r="H67" s="76" t="s">
        <v>21</v>
      </c>
      <c r="I67" s="76" t="s">
        <v>21</v>
      </c>
      <c r="J67" s="76" t="s">
        <v>21</v>
      </c>
      <c r="K67" s="76" t="s">
        <v>21</v>
      </c>
      <c r="L67" s="78" t="s">
        <v>20</v>
      </c>
      <c r="M67" s="72" t="s">
        <v>44</v>
      </c>
      <c r="N67" s="78" t="s">
        <v>20</v>
      </c>
      <c r="O67" s="78" t="s">
        <v>20</v>
      </c>
      <c r="P67" s="78" t="s">
        <v>20</v>
      </c>
      <c r="Q67" s="78" t="s">
        <v>20</v>
      </c>
      <c r="R67" s="80" t="s">
        <v>45</v>
      </c>
      <c r="S67" s="80" t="s">
        <v>45</v>
      </c>
      <c r="T67" s="80" t="s">
        <v>45</v>
      </c>
      <c r="U67" s="80" t="s">
        <v>45</v>
      </c>
      <c r="V67" s="80" t="s">
        <v>45</v>
      </c>
      <c r="W67" s="81" t="s">
        <v>45</v>
      </c>
      <c r="X67" s="45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224"/>
      <c r="AQ67" s="45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21"/>
    </row>
    <row r="68" spans="1:61" x14ac:dyDescent="0.2">
      <c r="A68" s="258"/>
      <c r="B68" s="250"/>
      <c r="C68" s="11">
        <v>7</v>
      </c>
      <c r="D68" s="166" t="s">
        <v>27</v>
      </c>
      <c r="E68" s="45">
        <v>1</v>
      </c>
      <c r="F68" s="76" t="s">
        <v>21</v>
      </c>
      <c r="G68" s="76" t="s">
        <v>21</v>
      </c>
      <c r="H68" s="76" t="s">
        <v>21</v>
      </c>
      <c r="I68" s="76" t="s">
        <v>21</v>
      </c>
      <c r="J68" s="76" t="s">
        <v>21</v>
      </c>
      <c r="K68" s="76" t="s">
        <v>21</v>
      </c>
      <c r="L68" s="78" t="s">
        <v>20</v>
      </c>
      <c r="M68" s="72" t="s">
        <v>44</v>
      </c>
      <c r="N68" s="78" t="s">
        <v>20</v>
      </c>
      <c r="O68" s="78" t="s">
        <v>20</v>
      </c>
      <c r="P68" s="78" t="s">
        <v>20</v>
      </c>
      <c r="Q68" s="78" t="s">
        <v>20</v>
      </c>
      <c r="R68" s="80" t="s">
        <v>45</v>
      </c>
      <c r="S68" s="80" t="s">
        <v>45</v>
      </c>
      <c r="T68" s="80" t="s">
        <v>45</v>
      </c>
      <c r="U68" s="80" t="s">
        <v>45</v>
      </c>
      <c r="V68" s="80" t="s">
        <v>45</v>
      </c>
      <c r="W68" s="81" t="s">
        <v>45</v>
      </c>
      <c r="X68" s="45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224"/>
      <c r="AQ68" s="45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21"/>
    </row>
    <row r="69" spans="1:61" x14ac:dyDescent="0.2">
      <c r="A69" s="258"/>
      <c r="B69" s="250"/>
      <c r="C69" s="11">
        <v>8</v>
      </c>
      <c r="D69" s="166"/>
      <c r="E69" s="45">
        <v>1</v>
      </c>
      <c r="F69" s="76" t="s">
        <v>21</v>
      </c>
      <c r="G69" s="76" t="s">
        <v>21</v>
      </c>
      <c r="H69" s="76" t="s">
        <v>21</v>
      </c>
      <c r="I69" s="76" t="s">
        <v>21</v>
      </c>
      <c r="J69" s="76" t="s">
        <v>21</v>
      </c>
      <c r="K69" s="76" t="s">
        <v>21</v>
      </c>
      <c r="L69" s="78" t="s">
        <v>20</v>
      </c>
      <c r="M69" s="72" t="s">
        <v>44</v>
      </c>
      <c r="N69" s="78" t="s">
        <v>20</v>
      </c>
      <c r="O69" s="78" t="s">
        <v>20</v>
      </c>
      <c r="P69" s="78" t="s">
        <v>20</v>
      </c>
      <c r="Q69" s="78" t="s">
        <v>20</v>
      </c>
      <c r="R69" s="80" t="s">
        <v>45</v>
      </c>
      <c r="S69" s="80" t="s">
        <v>45</v>
      </c>
      <c r="T69" s="80" t="s">
        <v>45</v>
      </c>
      <c r="U69" s="80" t="s">
        <v>45</v>
      </c>
      <c r="V69" s="80" t="s">
        <v>45</v>
      </c>
      <c r="W69" s="81" t="s">
        <v>45</v>
      </c>
      <c r="X69" s="45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224"/>
      <c r="AQ69" s="45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21"/>
    </row>
    <row r="70" spans="1:61" x14ac:dyDescent="0.2">
      <c r="A70" s="258"/>
      <c r="B70" s="250" t="s">
        <v>6</v>
      </c>
      <c r="C70" s="11">
        <v>9</v>
      </c>
      <c r="D70" s="166"/>
      <c r="E70" s="45">
        <v>1</v>
      </c>
      <c r="F70" s="76" t="s">
        <v>21</v>
      </c>
      <c r="G70" s="76" t="s">
        <v>21</v>
      </c>
      <c r="H70" s="76" t="s">
        <v>21</v>
      </c>
      <c r="I70" s="76" t="s">
        <v>21</v>
      </c>
      <c r="J70" s="76" t="s">
        <v>21</v>
      </c>
      <c r="K70" s="76" t="s">
        <v>21</v>
      </c>
      <c r="L70" s="78" t="s">
        <v>20</v>
      </c>
      <c r="M70" s="78" t="s">
        <v>20</v>
      </c>
      <c r="N70" s="72" t="s">
        <v>44</v>
      </c>
      <c r="O70" s="78" t="s">
        <v>20</v>
      </c>
      <c r="P70" s="78" t="s">
        <v>20</v>
      </c>
      <c r="Q70" s="78" t="s">
        <v>20</v>
      </c>
      <c r="R70" s="80" t="s">
        <v>45</v>
      </c>
      <c r="S70" s="80" t="s">
        <v>45</v>
      </c>
      <c r="T70" s="80" t="s">
        <v>45</v>
      </c>
      <c r="U70" s="80" t="s">
        <v>45</v>
      </c>
      <c r="V70" s="80" t="s">
        <v>45</v>
      </c>
      <c r="W70" s="81" t="s">
        <v>45</v>
      </c>
      <c r="X70" s="45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224"/>
      <c r="AQ70" s="45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21"/>
    </row>
    <row r="71" spans="1:61" x14ac:dyDescent="0.2">
      <c r="A71" s="258"/>
      <c r="B71" s="250"/>
      <c r="C71" s="11">
        <v>10</v>
      </c>
      <c r="D71" s="166"/>
      <c r="E71" s="45">
        <v>1</v>
      </c>
      <c r="F71" s="76" t="s">
        <v>21</v>
      </c>
      <c r="G71" s="76" t="s">
        <v>21</v>
      </c>
      <c r="H71" s="76" t="s">
        <v>21</v>
      </c>
      <c r="I71" s="76" t="s">
        <v>21</v>
      </c>
      <c r="J71" s="76" t="s">
        <v>21</v>
      </c>
      <c r="K71" s="76" t="s">
        <v>21</v>
      </c>
      <c r="L71" s="78" t="s">
        <v>20</v>
      </c>
      <c r="M71" s="78" t="s">
        <v>20</v>
      </c>
      <c r="N71" s="72" t="s">
        <v>44</v>
      </c>
      <c r="O71" s="78" t="s">
        <v>20</v>
      </c>
      <c r="P71" s="78" t="s">
        <v>20</v>
      </c>
      <c r="Q71" s="78" t="s">
        <v>20</v>
      </c>
      <c r="R71" s="80" t="s">
        <v>45</v>
      </c>
      <c r="S71" s="80" t="s">
        <v>45</v>
      </c>
      <c r="T71" s="80" t="s">
        <v>45</v>
      </c>
      <c r="U71" s="80" t="s">
        <v>45</v>
      </c>
      <c r="V71" s="80" t="s">
        <v>45</v>
      </c>
      <c r="W71" s="81" t="s">
        <v>45</v>
      </c>
      <c r="X71" s="45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224"/>
      <c r="AQ71" s="45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21"/>
    </row>
    <row r="72" spans="1:61" x14ac:dyDescent="0.2">
      <c r="A72" s="258"/>
      <c r="B72" s="250"/>
      <c r="C72" s="11">
        <v>11</v>
      </c>
      <c r="D72" s="166"/>
      <c r="E72" s="45">
        <v>1</v>
      </c>
      <c r="F72" s="76" t="s">
        <v>21</v>
      </c>
      <c r="G72" s="76" t="s">
        <v>21</v>
      </c>
      <c r="H72" s="76" t="s">
        <v>21</v>
      </c>
      <c r="I72" s="76" t="s">
        <v>21</v>
      </c>
      <c r="J72" s="76" t="s">
        <v>21</v>
      </c>
      <c r="K72" s="76" t="s">
        <v>21</v>
      </c>
      <c r="L72" s="78" t="s">
        <v>20</v>
      </c>
      <c r="M72" s="78" t="s">
        <v>20</v>
      </c>
      <c r="N72" s="72" t="s">
        <v>44</v>
      </c>
      <c r="O72" s="78" t="s">
        <v>20</v>
      </c>
      <c r="P72" s="78" t="s">
        <v>20</v>
      </c>
      <c r="Q72" s="78" t="s">
        <v>20</v>
      </c>
      <c r="R72" s="80" t="s">
        <v>45</v>
      </c>
      <c r="S72" s="80" t="s">
        <v>45</v>
      </c>
      <c r="T72" s="80" t="s">
        <v>45</v>
      </c>
      <c r="U72" s="80" t="s">
        <v>45</v>
      </c>
      <c r="V72" s="80" t="s">
        <v>45</v>
      </c>
      <c r="W72" s="81" t="s">
        <v>45</v>
      </c>
      <c r="X72" s="45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224"/>
      <c r="AQ72" s="45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21"/>
    </row>
    <row r="73" spans="1:61" x14ac:dyDescent="0.2">
      <c r="A73" s="258"/>
      <c r="B73" s="250"/>
      <c r="C73" s="11">
        <v>12</v>
      </c>
      <c r="D73" s="166"/>
      <c r="E73" s="45">
        <v>1</v>
      </c>
      <c r="F73" s="76" t="s">
        <v>21</v>
      </c>
      <c r="G73" s="76" t="s">
        <v>21</v>
      </c>
      <c r="H73" s="76" t="s">
        <v>21</v>
      </c>
      <c r="I73" s="76" t="s">
        <v>21</v>
      </c>
      <c r="J73" s="76" t="s">
        <v>21</v>
      </c>
      <c r="K73" s="76" t="s">
        <v>21</v>
      </c>
      <c r="L73" s="78" t="s">
        <v>20</v>
      </c>
      <c r="M73" s="78" t="s">
        <v>20</v>
      </c>
      <c r="N73" s="78" t="s">
        <v>20</v>
      </c>
      <c r="O73" s="72" t="s">
        <v>44</v>
      </c>
      <c r="P73" s="78" t="s">
        <v>20</v>
      </c>
      <c r="Q73" s="78" t="s">
        <v>20</v>
      </c>
      <c r="R73" s="80" t="s">
        <v>45</v>
      </c>
      <c r="S73" s="80" t="s">
        <v>45</v>
      </c>
      <c r="T73" s="80" t="s">
        <v>45</v>
      </c>
      <c r="U73" s="80" t="s">
        <v>45</v>
      </c>
      <c r="V73" s="80" t="s">
        <v>45</v>
      </c>
      <c r="W73" s="81" t="s">
        <v>45</v>
      </c>
      <c r="X73" s="45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224"/>
      <c r="AQ73" s="45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21"/>
    </row>
    <row r="74" spans="1:61" x14ac:dyDescent="0.2">
      <c r="A74" s="258"/>
      <c r="B74" s="250"/>
      <c r="C74" s="11">
        <v>13</v>
      </c>
      <c r="D74" s="166"/>
      <c r="E74" s="45">
        <v>1</v>
      </c>
      <c r="F74" s="76" t="s">
        <v>21</v>
      </c>
      <c r="G74" s="76" t="s">
        <v>21</v>
      </c>
      <c r="H74" s="76" t="s">
        <v>21</v>
      </c>
      <c r="I74" s="76" t="s">
        <v>21</v>
      </c>
      <c r="J74" s="76" t="s">
        <v>21</v>
      </c>
      <c r="K74" s="76" t="s">
        <v>21</v>
      </c>
      <c r="L74" s="78" t="s">
        <v>20</v>
      </c>
      <c r="M74" s="78" t="s">
        <v>20</v>
      </c>
      <c r="N74" s="78" t="s">
        <v>20</v>
      </c>
      <c r="O74" s="72" t="s">
        <v>44</v>
      </c>
      <c r="P74" s="78" t="s">
        <v>20</v>
      </c>
      <c r="Q74" s="78" t="s">
        <v>20</v>
      </c>
      <c r="R74" s="80" t="s">
        <v>45</v>
      </c>
      <c r="S74" s="80" t="s">
        <v>45</v>
      </c>
      <c r="T74" s="80" t="s">
        <v>45</v>
      </c>
      <c r="U74" s="80" t="s">
        <v>45</v>
      </c>
      <c r="V74" s="80" t="s">
        <v>45</v>
      </c>
      <c r="W74" s="81" t="s">
        <v>45</v>
      </c>
      <c r="X74" s="45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21"/>
      <c r="AQ74" s="45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21"/>
    </row>
    <row r="75" spans="1:61" x14ac:dyDescent="0.2">
      <c r="A75" s="258"/>
      <c r="B75" s="250" t="s">
        <v>7</v>
      </c>
      <c r="C75" s="11">
        <v>14</v>
      </c>
      <c r="D75" s="166" t="s">
        <v>27</v>
      </c>
      <c r="E75" s="45">
        <v>2</v>
      </c>
      <c r="F75" s="80" t="s">
        <v>45</v>
      </c>
      <c r="G75" s="80" t="s">
        <v>45</v>
      </c>
      <c r="H75" s="80" t="s">
        <v>45</v>
      </c>
      <c r="I75" s="80" t="s">
        <v>45</v>
      </c>
      <c r="J75" s="80" t="s">
        <v>45</v>
      </c>
      <c r="K75" s="80" t="s">
        <v>45</v>
      </c>
      <c r="L75" s="76" t="s">
        <v>21</v>
      </c>
      <c r="M75" s="76" t="s">
        <v>21</v>
      </c>
      <c r="N75" s="76" t="s">
        <v>21</v>
      </c>
      <c r="O75" s="72" t="s">
        <v>44</v>
      </c>
      <c r="P75" s="76" t="s">
        <v>21</v>
      </c>
      <c r="Q75" s="76" t="s">
        <v>21</v>
      </c>
      <c r="R75" s="78" t="s">
        <v>20</v>
      </c>
      <c r="S75" s="78" t="s">
        <v>20</v>
      </c>
      <c r="T75" s="78" t="s">
        <v>20</v>
      </c>
      <c r="U75" s="78" t="s">
        <v>20</v>
      </c>
      <c r="V75" s="78" t="s">
        <v>20</v>
      </c>
      <c r="W75" s="79" t="s">
        <v>20</v>
      </c>
      <c r="X75" s="45">
        <v>1</v>
      </c>
      <c r="Y75" s="70" t="s">
        <v>30</v>
      </c>
      <c r="Z75" s="70" t="s">
        <v>30</v>
      </c>
      <c r="AA75" s="70" t="s">
        <v>30</v>
      </c>
      <c r="AB75" s="70" t="s">
        <v>30</v>
      </c>
      <c r="AC75" s="70" t="s">
        <v>30</v>
      </c>
      <c r="AD75" s="70" t="s">
        <v>30</v>
      </c>
      <c r="AE75" s="70" t="s">
        <v>30</v>
      </c>
      <c r="AF75" s="70" t="s">
        <v>30</v>
      </c>
      <c r="AG75" s="70" t="s">
        <v>30</v>
      </c>
      <c r="AH75" s="70" t="s">
        <v>30</v>
      </c>
      <c r="AI75" s="70" t="s">
        <v>30</v>
      </c>
      <c r="AJ75" s="70" t="s">
        <v>30</v>
      </c>
      <c r="AK75" s="70" t="s">
        <v>30</v>
      </c>
      <c r="AL75" s="70" t="s">
        <v>30</v>
      </c>
      <c r="AM75" s="70" t="s">
        <v>30</v>
      </c>
      <c r="AN75" s="70" t="s">
        <v>30</v>
      </c>
      <c r="AO75" s="70" t="s">
        <v>30</v>
      </c>
      <c r="AP75" s="220" t="s">
        <v>30</v>
      </c>
      <c r="AQ75" s="45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21"/>
    </row>
    <row r="76" spans="1:61" x14ac:dyDescent="0.2">
      <c r="A76" s="258"/>
      <c r="B76" s="250"/>
      <c r="C76" s="11">
        <v>15</v>
      </c>
      <c r="D76" s="166"/>
      <c r="E76" s="45">
        <v>2</v>
      </c>
      <c r="F76" s="80" t="s">
        <v>45</v>
      </c>
      <c r="G76" s="80" t="s">
        <v>45</v>
      </c>
      <c r="H76" s="80" t="s">
        <v>45</v>
      </c>
      <c r="I76" s="80" t="s">
        <v>45</v>
      </c>
      <c r="J76" s="80" t="s">
        <v>45</v>
      </c>
      <c r="K76" s="80" t="s">
        <v>45</v>
      </c>
      <c r="L76" s="76" t="s">
        <v>21</v>
      </c>
      <c r="M76" s="76" t="s">
        <v>21</v>
      </c>
      <c r="N76" s="76" t="s">
        <v>21</v>
      </c>
      <c r="O76" s="76" t="s">
        <v>21</v>
      </c>
      <c r="P76" s="72" t="s">
        <v>44</v>
      </c>
      <c r="Q76" s="76" t="s">
        <v>21</v>
      </c>
      <c r="R76" s="78" t="s">
        <v>20</v>
      </c>
      <c r="S76" s="78" t="s">
        <v>20</v>
      </c>
      <c r="T76" s="78" t="s">
        <v>20</v>
      </c>
      <c r="U76" s="78" t="s">
        <v>20</v>
      </c>
      <c r="V76" s="78" t="s">
        <v>20</v>
      </c>
      <c r="W76" s="79" t="s">
        <v>20</v>
      </c>
      <c r="X76" s="45">
        <v>1</v>
      </c>
      <c r="Y76" s="70" t="s">
        <v>30</v>
      </c>
      <c r="Z76" s="70" t="s">
        <v>30</v>
      </c>
      <c r="AA76" s="70" t="s">
        <v>30</v>
      </c>
      <c r="AB76" s="70" t="s">
        <v>30</v>
      </c>
      <c r="AC76" s="70" t="s">
        <v>30</v>
      </c>
      <c r="AD76" s="70" t="s">
        <v>30</v>
      </c>
      <c r="AE76" s="70" t="s">
        <v>30</v>
      </c>
      <c r="AF76" s="70" t="s">
        <v>30</v>
      </c>
      <c r="AG76" s="70" t="s">
        <v>30</v>
      </c>
      <c r="AH76" s="70" t="s">
        <v>30</v>
      </c>
      <c r="AI76" s="70" t="s">
        <v>30</v>
      </c>
      <c r="AJ76" s="70" t="s">
        <v>30</v>
      </c>
      <c r="AK76" s="70" t="s">
        <v>30</v>
      </c>
      <c r="AL76" s="70" t="s">
        <v>30</v>
      </c>
      <c r="AM76" s="70" t="s">
        <v>30</v>
      </c>
      <c r="AN76" s="70" t="s">
        <v>30</v>
      </c>
      <c r="AO76" s="70" t="s">
        <v>30</v>
      </c>
      <c r="AP76" s="71" t="s">
        <v>30</v>
      </c>
      <c r="AQ76" s="45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21"/>
    </row>
    <row r="77" spans="1:61" x14ac:dyDescent="0.2">
      <c r="A77" s="258"/>
      <c r="B77" s="250"/>
      <c r="C77" s="11">
        <v>16</v>
      </c>
      <c r="D77" s="166"/>
      <c r="E77" s="45">
        <v>2</v>
      </c>
      <c r="F77" s="80" t="s">
        <v>45</v>
      </c>
      <c r="G77" s="80" t="s">
        <v>45</v>
      </c>
      <c r="H77" s="80" t="s">
        <v>45</v>
      </c>
      <c r="I77" s="80" t="s">
        <v>45</v>
      </c>
      <c r="J77" s="80" t="s">
        <v>45</v>
      </c>
      <c r="K77" s="80" t="s">
        <v>45</v>
      </c>
      <c r="L77" s="76" t="s">
        <v>21</v>
      </c>
      <c r="M77" s="76" t="s">
        <v>21</v>
      </c>
      <c r="N77" s="76" t="s">
        <v>21</v>
      </c>
      <c r="O77" s="76" t="s">
        <v>21</v>
      </c>
      <c r="P77" s="72" t="s">
        <v>44</v>
      </c>
      <c r="Q77" s="76" t="s">
        <v>21</v>
      </c>
      <c r="R77" s="78" t="s">
        <v>20</v>
      </c>
      <c r="S77" s="78" t="s">
        <v>20</v>
      </c>
      <c r="T77" s="78" t="s">
        <v>20</v>
      </c>
      <c r="U77" s="78" t="s">
        <v>20</v>
      </c>
      <c r="V77" s="78" t="s">
        <v>20</v>
      </c>
      <c r="W77" s="79" t="s">
        <v>20</v>
      </c>
      <c r="X77" s="45">
        <v>1</v>
      </c>
      <c r="Y77" s="70" t="s">
        <v>30</v>
      </c>
      <c r="Z77" s="70" t="s">
        <v>30</v>
      </c>
      <c r="AA77" s="70" t="s">
        <v>30</v>
      </c>
      <c r="AB77" s="70" t="s">
        <v>30</v>
      </c>
      <c r="AC77" s="70" t="s">
        <v>30</v>
      </c>
      <c r="AD77" s="70" t="s">
        <v>30</v>
      </c>
      <c r="AE77" s="70" t="s">
        <v>30</v>
      </c>
      <c r="AF77" s="70" t="s">
        <v>30</v>
      </c>
      <c r="AG77" s="70" t="s">
        <v>30</v>
      </c>
      <c r="AH77" s="70" t="s">
        <v>30</v>
      </c>
      <c r="AI77" s="70" t="s">
        <v>30</v>
      </c>
      <c r="AJ77" s="70" t="s">
        <v>30</v>
      </c>
      <c r="AK77" s="70" t="s">
        <v>30</v>
      </c>
      <c r="AL77" s="70" t="s">
        <v>30</v>
      </c>
      <c r="AM77" s="70" t="s">
        <v>30</v>
      </c>
      <c r="AN77" s="70" t="s">
        <v>30</v>
      </c>
      <c r="AO77" s="70" t="s">
        <v>30</v>
      </c>
      <c r="AP77" s="71" t="s">
        <v>30</v>
      </c>
      <c r="AQ77" s="45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21"/>
    </row>
    <row r="78" spans="1:61" x14ac:dyDescent="0.2">
      <c r="A78" s="258"/>
      <c r="B78" s="250"/>
      <c r="C78" s="11">
        <v>17</v>
      </c>
      <c r="D78" s="166"/>
      <c r="E78" s="45">
        <v>2</v>
      </c>
      <c r="F78" s="80" t="s">
        <v>45</v>
      </c>
      <c r="G78" s="80" t="s">
        <v>45</v>
      </c>
      <c r="H78" s="80" t="s">
        <v>45</v>
      </c>
      <c r="I78" s="80" t="s">
        <v>45</v>
      </c>
      <c r="J78" s="80" t="s">
        <v>45</v>
      </c>
      <c r="K78" s="80" t="s">
        <v>45</v>
      </c>
      <c r="L78" s="76" t="s">
        <v>21</v>
      </c>
      <c r="M78" s="76" t="s">
        <v>21</v>
      </c>
      <c r="N78" s="76" t="s">
        <v>21</v>
      </c>
      <c r="O78" s="76" t="s">
        <v>21</v>
      </c>
      <c r="P78" s="72" t="s">
        <v>44</v>
      </c>
      <c r="Q78" s="76" t="s">
        <v>21</v>
      </c>
      <c r="R78" s="78" t="s">
        <v>20</v>
      </c>
      <c r="S78" s="78" t="s">
        <v>20</v>
      </c>
      <c r="T78" s="78" t="s">
        <v>20</v>
      </c>
      <c r="U78" s="78" t="s">
        <v>20</v>
      </c>
      <c r="V78" s="78" t="s">
        <v>20</v>
      </c>
      <c r="W78" s="79" t="s">
        <v>20</v>
      </c>
      <c r="X78" s="45">
        <v>1</v>
      </c>
      <c r="Y78" s="70" t="s">
        <v>30</v>
      </c>
      <c r="Z78" s="70" t="s">
        <v>30</v>
      </c>
      <c r="AA78" s="70" t="s">
        <v>30</v>
      </c>
      <c r="AB78" s="70" t="s">
        <v>30</v>
      </c>
      <c r="AC78" s="70" t="s">
        <v>30</v>
      </c>
      <c r="AD78" s="70" t="s">
        <v>30</v>
      </c>
      <c r="AE78" s="70" t="s">
        <v>30</v>
      </c>
      <c r="AF78" s="70" t="s">
        <v>30</v>
      </c>
      <c r="AG78" s="70" t="s">
        <v>30</v>
      </c>
      <c r="AH78" s="70" t="s">
        <v>30</v>
      </c>
      <c r="AI78" s="70" t="s">
        <v>30</v>
      </c>
      <c r="AJ78" s="70" t="s">
        <v>30</v>
      </c>
      <c r="AK78" s="70" t="s">
        <v>30</v>
      </c>
      <c r="AL78" s="70" t="s">
        <v>30</v>
      </c>
      <c r="AM78" s="70" t="s">
        <v>30</v>
      </c>
      <c r="AN78" s="70" t="s">
        <v>30</v>
      </c>
      <c r="AO78" s="70" t="s">
        <v>30</v>
      </c>
      <c r="AP78" s="71" t="s">
        <v>30</v>
      </c>
      <c r="AQ78" s="45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21"/>
    </row>
    <row r="79" spans="1:61" x14ac:dyDescent="0.2">
      <c r="A79" s="258"/>
      <c r="B79" s="250" t="s">
        <v>8</v>
      </c>
      <c r="C79" s="11">
        <v>18</v>
      </c>
      <c r="D79" s="166"/>
      <c r="E79" s="45">
        <v>2</v>
      </c>
      <c r="F79" s="80" t="s">
        <v>45</v>
      </c>
      <c r="G79" s="80" t="s">
        <v>45</v>
      </c>
      <c r="H79" s="80" t="s">
        <v>45</v>
      </c>
      <c r="I79" s="80" t="s">
        <v>45</v>
      </c>
      <c r="J79" s="80" t="s">
        <v>45</v>
      </c>
      <c r="K79" s="80" t="s">
        <v>45</v>
      </c>
      <c r="L79" s="76" t="s">
        <v>21</v>
      </c>
      <c r="M79" s="76" t="s">
        <v>21</v>
      </c>
      <c r="N79" s="76" t="s">
        <v>21</v>
      </c>
      <c r="O79" s="76" t="s">
        <v>21</v>
      </c>
      <c r="P79" s="76" t="s">
        <v>21</v>
      </c>
      <c r="Q79" s="72" t="s">
        <v>44</v>
      </c>
      <c r="R79" s="78" t="s">
        <v>20</v>
      </c>
      <c r="S79" s="78" t="s">
        <v>20</v>
      </c>
      <c r="T79" s="78" t="s">
        <v>20</v>
      </c>
      <c r="U79" s="78" t="s">
        <v>20</v>
      </c>
      <c r="V79" s="78" t="s">
        <v>20</v>
      </c>
      <c r="W79" s="79" t="s">
        <v>20</v>
      </c>
      <c r="X79" s="45">
        <v>1</v>
      </c>
      <c r="Y79" s="70" t="s">
        <v>30</v>
      </c>
      <c r="Z79" s="70" t="s">
        <v>30</v>
      </c>
      <c r="AA79" s="70" t="s">
        <v>30</v>
      </c>
      <c r="AB79" s="70" t="s">
        <v>30</v>
      </c>
      <c r="AC79" s="70" t="s">
        <v>30</v>
      </c>
      <c r="AD79" s="70" t="s">
        <v>30</v>
      </c>
      <c r="AE79" s="70" t="s">
        <v>30</v>
      </c>
      <c r="AF79" s="70" t="s">
        <v>30</v>
      </c>
      <c r="AG79" s="70" t="s">
        <v>30</v>
      </c>
      <c r="AH79" s="70" t="s">
        <v>30</v>
      </c>
      <c r="AI79" s="70" t="s">
        <v>30</v>
      </c>
      <c r="AJ79" s="70" t="s">
        <v>30</v>
      </c>
      <c r="AK79" s="70" t="s">
        <v>30</v>
      </c>
      <c r="AL79" s="70" t="s">
        <v>30</v>
      </c>
      <c r="AM79" s="70" t="s">
        <v>30</v>
      </c>
      <c r="AN79" s="70" t="s">
        <v>30</v>
      </c>
      <c r="AO79" s="70" t="s">
        <v>30</v>
      </c>
      <c r="AP79" s="71" t="s">
        <v>30</v>
      </c>
      <c r="AQ79" s="45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21"/>
    </row>
    <row r="80" spans="1:61" x14ac:dyDescent="0.2">
      <c r="A80" s="258"/>
      <c r="B80" s="250"/>
      <c r="C80" s="11">
        <v>19</v>
      </c>
      <c r="D80" s="166"/>
      <c r="E80" s="45">
        <v>2</v>
      </c>
      <c r="F80" s="80" t="s">
        <v>45</v>
      </c>
      <c r="G80" s="80" t="s">
        <v>45</v>
      </c>
      <c r="H80" s="80" t="s">
        <v>45</v>
      </c>
      <c r="I80" s="80" t="s">
        <v>45</v>
      </c>
      <c r="J80" s="80" t="s">
        <v>45</v>
      </c>
      <c r="K80" s="80" t="s">
        <v>45</v>
      </c>
      <c r="L80" s="76" t="s">
        <v>21</v>
      </c>
      <c r="M80" s="76" t="s">
        <v>21</v>
      </c>
      <c r="N80" s="76" t="s">
        <v>21</v>
      </c>
      <c r="O80" s="76" t="s">
        <v>21</v>
      </c>
      <c r="P80" s="76" t="s">
        <v>21</v>
      </c>
      <c r="Q80" s="72" t="s">
        <v>44</v>
      </c>
      <c r="R80" s="78" t="s">
        <v>20</v>
      </c>
      <c r="S80" s="78" t="s">
        <v>20</v>
      </c>
      <c r="T80" s="78" t="s">
        <v>20</v>
      </c>
      <c r="U80" s="78" t="s">
        <v>20</v>
      </c>
      <c r="V80" s="78" t="s">
        <v>20</v>
      </c>
      <c r="W80" s="79" t="s">
        <v>20</v>
      </c>
      <c r="X80" s="45">
        <v>1</v>
      </c>
      <c r="Y80" s="70" t="s">
        <v>30</v>
      </c>
      <c r="Z80" s="70" t="s">
        <v>30</v>
      </c>
      <c r="AA80" s="70" t="s">
        <v>30</v>
      </c>
      <c r="AB80" s="70" t="s">
        <v>30</v>
      </c>
      <c r="AC80" s="70" t="s">
        <v>30</v>
      </c>
      <c r="AD80" s="70" t="s">
        <v>30</v>
      </c>
      <c r="AE80" s="70" t="s">
        <v>30</v>
      </c>
      <c r="AF80" s="70" t="s">
        <v>30</v>
      </c>
      <c r="AG80" s="70" t="s">
        <v>30</v>
      </c>
      <c r="AH80" s="70" t="s">
        <v>30</v>
      </c>
      <c r="AI80" s="70" t="s">
        <v>30</v>
      </c>
      <c r="AJ80" s="70" t="s">
        <v>30</v>
      </c>
      <c r="AK80" s="70" t="s">
        <v>30</v>
      </c>
      <c r="AL80" s="70" t="s">
        <v>30</v>
      </c>
      <c r="AM80" s="70" t="s">
        <v>30</v>
      </c>
      <c r="AN80" s="70" t="s">
        <v>30</v>
      </c>
      <c r="AO80" s="70" t="s">
        <v>30</v>
      </c>
      <c r="AP80" s="71" t="s">
        <v>30</v>
      </c>
      <c r="AQ80" s="45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21"/>
    </row>
    <row r="81" spans="1:61" x14ac:dyDescent="0.2">
      <c r="A81" s="258"/>
      <c r="B81" s="250"/>
      <c r="C81" s="11">
        <v>20</v>
      </c>
      <c r="D81" s="166"/>
      <c r="E81" s="45">
        <v>2</v>
      </c>
      <c r="F81" s="80" t="s">
        <v>45</v>
      </c>
      <c r="G81" s="80" t="s">
        <v>45</v>
      </c>
      <c r="H81" s="80" t="s">
        <v>45</v>
      </c>
      <c r="I81" s="80" t="s">
        <v>45</v>
      </c>
      <c r="J81" s="80" t="s">
        <v>45</v>
      </c>
      <c r="K81" s="80" t="s">
        <v>45</v>
      </c>
      <c r="L81" s="76" t="s">
        <v>21</v>
      </c>
      <c r="M81" s="76" t="s">
        <v>21</v>
      </c>
      <c r="N81" s="76" t="s">
        <v>21</v>
      </c>
      <c r="O81" s="76" t="s">
        <v>21</v>
      </c>
      <c r="P81" s="76" t="s">
        <v>21</v>
      </c>
      <c r="Q81" s="72" t="s">
        <v>44</v>
      </c>
      <c r="R81" s="78" t="s">
        <v>20</v>
      </c>
      <c r="S81" s="78" t="s">
        <v>20</v>
      </c>
      <c r="T81" s="78" t="s">
        <v>20</v>
      </c>
      <c r="U81" s="78" t="s">
        <v>20</v>
      </c>
      <c r="V81" s="78" t="s">
        <v>20</v>
      </c>
      <c r="W81" s="79" t="s">
        <v>20</v>
      </c>
      <c r="X81" s="45">
        <v>1</v>
      </c>
      <c r="Y81" s="70" t="s">
        <v>30</v>
      </c>
      <c r="Z81" s="70" t="s">
        <v>30</v>
      </c>
      <c r="AA81" s="70" t="s">
        <v>30</v>
      </c>
      <c r="AB81" s="70" t="s">
        <v>30</v>
      </c>
      <c r="AC81" s="70" t="s">
        <v>30</v>
      </c>
      <c r="AD81" s="70" t="s">
        <v>30</v>
      </c>
      <c r="AE81" s="70" t="s">
        <v>30</v>
      </c>
      <c r="AF81" s="70" t="s">
        <v>30</v>
      </c>
      <c r="AG81" s="70" t="s">
        <v>30</v>
      </c>
      <c r="AH81" s="70" t="s">
        <v>30</v>
      </c>
      <c r="AI81" s="70" t="s">
        <v>30</v>
      </c>
      <c r="AJ81" s="70" t="s">
        <v>30</v>
      </c>
      <c r="AK81" s="70" t="s">
        <v>30</v>
      </c>
      <c r="AL81" s="70" t="s">
        <v>30</v>
      </c>
      <c r="AM81" s="70" t="s">
        <v>30</v>
      </c>
      <c r="AN81" s="70" t="s">
        <v>30</v>
      </c>
      <c r="AO81" s="70" t="s">
        <v>30</v>
      </c>
      <c r="AP81" s="71" t="s">
        <v>30</v>
      </c>
      <c r="AQ81" s="45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21"/>
    </row>
    <row r="82" spans="1:61" x14ac:dyDescent="0.2">
      <c r="A82" s="258"/>
      <c r="B82" s="250"/>
      <c r="C82" s="11">
        <v>21</v>
      </c>
      <c r="D82" s="166" t="s">
        <v>27</v>
      </c>
      <c r="E82" s="45">
        <v>2</v>
      </c>
      <c r="F82" s="80" t="s">
        <v>45</v>
      </c>
      <c r="G82" s="80" t="s">
        <v>45</v>
      </c>
      <c r="H82" s="80" t="s">
        <v>45</v>
      </c>
      <c r="I82" s="80" t="s">
        <v>45</v>
      </c>
      <c r="J82" s="80" t="s">
        <v>45</v>
      </c>
      <c r="K82" s="80" t="s">
        <v>45</v>
      </c>
      <c r="L82" s="76" t="s">
        <v>21</v>
      </c>
      <c r="M82" s="76" t="s">
        <v>21</v>
      </c>
      <c r="N82" s="76" t="s">
        <v>21</v>
      </c>
      <c r="O82" s="76" t="s">
        <v>21</v>
      </c>
      <c r="P82" s="76" t="s">
        <v>21</v>
      </c>
      <c r="Q82" s="76" t="s">
        <v>21</v>
      </c>
      <c r="R82" s="72" t="s">
        <v>44</v>
      </c>
      <c r="S82" s="78" t="s">
        <v>20</v>
      </c>
      <c r="T82" s="78" t="s">
        <v>20</v>
      </c>
      <c r="U82" s="78" t="s">
        <v>20</v>
      </c>
      <c r="V82" s="78" t="s">
        <v>20</v>
      </c>
      <c r="W82" s="79" t="s">
        <v>20</v>
      </c>
      <c r="X82" s="45">
        <v>1</v>
      </c>
      <c r="Y82" s="70" t="s">
        <v>30</v>
      </c>
      <c r="Z82" s="70" t="s">
        <v>30</v>
      </c>
      <c r="AA82" s="70" t="s">
        <v>30</v>
      </c>
      <c r="AB82" s="70" t="s">
        <v>30</v>
      </c>
      <c r="AC82" s="70" t="s">
        <v>30</v>
      </c>
      <c r="AD82" s="70" t="s">
        <v>30</v>
      </c>
      <c r="AE82" s="70" t="s">
        <v>30</v>
      </c>
      <c r="AF82" s="70" t="s">
        <v>30</v>
      </c>
      <c r="AG82" s="70" t="s">
        <v>30</v>
      </c>
      <c r="AH82" s="70" t="s">
        <v>30</v>
      </c>
      <c r="AI82" s="70" t="s">
        <v>30</v>
      </c>
      <c r="AJ82" s="70" t="s">
        <v>30</v>
      </c>
      <c r="AK82" s="70" t="s">
        <v>30</v>
      </c>
      <c r="AL82" s="70" t="s">
        <v>30</v>
      </c>
      <c r="AM82" s="70" t="s">
        <v>30</v>
      </c>
      <c r="AN82" s="70" t="s">
        <v>30</v>
      </c>
      <c r="AO82" s="70" t="s">
        <v>30</v>
      </c>
      <c r="AP82" s="71" t="s">
        <v>30</v>
      </c>
      <c r="AQ82" s="45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21"/>
    </row>
    <row r="83" spans="1:61" x14ac:dyDescent="0.2">
      <c r="A83" s="258"/>
      <c r="B83" s="250" t="s">
        <v>9</v>
      </c>
      <c r="C83" s="11">
        <v>22</v>
      </c>
      <c r="D83" s="166" t="s">
        <v>27</v>
      </c>
      <c r="E83" s="45">
        <v>2</v>
      </c>
      <c r="F83" s="80" t="s">
        <v>45</v>
      </c>
      <c r="G83" s="80" t="s">
        <v>45</v>
      </c>
      <c r="H83" s="80" t="s">
        <v>45</v>
      </c>
      <c r="I83" s="80" t="s">
        <v>45</v>
      </c>
      <c r="J83" s="80" t="s">
        <v>45</v>
      </c>
      <c r="K83" s="80" t="s">
        <v>45</v>
      </c>
      <c r="L83" s="76" t="s">
        <v>21</v>
      </c>
      <c r="M83" s="76" t="s">
        <v>21</v>
      </c>
      <c r="N83" s="76" t="s">
        <v>21</v>
      </c>
      <c r="O83" s="76" t="s">
        <v>21</v>
      </c>
      <c r="P83" s="76" t="s">
        <v>21</v>
      </c>
      <c r="Q83" s="76" t="s">
        <v>21</v>
      </c>
      <c r="R83" s="72" t="s">
        <v>44</v>
      </c>
      <c r="S83" s="78" t="s">
        <v>20</v>
      </c>
      <c r="T83" s="78" t="s">
        <v>20</v>
      </c>
      <c r="U83" s="78" t="s">
        <v>20</v>
      </c>
      <c r="V83" s="78" t="s">
        <v>20</v>
      </c>
      <c r="W83" s="79" t="s">
        <v>20</v>
      </c>
      <c r="X83" s="45">
        <v>1</v>
      </c>
      <c r="Y83" s="70" t="s">
        <v>30</v>
      </c>
      <c r="Z83" s="70" t="s">
        <v>30</v>
      </c>
      <c r="AA83" s="70" t="s">
        <v>30</v>
      </c>
      <c r="AB83" s="70" t="s">
        <v>30</v>
      </c>
      <c r="AC83" s="70" t="s">
        <v>30</v>
      </c>
      <c r="AD83" s="70" t="s">
        <v>30</v>
      </c>
      <c r="AE83" s="70" t="s">
        <v>30</v>
      </c>
      <c r="AF83" s="70" t="s">
        <v>30</v>
      </c>
      <c r="AG83" s="70" t="s">
        <v>30</v>
      </c>
      <c r="AH83" s="70" t="s">
        <v>30</v>
      </c>
      <c r="AI83" s="70" t="s">
        <v>30</v>
      </c>
      <c r="AJ83" s="70" t="s">
        <v>30</v>
      </c>
      <c r="AK83" s="70" t="s">
        <v>30</v>
      </c>
      <c r="AL83" s="70" t="s">
        <v>30</v>
      </c>
      <c r="AM83" s="70" t="s">
        <v>30</v>
      </c>
      <c r="AN83" s="70" t="s">
        <v>30</v>
      </c>
      <c r="AO83" s="70" t="s">
        <v>30</v>
      </c>
      <c r="AP83" s="71" t="s">
        <v>30</v>
      </c>
      <c r="AQ83" s="45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21"/>
    </row>
    <row r="84" spans="1:61" x14ac:dyDescent="0.2">
      <c r="A84" s="258"/>
      <c r="B84" s="250"/>
      <c r="C84" s="11">
        <v>23</v>
      </c>
      <c r="D84" s="166"/>
      <c r="E84" s="45">
        <v>2</v>
      </c>
      <c r="F84" s="80" t="s">
        <v>45</v>
      </c>
      <c r="G84" s="80" t="s">
        <v>45</v>
      </c>
      <c r="H84" s="80" t="s">
        <v>45</v>
      </c>
      <c r="I84" s="80" t="s">
        <v>45</v>
      </c>
      <c r="J84" s="80" t="s">
        <v>45</v>
      </c>
      <c r="K84" s="80" t="s">
        <v>45</v>
      </c>
      <c r="L84" s="76" t="s">
        <v>21</v>
      </c>
      <c r="M84" s="76" t="s">
        <v>21</v>
      </c>
      <c r="N84" s="76" t="s">
        <v>21</v>
      </c>
      <c r="O84" s="76" t="s">
        <v>21</v>
      </c>
      <c r="P84" s="76" t="s">
        <v>21</v>
      </c>
      <c r="Q84" s="76" t="s">
        <v>21</v>
      </c>
      <c r="R84" s="72" t="s">
        <v>44</v>
      </c>
      <c r="S84" s="78" t="s">
        <v>20</v>
      </c>
      <c r="T84" s="78" t="s">
        <v>20</v>
      </c>
      <c r="U84" s="78" t="s">
        <v>20</v>
      </c>
      <c r="V84" s="78" t="s">
        <v>20</v>
      </c>
      <c r="W84" s="79" t="s">
        <v>20</v>
      </c>
      <c r="X84" s="45">
        <v>1</v>
      </c>
      <c r="Y84" s="70" t="s">
        <v>30</v>
      </c>
      <c r="Z84" s="70" t="s">
        <v>30</v>
      </c>
      <c r="AA84" s="70" t="s">
        <v>30</v>
      </c>
      <c r="AB84" s="70" t="s">
        <v>30</v>
      </c>
      <c r="AC84" s="70" t="s">
        <v>30</v>
      </c>
      <c r="AD84" s="70" t="s">
        <v>30</v>
      </c>
      <c r="AE84" s="70" t="s">
        <v>30</v>
      </c>
      <c r="AF84" s="70" t="s">
        <v>30</v>
      </c>
      <c r="AG84" s="70" t="s">
        <v>30</v>
      </c>
      <c r="AH84" s="70" t="s">
        <v>30</v>
      </c>
      <c r="AI84" s="70" t="s">
        <v>30</v>
      </c>
      <c r="AJ84" s="70" t="s">
        <v>30</v>
      </c>
      <c r="AK84" s="70" t="s">
        <v>30</v>
      </c>
      <c r="AL84" s="70" t="s">
        <v>30</v>
      </c>
      <c r="AM84" s="70" t="s">
        <v>30</v>
      </c>
      <c r="AN84" s="70" t="s">
        <v>30</v>
      </c>
      <c r="AO84" s="70" t="s">
        <v>30</v>
      </c>
      <c r="AP84" s="71" t="s">
        <v>30</v>
      </c>
      <c r="AQ84" s="45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21"/>
    </row>
    <row r="85" spans="1:61" x14ac:dyDescent="0.2">
      <c r="A85" s="258"/>
      <c r="B85" s="250"/>
      <c r="C85" s="11">
        <v>24</v>
      </c>
      <c r="D85" s="166"/>
      <c r="E85" s="45">
        <v>2</v>
      </c>
      <c r="F85" s="80" t="s">
        <v>45</v>
      </c>
      <c r="G85" s="80" t="s">
        <v>45</v>
      </c>
      <c r="H85" s="80" t="s">
        <v>45</v>
      </c>
      <c r="I85" s="80" t="s">
        <v>45</v>
      </c>
      <c r="J85" s="80" t="s">
        <v>45</v>
      </c>
      <c r="K85" s="80" t="s">
        <v>45</v>
      </c>
      <c r="L85" s="76" t="s">
        <v>21</v>
      </c>
      <c r="M85" s="76" t="s">
        <v>21</v>
      </c>
      <c r="N85" s="76" t="s">
        <v>21</v>
      </c>
      <c r="O85" s="76" t="s">
        <v>21</v>
      </c>
      <c r="P85" s="76" t="s">
        <v>21</v>
      </c>
      <c r="Q85" s="76" t="s">
        <v>21</v>
      </c>
      <c r="R85" s="78" t="s">
        <v>20</v>
      </c>
      <c r="S85" s="72" t="s">
        <v>44</v>
      </c>
      <c r="T85" s="78" t="s">
        <v>20</v>
      </c>
      <c r="U85" s="78" t="s">
        <v>20</v>
      </c>
      <c r="V85" s="78" t="s">
        <v>20</v>
      </c>
      <c r="W85" s="79" t="s">
        <v>20</v>
      </c>
      <c r="X85" s="45">
        <v>1</v>
      </c>
      <c r="Y85" s="70" t="s">
        <v>30</v>
      </c>
      <c r="Z85" s="70" t="s">
        <v>30</v>
      </c>
      <c r="AA85" s="70" t="s">
        <v>30</v>
      </c>
      <c r="AB85" s="70" t="s">
        <v>30</v>
      </c>
      <c r="AC85" s="70" t="s">
        <v>30</v>
      </c>
      <c r="AD85" s="70" t="s">
        <v>30</v>
      </c>
      <c r="AE85" s="70" t="s">
        <v>30</v>
      </c>
      <c r="AF85" s="70" t="s">
        <v>30</v>
      </c>
      <c r="AG85" s="70" t="s">
        <v>30</v>
      </c>
      <c r="AH85" s="70" t="s">
        <v>30</v>
      </c>
      <c r="AI85" s="70" t="s">
        <v>30</v>
      </c>
      <c r="AJ85" s="70" t="s">
        <v>30</v>
      </c>
      <c r="AK85" s="70" t="s">
        <v>30</v>
      </c>
      <c r="AL85" s="70" t="s">
        <v>30</v>
      </c>
      <c r="AM85" s="70" t="s">
        <v>30</v>
      </c>
      <c r="AN85" s="70" t="s">
        <v>30</v>
      </c>
      <c r="AO85" s="70" t="s">
        <v>30</v>
      </c>
      <c r="AP85" s="71" t="s">
        <v>30</v>
      </c>
      <c r="AQ85" s="45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21"/>
    </row>
    <row r="86" spans="1:61" x14ac:dyDescent="0.2">
      <c r="A86" s="258"/>
      <c r="B86" s="250"/>
      <c r="C86" s="11">
        <v>25</v>
      </c>
      <c r="D86" s="166"/>
      <c r="E86" s="45">
        <v>2</v>
      </c>
      <c r="F86" s="80" t="s">
        <v>45</v>
      </c>
      <c r="G86" s="80" t="s">
        <v>45</v>
      </c>
      <c r="H86" s="80" t="s">
        <v>45</v>
      </c>
      <c r="I86" s="80" t="s">
        <v>45</v>
      </c>
      <c r="J86" s="80" t="s">
        <v>45</v>
      </c>
      <c r="K86" s="80" t="s">
        <v>45</v>
      </c>
      <c r="L86" s="76" t="s">
        <v>21</v>
      </c>
      <c r="M86" s="76" t="s">
        <v>21</v>
      </c>
      <c r="N86" s="76" t="s">
        <v>21</v>
      </c>
      <c r="O86" s="76" t="s">
        <v>21</v>
      </c>
      <c r="P86" s="76" t="s">
        <v>21</v>
      </c>
      <c r="Q86" s="76" t="s">
        <v>21</v>
      </c>
      <c r="R86" s="78" t="s">
        <v>20</v>
      </c>
      <c r="S86" s="72" t="s">
        <v>44</v>
      </c>
      <c r="T86" s="78" t="s">
        <v>20</v>
      </c>
      <c r="U86" s="78" t="s">
        <v>20</v>
      </c>
      <c r="V86" s="78" t="s">
        <v>20</v>
      </c>
      <c r="W86" s="79" t="s">
        <v>20</v>
      </c>
      <c r="X86" s="45">
        <v>1</v>
      </c>
      <c r="Y86" s="70" t="s">
        <v>30</v>
      </c>
      <c r="Z86" s="70" t="s">
        <v>30</v>
      </c>
      <c r="AA86" s="70" t="s">
        <v>30</v>
      </c>
      <c r="AB86" s="70" t="s">
        <v>30</v>
      </c>
      <c r="AC86" s="70" t="s">
        <v>30</v>
      </c>
      <c r="AD86" s="70" t="s">
        <v>30</v>
      </c>
      <c r="AE86" s="70" t="s">
        <v>30</v>
      </c>
      <c r="AF86" s="70" t="s">
        <v>30</v>
      </c>
      <c r="AG86" s="70" t="s">
        <v>30</v>
      </c>
      <c r="AH86" s="70" t="s">
        <v>30</v>
      </c>
      <c r="AI86" s="70" t="s">
        <v>30</v>
      </c>
      <c r="AJ86" s="70" t="s">
        <v>30</v>
      </c>
      <c r="AK86" s="70" t="s">
        <v>30</v>
      </c>
      <c r="AL86" s="70" t="s">
        <v>30</v>
      </c>
      <c r="AM86" s="70" t="s">
        <v>30</v>
      </c>
      <c r="AN86" s="70" t="s">
        <v>30</v>
      </c>
      <c r="AO86" s="70" t="s">
        <v>30</v>
      </c>
      <c r="AP86" s="71" t="s">
        <v>30</v>
      </c>
      <c r="AQ86" s="45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21"/>
    </row>
    <row r="87" spans="1:61" x14ac:dyDescent="0.2">
      <c r="A87" s="258"/>
      <c r="B87" s="250"/>
      <c r="C87" s="11">
        <v>26</v>
      </c>
      <c r="D87" s="166"/>
      <c r="E87" s="45">
        <v>2</v>
      </c>
      <c r="F87" s="80" t="s">
        <v>45</v>
      </c>
      <c r="G87" s="80" t="s">
        <v>45</v>
      </c>
      <c r="H87" s="80" t="s">
        <v>45</v>
      </c>
      <c r="I87" s="80" t="s">
        <v>45</v>
      </c>
      <c r="J87" s="80" t="s">
        <v>45</v>
      </c>
      <c r="K87" s="80" t="s">
        <v>45</v>
      </c>
      <c r="L87" s="76" t="s">
        <v>21</v>
      </c>
      <c r="M87" s="76" t="s">
        <v>21</v>
      </c>
      <c r="N87" s="76" t="s">
        <v>21</v>
      </c>
      <c r="O87" s="76" t="s">
        <v>21</v>
      </c>
      <c r="P87" s="76" t="s">
        <v>21</v>
      </c>
      <c r="Q87" s="76" t="s">
        <v>21</v>
      </c>
      <c r="R87" s="78" t="s">
        <v>20</v>
      </c>
      <c r="S87" s="72" t="s">
        <v>44</v>
      </c>
      <c r="T87" s="78" t="s">
        <v>20</v>
      </c>
      <c r="U87" s="78" t="s">
        <v>20</v>
      </c>
      <c r="V87" s="78" t="s">
        <v>20</v>
      </c>
      <c r="W87" s="79" t="s">
        <v>20</v>
      </c>
      <c r="X87" s="45">
        <v>1</v>
      </c>
      <c r="Y87" s="70" t="s">
        <v>30</v>
      </c>
      <c r="Z87" s="70" t="s">
        <v>30</v>
      </c>
      <c r="AA87" s="70" t="s">
        <v>30</v>
      </c>
      <c r="AB87" s="70" t="s">
        <v>30</v>
      </c>
      <c r="AC87" s="70" t="s">
        <v>30</v>
      </c>
      <c r="AD87" s="70" t="s">
        <v>30</v>
      </c>
      <c r="AE87" s="70" t="s">
        <v>30</v>
      </c>
      <c r="AF87" s="70" t="s">
        <v>30</v>
      </c>
      <c r="AG87" s="70" t="s">
        <v>30</v>
      </c>
      <c r="AH87" s="70" t="s">
        <v>30</v>
      </c>
      <c r="AI87" s="70" t="s">
        <v>30</v>
      </c>
      <c r="AJ87" s="70" t="s">
        <v>30</v>
      </c>
      <c r="AK87" s="70" t="s">
        <v>30</v>
      </c>
      <c r="AL87" s="70" t="s">
        <v>30</v>
      </c>
      <c r="AM87" s="70" t="s">
        <v>30</v>
      </c>
      <c r="AN87" s="70" t="s">
        <v>30</v>
      </c>
      <c r="AO87" s="70" t="s">
        <v>30</v>
      </c>
      <c r="AP87" s="71" t="s">
        <v>30</v>
      </c>
      <c r="AQ87" s="45"/>
      <c r="AR87" s="46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21"/>
    </row>
    <row r="88" spans="1:61" x14ac:dyDescent="0.2">
      <c r="A88" s="258"/>
      <c r="B88" s="250" t="s">
        <v>10</v>
      </c>
      <c r="C88" s="11">
        <v>27</v>
      </c>
      <c r="D88" s="166"/>
      <c r="E88" s="45">
        <v>2</v>
      </c>
      <c r="F88" s="78" t="s">
        <v>20</v>
      </c>
      <c r="G88" s="78" t="s">
        <v>20</v>
      </c>
      <c r="H88" s="78" t="s">
        <v>20</v>
      </c>
      <c r="I88" s="78" t="s">
        <v>20</v>
      </c>
      <c r="J88" s="78" t="s">
        <v>20</v>
      </c>
      <c r="K88" s="78" t="s">
        <v>20</v>
      </c>
      <c r="L88" s="80" t="s">
        <v>45</v>
      </c>
      <c r="M88" s="80" t="s">
        <v>45</v>
      </c>
      <c r="N88" s="80" t="s">
        <v>45</v>
      </c>
      <c r="O88" s="80" t="s">
        <v>45</v>
      </c>
      <c r="P88" s="80" t="s">
        <v>45</v>
      </c>
      <c r="Q88" s="80" t="s">
        <v>45</v>
      </c>
      <c r="R88" s="76" t="s">
        <v>21</v>
      </c>
      <c r="S88" s="76" t="s">
        <v>21</v>
      </c>
      <c r="T88" s="72" t="s">
        <v>44</v>
      </c>
      <c r="U88" s="76" t="s">
        <v>21</v>
      </c>
      <c r="V88" s="76" t="s">
        <v>21</v>
      </c>
      <c r="W88" s="77" t="s">
        <v>21</v>
      </c>
      <c r="X88" s="45">
        <v>1</v>
      </c>
      <c r="Y88" s="70" t="s">
        <v>30</v>
      </c>
      <c r="Z88" s="70" t="s">
        <v>30</v>
      </c>
      <c r="AA88" s="70" t="s">
        <v>30</v>
      </c>
      <c r="AB88" s="70" t="s">
        <v>30</v>
      </c>
      <c r="AC88" s="70" t="s">
        <v>30</v>
      </c>
      <c r="AD88" s="70" t="s">
        <v>30</v>
      </c>
      <c r="AE88" s="70" t="s">
        <v>30</v>
      </c>
      <c r="AF88" s="70" t="s">
        <v>30</v>
      </c>
      <c r="AG88" s="70" t="s">
        <v>30</v>
      </c>
      <c r="AH88" s="70" t="s">
        <v>30</v>
      </c>
      <c r="AI88" s="70" t="s">
        <v>30</v>
      </c>
      <c r="AJ88" s="70" t="s">
        <v>30</v>
      </c>
      <c r="AK88" s="70" t="s">
        <v>30</v>
      </c>
      <c r="AL88" s="70" t="s">
        <v>30</v>
      </c>
      <c r="AM88" s="70" t="s">
        <v>30</v>
      </c>
      <c r="AN88" s="70" t="s">
        <v>30</v>
      </c>
      <c r="AO88" s="70" t="s">
        <v>30</v>
      </c>
      <c r="AP88" s="71" t="s">
        <v>30</v>
      </c>
      <c r="AQ88" s="45"/>
      <c r="AR88" s="46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21"/>
    </row>
    <row r="89" spans="1:61" x14ac:dyDescent="0.2">
      <c r="A89" s="258"/>
      <c r="B89" s="250"/>
      <c r="C89" s="11">
        <v>28</v>
      </c>
      <c r="D89" s="166"/>
      <c r="E89" s="45">
        <v>2</v>
      </c>
      <c r="F89" s="78" t="s">
        <v>20</v>
      </c>
      <c r="G89" s="78" t="s">
        <v>20</v>
      </c>
      <c r="H89" s="78" t="s">
        <v>20</v>
      </c>
      <c r="I89" s="78" t="s">
        <v>20</v>
      </c>
      <c r="J89" s="78" t="s">
        <v>20</v>
      </c>
      <c r="K89" s="78" t="s">
        <v>20</v>
      </c>
      <c r="L89" s="80" t="s">
        <v>45</v>
      </c>
      <c r="M89" s="80" t="s">
        <v>45</v>
      </c>
      <c r="N89" s="80" t="s">
        <v>45</v>
      </c>
      <c r="O89" s="80" t="s">
        <v>45</v>
      </c>
      <c r="P89" s="80" t="s">
        <v>45</v>
      </c>
      <c r="Q89" s="80" t="s">
        <v>45</v>
      </c>
      <c r="R89" s="76" t="s">
        <v>21</v>
      </c>
      <c r="S89" s="76" t="s">
        <v>21</v>
      </c>
      <c r="T89" s="72" t="s">
        <v>44</v>
      </c>
      <c r="U89" s="76" t="s">
        <v>21</v>
      </c>
      <c r="V89" s="76" t="s">
        <v>21</v>
      </c>
      <c r="W89" s="77" t="s">
        <v>21</v>
      </c>
      <c r="X89" s="45">
        <v>1</v>
      </c>
      <c r="Y89" s="70" t="s">
        <v>30</v>
      </c>
      <c r="Z89" s="70" t="s">
        <v>30</v>
      </c>
      <c r="AA89" s="70" t="s">
        <v>30</v>
      </c>
      <c r="AB89" s="70" t="s">
        <v>30</v>
      </c>
      <c r="AC89" s="70" t="s">
        <v>30</v>
      </c>
      <c r="AD89" s="70" t="s">
        <v>30</v>
      </c>
      <c r="AE89" s="70" t="s">
        <v>30</v>
      </c>
      <c r="AF89" s="70" t="s">
        <v>30</v>
      </c>
      <c r="AG89" s="70" t="s">
        <v>30</v>
      </c>
      <c r="AH89" s="70" t="s">
        <v>30</v>
      </c>
      <c r="AI89" s="70" t="s">
        <v>30</v>
      </c>
      <c r="AJ89" s="70" t="s">
        <v>30</v>
      </c>
      <c r="AK89" s="70" t="s">
        <v>30</v>
      </c>
      <c r="AL89" s="70" t="s">
        <v>30</v>
      </c>
      <c r="AM89" s="70" t="s">
        <v>30</v>
      </c>
      <c r="AN89" s="70" t="s">
        <v>30</v>
      </c>
      <c r="AO89" s="70" t="s">
        <v>30</v>
      </c>
      <c r="AP89" s="71" t="s">
        <v>30</v>
      </c>
      <c r="AQ89" s="45"/>
      <c r="AR89" s="46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21"/>
    </row>
    <row r="90" spans="1:61" x14ac:dyDescent="0.2">
      <c r="A90" s="258"/>
      <c r="B90" s="250"/>
      <c r="C90" s="11">
        <v>29</v>
      </c>
      <c r="D90" s="166"/>
      <c r="E90" s="45">
        <v>2</v>
      </c>
      <c r="F90" s="78" t="s">
        <v>20</v>
      </c>
      <c r="G90" s="78" t="s">
        <v>20</v>
      </c>
      <c r="H90" s="78" t="s">
        <v>20</v>
      </c>
      <c r="I90" s="78" t="s">
        <v>20</v>
      </c>
      <c r="J90" s="78" t="s">
        <v>20</v>
      </c>
      <c r="K90" s="78" t="s">
        <v>20</v>
      </c>
      <c r="L90" s="80" t="s">
        <v>45</v>
      </c>
      <c r="M90" s="80" t="s">
        <v>45</v>
      </c>
      <c r="N90" s="80" t="s">
        <v>45</v>
      </c>
      <c r="O90" s="80" t="s">
        <v>45</v>
      </c>
      <c r="P90" s="80" t="s">
        <v>45</v>
      </c>
      <c r="Q90" s="80" t="s">
        <v>45</v>
      </c>
      <c r="R90" s="76" t="s">
        <v>21</v>
      </c>
      <c r="S90" s="76" t="s">
        <v>21</v>
      </c>
      <c r="T90" s="72" t="s">
        <v>44</v>
      </c>
      <c r="U90" s="76" t="s">
        <v>21</v>
      </c>
      <c r="V90" s="76" t="s">
        <v>21</v>
      </c>
      <c r="W90" s="77" t="s">
        <v>21</v>
      </c>
      <c r="X90" s="45">
        <v>1</v>
      </c>
      <c r="Y90" s="70" t="s">
        <v>30</v>
      </c>
      <c r="Z90" s="70" t="s">
        <v>30</v>
      </c>
      <c r="AA90" s="70" t="s">
        <v>30</v>
      </c>
      <c r="AB90" s="70" t="s">
        <v>30</v>
      </c>
      <c r="AC90" s="70" t="s">
        <v>30</v>
      </c>
      <c r="AD90" s="70" t="s">
        <v>30</v>
      </c>
      <c r="AE90" s="70" t="s">
        <v>30</v>
      </c>
      <c r="AF90" s="70" t="s">
        <v>30</v>
      </c>
      <c r="AG90" s="70" t="s">
        <v>30</v>
      </c>
      <c r="AH90" s="70" t="s">
        <v>30</v>
      </c>
      <c r="AI90" s="70" t="s">
        <v>30</v>
      </c>
      <c r="AJ90" s="70" t="s">
        <v>30</v>
      </c>
      <c r="AK90" s="70" t="s">
        <v>30</v>
      </c>
      <c r="AL90" s="70" t="s">
        <v>30</v>
      </c>
      <c r="AM90" s="70" t="s">
        <v>30</v>
      </c>
      <c r="AN90" s="70" t="s">
        <v>30</v>
      </c>
      <c r="AO90" s="70" t="s">
        <v>30</v>
      </c>
      <c r="AP90" s="71" t="s">
        <v>30</v>
      </c>
      <c r="AQ90" s="45"/>
      <c r="AR90" s="18"/>
      <c r="AS90" s="46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21"/>
    </row>
    <row r="91" spans="1:61" x14ac:dyDescent="0.2">
      <c r="A91" s="258"/>
      <c r="B91" s="250"/>
      <c r="C91" s="11">
        <v>30</v>
      </c>
      <c r="D91" s="166"/>
      <c r="E91" s="45">
        <v>2</v>
      </c>
      <c r="F91" s="78" t="s">
        <v>20</v>
      </c>
      <c r="G91" s="78" t="s">
        <v>20</v>
      </c>
      <c r="H91" s="78" t="s">
        <v>20</v>
      </c>
      <c r="I91" s="78" t="s">
        <v>20</v>
      </c>
      <c r="J91" s="78" t="s">
        <v>20</v>
      </c>
      <c r="K91" s="78" t="s">
        <v>20</v>
      </c>
      <c r="L91" s="80" t="s">
        <v>45</v>
      </c>
      <c r="M91" s="80" t="s">
        <v>45</v>
      </c>
      <c r="N91" s="80" t="s">
        <v>45</v>
      </c>
      <c r="O91" s="80" t="s">
        <v>45</v>
      </c>
      <c r="P91" s="80" t="s">
        <v>45</v>
      </c>
      <c r="Q91" s="80" t="s">
        <v>45</v>
      </c>
      <c r="R91" s="76" t="s">
        <v>21</v>
      </c>
      <c r="S91" s="76" t="s">
        <v>21</v>
      </c>
      <c r="T91" s="76" t="s">
        <v>21</v>
      </c>
      <c r="U91" s="72" t="s">
        <v>44</v>
      </c>
      <c r="V91" s="76" t="s">
        <v>21</v>
      </c>
      <c r="W91" s="77" t="s">
        <v>21</v>
      </c>
      <c r="X91" s="45">
        <v>1</v>
      </c>
      <c r="Y91" s="70" t="s">
        <v>30</v>
      </c>
      <c r="Z91" s="70" t="s">
        <v>30</v>
      </c>
      <c r="AA91" s="70" t="s">
        <v>30</v>
      </c>
      <c r="AB91" s="70" t="s">
        <v>30</v>
      </c>
      <c r="AC91" s="70" t="s">
        <v>30</v>
      </c>
      <c r="AD91" s="70" t="s">
        <v>30</v>
      </c>
      <c r="AE91" s="70" t="s">
        <v>30</v>
      </c>
      <c r="AF91" s="70" t="s">
        <v>30</v>
      </c>
      <c r="AG91" s="70" t="s">
        <v>30</v>
      </c>
      <c r="AH91" s="70" t="s">
        <v>30</v>
      </c>
      <c r="AI91" s="70" t="s">
        <v>30</v>
      </c>
      <c r="AJ91" s="70" t="s">
        <v>30</v>
      </c>
      <c r="AK91" s="70" t="s">
        <v>30</v>
      </c>
      <c r="AL91" s="70" t="s">
        <v>30</v>
      </c>
      <c r="AM91" s="70" t="s">
        <v>30</v>
      </c>
      <c r="AN91" s="70" t="s">
        <v>30</v>
      </c>
      <c r="AO91" s="70" t="s">
        <v>30</v>
      </c>
      <c r="AP91" s="71" t="s">
        <v>30</v>
      </c>
      <c r="AQ91" s="45"/>
      <c r="AR91" s="18"/>
      <c r="AS91" s="46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21"/>
    </row>
    <row r="92" spans="1:61" x14ac:dyDescent="0.2">
      <c r="A92" s="258"/>
      <c r="B92" s="250" t="s">
        <v>11</v>
      </c>
      <c r="C92" s="11">
        <v>31</v>
      </c>
      <c r="D92" s="166" t="s">
        <v>27</v>
      </c>
      <c r="E92" s="45">
        <v>2</v>
      </c>
      <c r="F92" s="78" t="s">
        <v>20</v>
      </c>
      <c r="G92" s="78" t="s">
        <v>20</v>
      </c>
      <c r="H92" s="78" t="s">
        <v>20</v>
      </c>
      <c r="I92" s="78" t="s">
        <v>20</v>
      </c>
      <c r="J92" s="78" t="s">
        <v>20</v>
      </c>
      <c r="K92" s="78" t="s">
        <v>20</v>
      </c>
      <c r="L92" s="80" t="s">
        <v>45</v>
      </c>
      <c r="M92" s="80" t="s">
        <v>45</v>
      </c>
      <c r="N92" s="80" t="s">
        <v>45</v>
      </c>
      <c r="O92" s="80" t="s">
        <v>45</v>
      </c>
      <c r="P92" s="80" t="s">
        <v>45</v>
      </c>
      <c r="Q92" s="80" t="s">
        <v>45</v>
      </c>
      <c r="R92" s="76" t="s">
        <v>21</v>
      </c>
      <c r="S92" s="76" t="s">
        <v>21</v>
      </c>
      <c r="T92" s="76" t="s">
        <v>21</v>
      </c>
      <c r="U92" s="72" t="s">
        <v>44</v>
      </c>
      <c r="V92" s="76" t="s">
        <v>21</v>
      </c>
      <c r="W92" s="77" t="s">
        <v>21</v>
      </c>
      <c r="X92" s="45">
        <v>1</v>
      </c>
      <c r="Y92" s="70" t="s">
        <v>30</v>
      </c>
      <c r="Z92" s="70" t="s">
        <v>30</v>
      </c>
      <c r="AA92" s="70" t="s">
        <v>30</v>
      </c>
      <c r="AB92" s="70" t="s">
        <v>30</v>
      </c>
      <c r="AC92" s="70" t="s">
        <v>30</v>
      </c>
      <c r="AD92" s="70" t="s">
        <v>30</v>
      </c>
      <c r="AE92" s="70" t="s">
        <v>30</v>
      </c>
      <c r="AF92" s="70" t="s">
        <v>30</v>
      </c>
      <c r="AG92" s="70" t="s">
        <v>30</v>
      </c>
      <c r="AH92" s="70" t="s">
        <v>30</v>
      </c>
      <c r="AI92" s="70" t="s">
        <v>30</v>
      </c>
      <c r="AJ92" s="70" t="s">
        <v>30</v>
      </c>
      <c r="AK92" s="70" t="s">
        <v>30</v>
      </c>
      <c r="AL92" s="70" t="s">
        <v>30</v>
      </c>
      <c r="AM92" s="70" t="s">
        <v>30</v>
      </c>
      <c r="AN92" s="70" t="s">
        <v>30</v>
      </c>
      <c r="AO92" s="70" t="s">
        <v>30</v>
      </c>
      <c r="AP92" s="71" t="s">
        <v>30</v>
      </c>
      <c r="AQ92" s="45"/>
      <c r="AR92" s="18"/>
      <c r="AS92" s="46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21"/>
    </row>
    <row r="93" spans="1:61" x14ac:dyDescent="0.2">
      <c r="A93" s="258"/>
      <c r="B93" s="250"/>
      <c r="C93" s="11">
        <v>32</v>
      </c>
      <c r="D93" s="166" t="s">
        <v>27</v>
      </c>
      <c r="E93" s="45">
        <v>2</v>
      </c>
      <c r="F93" s="78" t="s">
        <v>20</v>
      </c>
      <c r="G93" s="78" t="s">
        <v>20</v>
      </c>
      <c r="H93" s="78" t="s">
        <v>20</v>
      </c>
      <c r="I93" s="78" t="s">
        <v>20</v>
      </c>
      <c r="J93" s="78" t="s">
        <v>20</v>
      </c>
      <c r="K93" s="78" t="s">
        <v>20</v>
      </c>
      <c r="L93" s="80" t="s">
        <v>45</v>
      </c>
      <c r="M93" s="80" t="s">
        <v>45</v>
      </c>
      <c r="N93" s="80" t="s">
        <v>45</v>
      </c>
      <c r="O93" s="80" t="s">
        <v>45</v>
      </c>
      <c r="P93" s="80" t="s">
        <v>45</v>
      </c>
      <c r="Q93" s="80" t="s">
        <v>45</v>
      </c>
      <c r="R93" s="76" t="s">
        <v>21</v>
      </c>
      <c r="S93" s="76" t="s">
        <v>21</v>
      </c>
      <c r="T93" s="76" t="s">
        <v>21</v>
      </c>
      <c r="U93" s="72" t="s">
        <v>44</v>
      </c>
      <c r="V93" s="76" t="s">
        <v>21</v>
      </c>
      <c r="W93" s="77" t="s">
        <v>21</v>
      </c>
      <c r="X93" s="45">
        <v>1</v>
      </c>
      <c r="Y93" s="70" t="s">
        <v>30</v>
      </c>
      <c r="Z93" s="70" t="s">
        <v>30</v>
      </c>
      <c r="AA93" s="70" t="s">
        <v>30</v>
      </c>
      <c r="AB93" s="70" t="s">
        <v>30</v>
      </c>
      <c r="AC93" s="70" t="s">
        <v>30</v>
      </c>
      <c r="AD93" s="70" t="s">
        <v>30</v>
      </c>
      <c r="AE93" s="70" t="s">
        <v>30</v>
      </c>
      <c r="AF93" s="70" t="s">
        <v>30</v>
      </c>
      <c r="AG93" s="70" t="s">
        <v>30</v>
      </c>
      <c r="AH93" s="70" t="s">
        <v>30</v>
      </c>
      <c r="AI93" s="70" t="s">
        <v>30</v>
      </c>
      <c r="AJ93" s="70" t="s">
        <v>30</v>
      </c>
      <c r="AK93" s="70" t="s">
        <v>30</v>
      </c>
      <c r="AL93" s="70" t="s">
        <v>30</v>
      </c>
      <c r="AM93" s="70" t="s">
        <v>30</v>
      </c>
      <c r="AN93" s="70" t="s">
        <v>30</v>
      </c>
      <c r="AO93" s="70" t="s">
        <v>30</v>
      </c>
      <c r="AP93" s="71" t="s">
        <v>30</v>
      </c>
      <c r="AQ93" s="45"/>
      <c r="AR93" s="18"/>
      <c r="AS93" s="18"/>
      <c r="AT93" s="46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21"/>
    </row>
    <row r="94" spans="1:61" x14ac:dyDescent="0.2">
      <c r="A94" s="258"/>
      <c r="B94" s="250"/>
      <c r="C94" s="11">
        <v>33</v>
      </c>
      <c r="D94" s="166" t="s">
        <v>27</v>
      </c>
      <c r="E94" s="45">
        <v>2</v>
      </c>
      <c r="F94" s="78" t="s">
        <v>20</v>
      </c>
      <c r="G94" s="78" t="s">
        <v>20</v>
      </c>
      <c r="H94" s="78" t="s">
        <v>20</v>
      </c>
      <c r="I94" s="78" t="s">
        <v>20</v>
      </c>
      <c r="J94" s="78" t="s">
        <v>20</v>
      </c>
      <c r="K94" s="78" t="s">
        <v>20</v>
      </c>
      <c r="L94" s="80" t="s">
        <v>45</v>
      </c>
      <c r="M94" s="80" t="s">
        <v>45</v>
      </c>
      <c r="N94" s="80" t="s">
        <v>45</v>
      </c>
      <c r="O94" s="80" t="s">
        <v>45</v>
      </c>
      <c r="P94" s="80" t="s">
        <v>45</v>
      </c>
      <c r="Q94" s="80" t="s">
        <v>45</v>
      </c>
      <c r="R94" s="76" t="s">
        <v>21</v>
      </c>
      <c r="S94" s="76" t="s">
        <v>21</v>
      </c>
      <c r="T94" s="76" t="s">
        <v>21</v>
      </c>
      <c r="U94" s="76" t="s">
        <v>21</v>
      </c>
      <c r="V94" s="72" t="s">
        <v>44</v>
      </c>
      <c r="W94" s="77" t="s">
        <v>21</v>
      </c>
      <c r="X94" s="45">
        <v>1</v>
      </c>
      <c r="Y94" s="70" t="s">
        <v>30</v>
      </c>
      <c r="Z94" s="70" t="s">
        <v>30</v>
      </c>
      <c r="AA94" s="70" t="s">
        <v>30</v>
      </c>
      <c r="AB94" s="70" t="s">
        <v>30</v>
      </c>
      <c r="AC94" s="70" t="s">
        <v>30</v>
      </c>
      <c r="AD94" s="70" t="s">
        <v>30</v>
      </c>
      <c r="AE94" s="70" t="s">
        <v>30</v>
      </c>
      <c r="AF94" s="70" t="s">
        <v>30</v>
      </c>
      <c r="AG94" s="70" t="s">
        <v>30</v>
      </c>
      <c r="AH94" s="70" t="s">
        <v>30</v>
      </c>
      <c r="AI94" s="70" t="s">
        <v>30</v>
      </c>
      <c r="AJ94" s="70" t="s">
        <v>30</v>
      </c>
      <c r="AK94" s="70" t="s">
        <v>30</v>
      </c>
      <c r="AL94" s="70" t="s">
        <v>30</v>
      </c>
      <c r="AM94" s="70" t="s">
        <v>30</v>
      </c>
      <c r="AN94" s="70" t="s">
        <v>30</v>
      </c>
      <c r="AO94" s="70" t="s">
        <v>30</v>
      </c>
      <c r="AP94" s="71" t="s">
        <v>30</v>
      </c>
      <c r="AQ94" s="45"/>
      <c r="AR94" s="18"/>
      <c r="AS94" s="18"/>
      <c r="AT94" s="46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21"/>
    </row>
    <row r="95" spans="1:61" x14ac:dyDescent="0.2">
      <c r="A95" s="258"/>
      <c r="B95" s="250"/>
      <c r="C95" s="11">
        <v>34</v>
      </c>
      <c r="D95" s="166" t="s">
        <v>27</v>
      </c>
      <c r="E95" s="45">
        <v>2</v>
      </c>
      <c r="F95" s="78" t="s">
        <v>20</v>
      </c>
      <c r="G95" s="78" t="s">
        <v>20</v>
      </c>
      <c r="H95" s="78" t="s">
        <v>20</v>
      </c>
      <c r="I95" s="78" t="s">
        <v>20</v>
      </c>
      <c r="J95" s="78" t="s">
        <v>20</v>
      </c>
      <c r="K95" s="78" t="s">
        <v>20</v>
      </c>
      <c r="L95" s="80" t="s">
        <v>45</v>
      </c>
      <c r="M95" s="80" t="s">
        <v>45</v>
      </c>
      <c r="N95" s="80" t="s">
        <v>45</v>
      </c>
      <c r="O95" s="80" t="s">
        <v>45</v>
      </c>
      <c r="P95" s="80" t="s">
        <v>45</v>
      </c>
      <c r="Q95" s="80" t="s">
        <v>45</v>
      </c>
      <c r="R95" s="76" t="s">
        <v>21</v>
      </c>
      <c r="S95" s="76" t="s">
        <v>21</v>
      </c>
      <c r="T95" s="76" t="s">
        <v>21</v>
      </c>
      <c r="U95" s="76" t="s">
        <v>21</v>
      </c>
      <c r="V95" s="72" t="s">
        <v>44</v>
      </c>
      <c r="W95" s="77" t="s">
        <v>21</v>
      </c>
      <c r="X95" s="45">
        <v>1</v>
      </c>
      <c r="Y95" s="70" t="s">
        <v>30</v>
      </c>
      <c r="Z95" s="70" t="s">
        <v>30</v>
      </c>
      <c r="AA95" s="70" t="s">
        <v>30</v>
      </c>
      <c r="AB95" s="70" t="s">
        <v>30</v>
      </c>
      <c r="AC95" s="70" t="s">
        <v>30</v>
      </c>
      <c r="AD95" s="70" t="s">
        <v>30</v>
      </c>
      <c r="AE95" s="70" t="s">
        <v>30</v>
      </c>
      <c r="AF95" s="70" t="s">
        <v>30</v>
      </c>
      <c r="AG95" s="70" t="s">
        <v>30</v>
      </c>
      <c r="AH95" s="70" t="s">
        <v>30</v>
      </c>
      <c r="AI95" s="70" t="s">
        <v>30</v>
      </c>
      <c r="AJ95" s="70" t="s">
        <v>30</v>
      </c>
      <c r="AK95" s="70" t="s">
        <v>30</v>
      </c>
      <c r="AL95" s="70" t="s">
        <v>30</v>
      </c>
      <c r="AM95" s="70" t="s">
        <v>30</v>
      </c>
      <c r="AN95" s="70" t="s">
        <v>30</v>
      </c>
      <c r="AO95" s="70" t="s">
        <v>30</v>
      </c>
      <c r="AP95" s="71" t="s">
        <v>30</v>
      </c>
      <c r="AQ95" s="45"/>
      <c r="AR95" s="18"/>
      <c r="AS95" s="18"/>
      <c r="AT95" s="46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21"/>
    </row>
    <row r="96" spans="1:61" x14ac:dyDescent="0.2">
      <c r="A96" s="258"/>
      <c r="B96" s="250" t="s">
        <v>12</v>
      </c>
      <c r="C96" s="11">
        <v>35</v>
      </c>
      <c r="D96" s="166" t="s">
        <v>27</v>
      </c>
      <c r="E96" s="45">
        <v>2</v>
      </c>
      <c r="F96" s="78" t="s">
        <v>20</v>
      </c>
      <c r="G96" s="78" t="s">
        <v>20</v>
      </c>
      <c r="H96" s="78" t="s">
        <v>20</v>
      </c>
      <c r="I96" s="78" t="s">
        <v>20</v>
      </c>
      <c r="J96" s="78" t="s">
        <v>20</v>
      </c>
      <c r="K96" s="78" t="s">
        <v>20</v>
      </c>
      <c r="L96" s="80" t="s">
        <v>45</v>
      </c>
      <c r="M96" s="80" t="s">
        <v>45</v>
      </c>
      <c r="N96" s="80" t="s">
        <v>45</v>
      </c>
      <c r="O96" s="80" t="s">
        <v>45</v>
      </c>
      <c r="P96" s="80" t="s">
        <v>45</v>
      </c>
      <c r="Q96" s="80" t="s">
        <v>45</v>
      </c>
      <c r="R96" s="76" t="s">
        <v>21</v>
      </c>
      <c r="S96" s="76" t="s">
        <v>21</v>
      </c>
      <c r="T96" s="76" t="s">
        <v>21</v>
      </c>
      <c r="U96" s="76" t="s">
        <v>21</v>
      </c>
      <c r="V96" s="72" t="s">
        <v>44</v>
      </c>
      <c r="W96" s="77" t="s">
        <v>21</v>
      </c>
      <c r="X96" s="45">
        <v>1</v>
      </c>
      <c r="Y96" s="73" t="s">
        <v>49</v>
      </c>
      <c r="Z96" s="73" t="s">
        <v>49</v>
      </c>
      <c r="AA96" s="73" t="s">
        <v>49</v>
      </c>
      <c r="AB96" s="73" t="s">
        <v>49</v>
      </c>
      <c r="AC96" s="73" t="s">
        <v>49</v>
      </c>
      <c r="AD96" s="73" t="s">
        <v>49</v>
      </c>
      <c r="AE96" s="73" t="s">
        <v>49</v>
      </c>
      <c r="AF96" s="73" t="s">
        <v>49</v>
      </c>
      <c r="AG96" s="73" t="s">
        <v>49</v>
      </c>
      <c r="AH96" s="73" t="s">
        <v>49</v>
      </c>
      <c r="AI96" s="73" t="s">
        <v>49</v>
      </c>
      <c r="AJ96" s="73" t="s">
        <v>49</v>
      </c>
      <c r="AK96" s="73" t="s">
        <v>49</v>
      </c>
      <c r="AL96" s="73" t="s">
        <v>49</v>
      </c>
      <c r="AM96" s="73" t="s">
        <v>49</v>
      </c>
      <c r="AN96" s="73" t="s">
        <v>49</v>
      </c>
      <c r="AO96" s="73" t="s">
        <v>49</v>
      </c>
      <c r="AP96" s="173" t="s">
        <v>49</v>
      </c>
      <c r="AQ96" s="45"/>
      <c r="AR96" s="18"/>
      <c r="AS96" s="18"/>
      <c r="AT96" s="18"/>
      <c r="AU96" s="46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21"/>
    </row>
    <row r="97" spans="1:61" x14ac:dyDescent="0.2">
      <c r="A97" s="258"/>
      <c r="B97" s="250"/>
      <c r="C97" s="11">
        <v>36</v>
      </c>
      <c r="D97" s="166" t="s">
        <v>27</v>
      </c>
      <c r="E97" s="45">
        <v>2</v>
      </c>
      <c r="F97" s="78" t="s">
        <v>20</v>
      </c>
      <c r="G97" s="78" t="s">
        <v>20</v>
      </c>
      <c r="H97" s="78" t="s">
        <v>20</v>
      </c>
      <c r="I97" s="78" t="s">
        <v>20</v>
      </c>
      <c r="J97" s="78" t="s">
        <v>20</v>
      </c>
      <c r="K97" s="78" t="s">
        <v>20</v>
      </c>
      <c r="L97" s="80" t="s">
        <v>45</v>
      </c>
      <c r="M97" s="80" t="s">
        <v>45</v>
      </c>
      <c r="N97" s="80" t="s">
        <v>45</v>
      </c>
      <c r="O97" s="80" t="s">
        <v>45</v>
      </c>
      <c r="P97" s="80" t="s">
        <v>45</v>
      </c>
      <c r="Q97" s="80" t="s">
        <v>45</v>
      </c>
      <c r="R97" s="76" t="s">
        <v>21</v>
      </c>
      <c r="S97" s="76" t="s">
        <v>21</v>
      </c>
      <c r="T97" s="76" t="s">
        <v>21</v>
      </c>
      <c r="U97" s="76" t="s">
        <v>21</v>
      </c>
      <c r="V97" s="76" t="s">
        <v>21</v>
      </c>
      <c r="W97" s="174" t="s">
        <v>44</v>
      </c>
      <c r="X97" s="45">
        <v>1</v>
      </c>
      <c r="Y97" s="73" t="s">
        <v>49</v>
      </c>
      <c r="Z97" s="73" t="s">
        <v>49</v>
      </c>
      <c r="AA97" s="73" t="s">
        <v>49</v>
      </c>
      <c r="AB97" s="73" t="s">
        <v>49</v>
      </c>
      <c r="AC97" s="73" t="s">
        <v>49</v>
      </c>
      <c r="AD97" s="73" t="s">
        <v>49</v>
      </c>
      <c r="AE97" s="73" t="s">
        <v>49</v>
      </c>
      <c r="AF97" s="73" t="s">
        <v>49</v>
      </c>
      <c r="AG97" s="73" t="s">
        <v>49</v>
      </c>
      <c r="AH97" s="73" t="s">
        <v>49</v>
      </c>
      <c r="AI97" s="73" t="s">
        <v>49</v>
      </c>
      <c r="AJ97" s="73" t="s">
        <v>49</v>
      </c>
      <c r="AK97" s="73" t="s">
        <v>49</v>
      </c>
      <c r="AL97" s="73" t="s">
        <v>49</v>
      </c>
      <c r="AM97" s="73" t="s">
        <v>49</v>
      </c>
      <c r="AN97" s="73" t="s">
        <v>49</v>
      </c>
      <c r="AO97" s="73" t="s">
        <v>49</v>
      </c>
      <c r="AP97" s="173" t="s">
        <v>49</v>
      </c>
      <c r="AQ97" s="45"/>
      <c r="AR97" s="18"/>
      <c r="AS97" s="18"/>
      <c r="AT97" s="18"/>
      <c r="AU97" s="46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21"/>
    </row>
    <row r="98" spans="1:61" x14ac:dyDescent="0.2">
      <c r="A98" s="258"/>
      <c r="B98" s="250"/>
      <c r="C98" s="11">
        <v>37</v>
      </c>
      <c r="D98" s="166"/>
      <c r="E98" s="45">
        <v>2</v>
      </c>
      <c r="F98" s="78" t="s">
        <v>20</v>
      </c>
      <c r="G98" s="78" t="s">
        <v>20</v>
      </c>
      <c r="H98" s="78" t="s">
        <v>20</v>
      </c>
      <c r="I98" s="78" t="s">
        <v>20</v>
      </c>
      <c r="J98" s="78" t="s">
        <v>20</v>
      </c>
      <c r="K98" s="78" t="s">
        <v>20</v>
      </c>
      <c r="L98" s="80" t="s">
        <v>45</v>
      </c>
      <c r="M98" s="80" t="s">
        <v>45</v>
      </c>
      <c r="N98" s="80" t="s">
        <v>45</v>
      </c>
      <c r="O98" s="80" t="s">
        <v>45</v>
      </c>
      <c r="P98" s="80" t="s">
        <v>45</v>
      </c>
      <c r="Q98" s="80" t="s">
        <v>45</v>
      </c>
      <c r="R98" s="76" t="s">
        <v>21</v>
      </c>
      <c r="S98" s="76" t="s">
        <v>21</v>
      </c>
      <c r="T98" s="76" t="s">
        <v>21</v>
      </c>
      <c r="U98" s="76" t="s">
        <v>21</v>
      </c>
      <c r="V98" s="76" t="s">
        <v>21</v>
      </c>
      <c r="W98" s="174" t="s">
        <v>44</v>
      </c>
      <c r="X98" s="45">
        <v>1</v>
      </c>
      <c r="Y98" s="72" t="s">
        <v>44</v>
      </c>
      <c r="Z98" s="76" t="s">
        <v>21</v>
      </c>
      <c r="AA98" s="76" t="s">
        <v>21</v>
      </c>
      <c r="AB98" s="76" t="s">
        <v>21</v>
      </c>
      <c r="AC98" s="76" t="s">
        <v>21</v>
      </c>
      <c r="AD98" s="76" t="s">
        <v>21</v>
      </c>
      <c r="AE98" s="78" t="s">
        <v>20</v>
      </c>
      <c r="AF98" s="78" t="s">
        <v>20</v>
      </c>
      <c r="AG98" s="78" t="s">
        <v>20</v>
      </c>
      <c r="AH98" s="78" t="s">
        <v>20</v>
      </c>
      <c r="AI98" s="78" t="s">
        <v>20</v>
      </c>
      <c r="AJ98" s="78" t="s">
        <v>20</v>
      </c>
      <c r="AK98" s="80" t="s">
        <v>45</v>
      </c>
      <c r="AL98" s="80" t="s">
        <v>45</v>
      </c>
      <c r="AM98" s="80" t="s">
        <v>45</v>
      </c>
      <c r="AN98" s="80" t="s">
        <v>45</v>
      </c>
      <c r="AO98" s="80" t="s">
        <v>45</v>
      </c>
      <c r="AP98" s="81" t="s">
        <v>45</v>
      </c>
      <c r="AQ98" s="45"/>
      <c r="AR98" s="18"/>
      <c r="AS98" s="18"/>
      <c r="AT98" s="18"/>
      <c r="AU98" s="46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21"/>
    </row>
    <row r="99" spans="1:61" x14ac:dyDescent="0.2">
      <c r="A99" s="258"/>
      <c r="B99" s="250"/>
      <c r="C99" s="11">
        <v>38</v>
      </c>
      <c r="D99" s="166"/>
      <c r="E99" s="45">
        <v>2</v>
      </c>
      <c r="F99" s="78" t="s">
        <v>20</v>
      </c>
      <c r="G99" s="78" t="s">
        <v>20</v>
      </c>
      <c r="H99" s="78" t="s">
        <v>20</v>
      </c>
      <c r="I99" s="78" t="s">
        <v>20</v>
      </c>
      <c r="J99" s="78" t="s">
        <v>20</v>
      </c>
      <c r="K99" s="78" t="s">
        <v>20</v>
      </c>
      <c r="L99" s="80" t="s">
        <v>45</v>
      </c>
      <c r="M99" s="80" t="s">
        <v>45</v>
      </c>
      <c r="N99" s="80" t="s">
        <v>45</v>
      </c>
      <c r="O99" s="80" t="s">
        <v>45</v>
      </c>
      <c r="P99" s="80" t="s">
        <v>45</v>
      </c>
      <c r="Q99" s="80" t="s">
        <v>45</v>
      </c>
      <c r="R99" s="76" t="s">
        <v>21</v>
      </c>
      <c r="S99" s="76" t="s">
        <v>21</v>
      </c>
      <c r="T99" s="76" t="s">
        <v>21</v>
      </c>
      <c r="U99" s="76" t="s">
        <v>21</v>
      </c>
      <c r="V99" s="76" t="s">
        <v>21</v>
      </c>
      <c r="W99" s="174" t="s">
        <v>44</v>
      </c>
      <c r="X99" s="45">
        <v>1</v>
      </c>
      <c r="Y99" s="72" t="s">
        <v>44</v>
      </c>
      <c r="Z99" s="76" t="s">
        <v>21</v>
      </c>
      <c r="AA99" s="76" t="s">
        <v>21</v>
      </c>
      <c r="AB99" s="76" t="s">
        <v>21</v>
      </c>
      <c r="AC99" s="76" t="s">
        <v>21</v>
      </c>
      <c r="AD99" s="76" t="s">
        <v>21</v>
      </c>
      <c r="AE99" s="78" t="s">
        <v>20</v>
      </c>
      <c r="AF99" s="78" t="s">
        <v>20</v>
      </c>
      <c r="AG99" s="78" t="s">
        <v>20</v>
      </c>
      <c r="AH99" s="78" t="s">
        <v>20</v>
      </c>
      <c r="AI99" s="78" t="s">
        <v>20</v>
      </c>
      <c r="AJ99" s="78" t="s">
        <v>20</v>
      </c>
      <c r="AK99" s="80" t="s">
        <v>45</v>
      </c>
      <c r="AL99" s="80" t="s">
        <v>45</v>
      </c>
      <c r="AM99" s="80" t="s">
        <v>45</v>
      </c>
      <c r="AN99" s="80" t="s">
        <v>45</v>
      </c>
      <c r="AO99" s="80" t="s">
        <v>45</v>
      </c>
      <c r="AP99" s="81" t="s">
        <v>45</v>
      </c>
      <c r="AQ99" s="45"/>
      <c r="AR99" s="18"/>
      <c r="AS99" s="18"/>
      <c r="AT99" s="18"/>
      <c r="AU99" s="18"/>
      <c r="AV99" s="46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21"/>
    </row>
    <row r="100" spans="1:61" x14ac:dyDescent="0.2">
      <c r="A100" s="258"/>
      <c r="B100" s="250"/>
      <c r="C100" s="11">
        <v>39</v>
      </c>
      <c r="D100" s="166"/>
      <c r="E100" s="45">
        <v>2</v>
      </c>
      <c r="F100" s="78" t="s">
        <v>20</v>
      </c>
      <c r="G100" s="78" t="s">
        <v>20</v>
      </c>
      <c r="H100" s="78" t="s">
        <v>20</v>
      </c>
      <c r="I100" s="78" t="s">
        <v>20</v>
      </c>
      <c r="J100" s="78" t="s">
        <v>20</v>
      </c>
      <c r="K100" s="78" t="s">
        <v>20</v>
      </c>
      <c r="L100" s="80" t="s">
        <v>45</v>
      </c>
      <c r="M100" s="80" t="s">
        <v>45</v>
      </c>
      <c r="N100" s="80" t="s">
        <v>45</v>
      </c>
      <c r="O100" s="80" t="s">
        <v>45</v>
      </c>
      <c r="P100" s="80" t="s">
        <v>45</v>
      </c>
      <c r="Q100" s="80" t="s">
        <v>45</v>
      </c>
      <c r="R100" s="76" t="s">
        <v>21</v>
      </c>
      <c r="S100" s="76" t="s">
        <v>21</v>
      </c>
      <c r="T100" s="76" t="s">
        <v>21</v>
      </c>
      <c r="U100" s="76" t="s">
        <v>21</v>
      </c>
      <c r="V100" s="76" t="s">
        <v>21</v>
      </c>
      <c r="W100" s="77" t="s">
        <v>21</v>
      </c>
      <c r="X100" s="45">
        <v>1</v>
      </c>
      <c r="Y100" s="72" t="s">
        <v>44</v>
      </c>
      <c r="Z100" s="76" t="s">
        <v>21</v>
      </c>
      <c r="AA100" s="76" t="s">
        <v>21</v>
      </c>
      <c r="AB100" s="76" t="s">
        <v>21</v>
      </c>
      <c r="AC100" s="76" t="s">
        <v>21</v>
      </c>
      <c r="AD100" s="76" t="s">
        <v>21</v>
      </c>
      <c r="AE100" s="78" t="s">
        <v>20</v>
      </c>
      <c r="AF100" s="78" t="s">
        <v>20</v>
      </c>
      <c r="AG100" s="78" t="s">
        <v>20</v>
      </c>
      <c r="AH100" s="78" t="s">
        <v>20</v>
      </c>
      <c r="AI100" s="78" t="s">
        <v>20</v>
      </c>
      <c r="AJ100" s="78" t="s">
        <v>20</v>
      </c>
      <c r="AK100" s="80" t="s">
        <v>45</v>
      </c>
      <c r="AL100" s="80" t="s">
        <v>45</v>
      </c>
      <c r="AM100" s="80" t="s">
        <v>45</v>
      </c>
      <c r="AN100" s="80" t="s">
        <v>45</v>
      </c>
      <c r="AO100" s="80" t="s">
        <v>45</v>
      </c>
      <c r="AP100" s="81" t="s">
        <v>45</v>
      </c>
      <c r="AQ100" s="45"/>
      <c r="AR100" s="18"/>
      <c r="AS100" s="18"/>
      <c r="AT100" s="18"/>
      <c r="AU100" s="18"/>
      <c r="AV100" s="46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21"/>
    </row>
    <row r="101" spans="1:61" x14ac:dyDescent="0.2">
      <c r="A101" s="258"/>
      <c r="B101" s="250" t="s">
        <v>1</v>
      </c>
      <c r="C101" s="11">
        <v>40</v>
      </c>
      <c r="D101" s="166"/>
      <c r="E101" s="45">
        <v>2</v>
      </c>
      <c r="F101" s="74" t="s">
        <v>50</v>
      </c>
      <c r="G101" s="74" t="s">
        <v>50</v>
      </c>
      <c r="H101" s="74" t="s">
        <v>50</v>
      </c>
      <c r="I101" s="74" t="s">
        <v>50</v>
      </c>
      <c r="J101" s="74" t="s">
        <v>50</v>
      </c>
      <c r="K101" s="74" t="s">
        <v>50</v>
      </c>
      <c r="L101" s="74" t="s">
        <v>50</v>
      </c>
      <c r="M101" s="74" t="s">
        <v>50</v>
      </c>
      <c r="N101" s="74" t="s">
        <v>50</v>
      </c>
      <c r="O101" s="74" t="s">
        <v>50</v>
      </c>
      <c r="P101" s="74" t="s">
        <v>50</v>
      </c>
      <c r="Q101" s="74" t="s">
        <v>50</v>
      </c>
      <c r="R101" s="74" t="s">
        <v>50</v>
      </c>
      <c r="S101" s="74" t="s">
        <v>50</v>
      </c>
      <c r="T101" s="74" t="s">
        <v>50</v>
      </c>
      <c r="U101" s="74" t="s">
        <v>50</v>
      </c>
      <c r="V101" s="74" t="s">
        <v>50</v>
      </c>
      <c r="W101" s="75" t="s">
        <v>50</v>
      </c>
      <c r="X101" s="45">
        <v>1</v>
      </c>
      <c r="Y101" s="76" t="s">
        <v>21</v>
      </c>
      <c r="Z101" s="72" t="s">
        <v>44</v>
      </c>
      <c r="AA101" s="76" t="s">
        <v>21</v>
      </c>
      <c r="AB101" s="76" t="s">
        <v>21</v>
      </c>
      <c r="AC101" s="76" t="s">
        <v>21</v>
      </c>
      <c r="AD101" s="76" t="s">
        <v>21</v>
      </c>
      <c r="AE101" s="78" t="s">
        <v>20</v>
      </c>
      <c r="AF101" s="78" t="s">
        <v>20</v>
      </c>
      <c r="AG101" s="78" t="s">
        <v>20</v>
      </c>
      <c r="AH101" s="78" t="s">
        <v>20</v>
      </c>
      <c r="AI101" s="78" t="s">
        <v>20</v>
      </c>
      <c r="AJ101" s="78" t="s">
        <v>20</v>
      </c>
      <c r="AK101" s="80" t="s">
        <v>45</v>
      </c>
      <c r="AL101" s="80" t="s">
        <v>45</v>
      </c>
      <c r="AM101" s="80" t="s">
        <v>45</v>
      </c>
      <c r="AN101" s="80" t="s">
        <v>45</v>
      </c>
      <c r="AO101" s="80" t="s">
        <v>45</v>
      </c>
      <c r="AP101" s="81" t="s">
        <v>45</v>
      </c>
      <c r="AQ101" s="45"/>
      <c r="AR101" s="18"/>
      <c r="AS101" s="18"/>
      <c r="AT101" s="18"/>
      <c r="AU101" s="18"/>
      <c r="AV101" s="46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21"/>
    </row>
    <row r="102" spans="1:61" x14ac:dyDescent="0.2">
      <c r="A102" s="258"/>
      <c r="B102" s="250"/>
      <c r="C102" s="11">
        <v>41</v>
      </c>
      <c r="D102" s="166"/>
      <c r="E102" s="45">
        <v>2</v>
      </c>
      <c r="F102" s="74" t="s">
        <v>50</v>
      </c>
      <c r="G102" s="74" t="s">
        <v>50</v>
      </c>
      <c r="H102" s="74" t="s">
        <v>50</v>
      </c>
      <c r="I102" s="74" t="s">
        <v>50</v>
      </c>
      <c r="J102" s="74" t="s">
        <v>50</v>
      </c>
      <c r="K102" s="74" t="s">
        <v>50</v>
      </c>
      <c r="L102" s="74" t="s">
        <v>50</v>
      </c>
      <c r="M102" s="74" t="s">
        <v>50</v>
      </c>
      <c r="N102" s="74" t="s">
        <v>50</v>
      </c>
      <c r="O102" s="74" t="s">
        <v>50</v>
      </c>
      <c r="P102" s="74" t="s">
        <v>50</v>
      </c>
      <c r="Q102" s="74" t="s">
        <v>50</v>
      </c>
      <c r="R102" s="74" t="s">
        <v>50</v>
      </c>
      <c r="S102" s="74" t="s">
        <v>50</v>
      </c>
      <c r="T102" s="74" t="s">
        <v>50</v>
      </c>
      <c r="U102" s="74" t="s">
        <v>50</v>
      </c>
      <c r="V102" s="74" t="s">
        <v>50</v>
      </c>
      <c r="W102" s="75" t="s">
        <v>50</v>
      </c>
      <c r="X102" s="45">
        <v>1</v>
      </c>
      <c r="Y102" s="76" t="s">
        <v>21</v>
      </c>
      <c r="Z102" s="72" t="s">
        <v>44</v>
      </c>
      <c r="AA102" s="76" t="s">
        <v>21</v>
      </c>
      <c r="AB102" s="76" t="s">
        <v>21</v>
      </c>
      <c r="AC102" s="76" t="s">
        <v>21</v>
      </c>
      <c r="AD102" s="76" t="s">
        <v>21</v>
      </c>
      <c r="AE102" s="78" t="s">
        <v>20</v>
      </c>
      <c r="AF102" s="78" t="s">
        <v>20</v>
      </c>
      <c r="AG102" s="78" t="s">
        <v>20</v>
      </c>
      <c r="AH102" s="78" t="s">
        <v>20</v>
      </c>
      <c r="AI102" s="78" t="s">
        <v>20</v>
      </c>
      <c r="AJ102" s="78" t="s">
        <v>20</v>
      </c>
      <c r="AK102" s="80" t="s">
        <v>45</v>
      </c>
      <c r="AL102" s="80" t="s">
        <v>45</v>
      </c>
      <c r="AM102" s="80" t="s">
        <v>45</v>
      </c>
      <c r="AN102" s="80" t="s">
        <v>45</v>
      </c>
      <c r="AO102" s="80" t="s">
        <v>45</v>
      </c>
      <c r="AP102" s="81" t="s">
        <v>45</v>
      </c>
      <c r="AQ102" s="45"/>
      <c r="AR102" s="18"/>
      <c r="AS102" s="18"/>
      <c r="AT102" s="18"/>
      <c r="AU102" s="18"/>
      <c r="AV102" s="18"/>
      <c r="AW102" s="46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21"/>
    </row>
    <row r="103" spans="1:61" x14ac:dyDescent="0.2">
      <c r="A103" s="258"/>
      <c r="B103" s="250"/>
      <c r="C103" s="11">
        <v>42</v>
      </c>
      <c r="D103" s="166"/>
      <c r="E103" s="45">
        <v>2</v>
      </c>
      <c r="F103" s="78" t="s">
        <v>20</v>
      </c>
      <c r="G103" s="78" t="s">
        <v>20</v>
      </c>
      <c r="H103" s="78" t="s">
        <v>20</v>
      </c>
      <c r="I103" s="78" t="s">
        <v>20</v>
      </c>
      <c r="J103" s="78" t="s">
        <v>20</v>
      </c>
      <c r="K103" s="78" t="s">
        <v>20</v>
      </c>
      <c r="L103" s="80" t="s">
        <v>45</v>
      </c>
      <c r="M103" s="80" t="s">
        <v>45</v>
      </c>
      <c r="N103" s="80" t="s">
        <v>45</v>
      </c>
      <c r="O103" s="80" t="s">
        <v>45</v>
      </c>
      <c r="P103" s="80" t="s">
        <v>45</v>
      </c>
      <c r="Q103" s="80" t="s">
        <v>45</v>
      </c>
      <c r="R103" s="76" t="s">
        <v>21</v>
      </c>
      <c r="S103" s="76" t="s">
        <v>21</v>
      </c>
      <c r="T103" s="76" t="s">
        <v>21</v>
      </c>
      <c r="U103" s="76" t="s">
        <v>21</v>
      </c>
      <c r="V103" s="76" t="s">
        <v>21</v>
      </c>
      <c r="W103" s="77" t="s">
        <v>21</v>
      </c>
      <c r="X103" s="45">
        <v>1</v>
      </c>
      <c r="Y103" s="76" t="s">
        <v>21</v>
      </c>
      <c r="Z103" s="72" t="s">
        <v>44</v>
      </c>
      <c r="AA103" s="76" t="s">
        <v>21</v>
      </c>
      <c r="AB103" s="76" t="s">
        <v>21</v>
      </c>
      <c r="AC103" s="76" t="s">
        <v>21</v>
      </c>
      <c r="AD103" s="76" t="s">
        <v>21</v>
      </c>
      <c r="AE103" s="78" t="s">
        <v>20</v>
      </c>
      <c r="AF103" s="78" t="s">
        <v>20</v>
      </c>
      <c r="AG103" s="78" t="s">
        <v>20</v>
      </c>
      <c r="AH103" s="78" t="s">
        <v>20</v>
      </c>
      <c r="AI103" s="78" t="s">
        <v>20</v>
      </c>
      <c r="AJ103" s="78" t="s">
        <v>20</v>
      </c>
      <c r="AK103" s="80" t="s">
        <v>45</v>
      </c>
      <c r="AL103" s="80" t="s">
        <v>45</v>
      </c>
      <c r="AM103" s="80" t="s">
        <v>45</v>
      </c>
      <c r="AN103" s="80" t="s">
        <v>45</v>
      </c>
      <c r="AO103" s="80" t="s">
        <v>45</v>
      </c>
      <c r="AP103" s="81" t="s">
        <v>45</v>
      </c>
      <c r="AQ103" s="45"/>
      <c r="AR103" s="18"/>
      <c r="AS103" s="18"/>
      <c r="AT103" s="18"/>
      <c r="AU103" s="18"/>
      <c r="AV103" s="18"/>
      <c r="AW103" s="46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21"/>
    </row>
    <row r="104" spans="1:61" x14ac:dyDescent="0.2">
      <c r="A104" s="258"/>
      <c r="B104" s="250"/>
      <c r="C104" s="11">
        <v>43</v>
      </c>
      <c r="D104" s="166"/>
      <c r="E104" s="45">
        <v>2</v>
      </c>
      <c r="F104" s="78" t="s">
        <v>20</v>
      </c>
      <c r="G104" s="78" t="s">
        <v>20</v>
      </c>
      <c r="H104" s="78" t="s">
        <v>20</v>
      </c>
      <c r="I104" s="78" t="s">
        <v>20</v>
      </c>
      <c r="J104" s="78" t="s">
        <v>20</v>
      </c>
      <c r="K104" s="78" t="s">
        <v>20</v>
      </c>
      <c r="L104" s="80" t="s">
        <v>45</v>
      </c>
      <c r="M104" s="80" t="s">
        <v>45</v>
      </c>
      <c r="N104" s="80" t="s">
        <v>45</v>
      </c>
      <c r="O104" s="80" t="s">
        <v>45</v>
      </c>
      <c r="P104" s="80" t="s">
        <v>45</v>
      </c>
      <c r="Q104" s="80" t="s">
        <v>45</v>
      </c>
      <c r="R104" s="76" t="s">
        <v>21</v>
      </c>
      <c r="S104" s="76" t="s">
        <v>21</v>
      </c>
      <c r="T104" s="76" t="s">
        <v>21</v>
      </c>
      <c r="U104" s="76" t="s">
        <v>21</v>
      </c>
      <c r="V104" s="76" t="s">
        <v>21</v>
      </c>
      <c r="W104" s="77" t="s">
        <v>21</v>
      </c>
      <c r="X104" s="45">
        <v>1</v>
      </c>
      <c r="Y104" s="76" t="s">
        <v>21</v>
      </c>
      <c r="Z104" s="76" t="s">
        <v>21</v>
      </c>
      <c r="AA104" s="72" t="s">
        <v>44</v>
      </c>
      <c r="AB104" s="76" t="s">
        <v>21</v>
      </c>
      <c r="AC104" s="76" t="s">
        <v>21</v>
      </c>
      <c r="AD104" s="76" t="s">
        <v>21</v>
      </c>
      <c r="AE104" s="78" t="s">
        <v>20</v>
      </c>
      <c r="AF104" s="78" t="s">
        <v>20</v>
      </c>
      <c r="AG104" s="78" t="s">
        <v>20</v>
      </c>
      <c r="AH104" s="78" t="s">
        <v>20</v>
      </c>
      <c r="AI104" s="78" t="s">
        <v>20</v>
      </c>
      <c r="AJ104" s="78" t="s">
        <v>20</v>
      </c>
      <c r="AK104" s="80" t="s">
        <v>45</v>
      </c>
      <c r="AL104" s="80" t="s">
        <v>45</v>
      </c>
      <c r="AM104" s="80" t="s">
        <v>45</v>
      </c>
      <c r="AN104" s="80" t="s">
        <v>45</v>
      </c>
      <c r="AO104" s="80" t="s">
        <v>45</v>
      </c>
      <c r="AP104" s="81" t="s">
        <v>45</v>
      </c>
      <c r="AQ104" s="45"/>
      <c r="AR104" s="18"/>
      <c r="AS104" s="18"/>
      <c r="AT104" s="18"/>
      <c r="AU104" s="18"/>
      <c r="AV104" s="18"/>
      <c r="AW104" s="46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21"/>
    </row>
    <row r="105" spans="1:61" x14ac:dyDescent="0.2">
      <c r="A105" s="258"/>
      <c r="B105" s="250" t="s">
        <v>2</v>
      </c>
      <c r="C105" s="11">
        <v>44</v>
      </c>
      <c r="D105" s="166" t="s">
        <v>27</v>
      </c>
      <c r="E105" s="45">
        <v>2</v>
      </c>
      <c r="F105" s="78" t="s">
        <v>20</v>
      </c>
      <c r="G105" s="78" t="s">
        <v>20</v>
      </c>
      <c r="H105" s="78" t="s">
        <v>20</v>
      </c>
      <c r="I105" s="78" t="s">
        <v>20</v>
      </c>
      <c r="J105" s="78" t="s">
        <v>20</v>
      </c>
      <c r="K105" s="78" t="s">
        <v>20</v>
      </c>
      <c r="L105" s="80" t="s">
        <v>45</v>
      </c>
      <c r="M105" s="80" t="s">
        <v>45</v>
      </c>
      <c r="N105" s="80" t="s">
        <v>45</v>
      </c>
      <c r="O105" s="80" t="s">
        <v>45</v>
      </c>
      <c r="P105" s="80" t="s">
        <v>45</v>
      </c>
      <c r="Q105" s="80" t="s">
        <v>45</v>
      </c>
      <c r="R105" s="76" t="s">
        <v>21</v>
      </c>
      <c r="S105" s="76" t="s">
        <v>21</v>
      </c>
      <c r="T105" s="76" t="s">
        <v>21</v>
      </c>
      <c r="U105" s="76" t="s">
        <v>21</v>
      </c>
      <c r="V105" s="76" t="s">
        <v>21</v>
      </c>
      <c r="W105" s="77" t="s">
        <v>21</v>
      </c>
      <c r="X105" s="45">
        <v>1</v>
      </c>
      <c r="Y105" s="76" t="s">
        <v>21</v>
      </c>
      <c r="Z105" s="76" t="s">
        <v>21</v>
      </c>
      <c r="AA105" s="72" t="s">
        <v>44</v>
      </c>
      <c r="AB105" s="76" t="s">
        <v>21</v>
      </c>
      <c r="AC105" s="76" t="s">
        <v>21</v>
      </c>
      <c r="AD105" s="76" t="s">
        <v>21</v>
      </c>
      <c r="AE105" s="78" t="s">
        <v>20</v>
      </c>
      <c r="AF105" s="78" t="s">
        <v>20</v>
      </c>
      <c r="AG105" s="78" t="s">
        <v>20</v>
      </c>
      <c r="AH105" s="78" t="s">
        <v>20</v>
      </c>
      <c r="AI105" s="78" t="s">
        <v>20</v>
      </c>
      <c r="AJ105" s="78" t="s">
        <v>20</v>
      </c>
      <c r="AK105" s="80" t="s">
        <v>45</v>
      </c>
      <c r="AL105" s="80" t="s">
        <v>45</v>
      </c>
      <c r="AM105" s="80" t="s">
        <v>45</v>
      </c>
      <c r="AN105" s="80" t="s">
        <v>45</v>
      </c>
      <c r="AO105" s="80" t="s">
        <v>45</v>
      </c>
      <c r="AP105" s="81" t="s">
        <v>45</v>
      </c>
      <c r="AQ105" s="45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21"/>
    </row>
    <row r="106" spans="1:61" x14ac:dyDescent="0.2">
      <c r="A106" s="258"/>
      <c r="B106" s="250"/>
      <c r="C106" s="11">
        <v>45</v>
      </c>
      <c r="D106" s="166"/>
      <c r="E106" s="45">
        <v>2</v>
      </c>
      <c r="F106" s="78" t="s">
        <v>20</v>
      </c>
      <c r="G106" s="78" t="s">
        <v>20</v>
      </c>
      <c r="H106" s="78" t="s">
        <v>20</v>
      </c>
      <c r="I106" s="78" t="s">
        <v>20</v>
      </c>
      <c r="J106" s="78" t="s">
        <v>20</v>
      </c>
      <c r="K106" s="78" t="s">
        <v>20</v>
      </c>
      <c r="L106" s="80" t="s">
        <v>45</v>
      </c>
      <c r="M106" s="80" t="s">
        <v>45</v>
      </c>
      <c r="N106" s="80" t="s">
        <v>45</v>
      </c>
      <c r="O106" s="80" t="s">
        <v>45</v>
      </c>
      <c r="P106" s="80" t="s">
        <v>45</v>
      </c>
      <c r="Q106" s="80" t="s">
        <v>45</v>
      </c>
      <c r="R106" s="76" t="s">
        <v>21</v>
      </c>
      <c r="S106" s="76" t="s">
        <v>21</v>
      </c>
      <c r="T106" s="76" t="s">
        <v>21</v>
      </c>
      <c r="U106" s="76" t="s">
        <v>21</v>
      </c>
      <c r="V106" s="76" t="s">
        <v>21</v>
      </c>
      <c r="W106" s="77" t="s">
        <v>21</v>
      </c>
      <c r="X106" s="45">
        <v>1</v>
      </c>
      <c r="Y106" s="76" t="s">
        <v>21</v>
      </c>
      <c r="Z106" s="76" t="s">
        <v>21</v>
      </c>
      <c r="AA106" s="72" t="s">
        <v>44</v>
      </c>
      <c r="AB106" s="76" t="s">
        <v>21</v>
      </c>
      <c r="AC106" s="76" t="s">
        <v>21</v>
      </c>
      <c r="AD106" s="76" t="s">
        <v>21</v>
      </c>
      <c r="AE106" s="78" t="s">
        <v>20</v>
      </c>
      <c r="AF106" s="78" t="s">
        <v>20</v>
      </c>
      <c r="AG106" s="78" t="s">
        <v>20</v>
      </c>
      <c r="AH106" s="78" t="s">
        <v>20</v>
      </c>
      <c r="AI106" s="78" t="s">
        <v>20</v>
      </c>
      <c r="AJ106" s="78" t="s">
        <v>20</v>
      </c>
      <c r="AK106" s="80" t="s">
        <v>45</v>
      </c>
      <c r="AL106" s="80" t="s">
        <v>45</v>
      </c>
      <c r="AM106" s="80" t="s">
        <v>45</v>
      </c>
      <c r="AN106" s="80" t="s">
        <v>45</v>
      </c>
      <c r="AO106" s="80" t="s">
        <v>45</v>
      </c>
      <c r="AP106" s="81" t="s">
        <v>45</v>
      </c>
      <c r="AQ106" s="45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21"/>
    </row>
    <row r="107" spans="1:61" x14ac:dyDescent="0.2">
      <c r="A107" s="258"/>
      <c r="B107" s="250"/>
      <c r="C107" s="11">
        <v>46</v>
      </c>
      <c r="D107" s="166"/>
      <c r="E107" s="45">
        <v>2</v>
      </c>
      <c r="F107" s="78" t="s">
        <v>20</v>
      </c>
      <c r="G107" s="78" t="s">
        <v>20</v>
      </c>
      <c r="H107" s="78" t="s">
        <v>20</v>
      </c>
      <c r="I107" s="78" t="s">
        <v>20</v>
      </c>
      <c r="J107" s="78" t="s">
        <v>20</v>
      </c>
      <c r="K107" s="78" t="s">
        <v>20</v>
      </c>
      <c r="L107" s="80" t="s">
        <v>45</v>
      </c>
      <c r="M107" s="80" t="s">
        <v>45</v>
      </c>
      <c r="N107" s="80" t="s">
        <v>45</v>
      </c>
      <c r="O107" s="80" t="s">
        <v>45</v>
      </c>
      <c r="P107" s="80" t="s">
        <v>45</v>
      </c>
      <c r="Q107" s="80" t="s">
        <v>45</v>
      </c>
      <c r="R107" s="76" t="s">
        <v>21</v>
      </c>
      <c r="S107" s="76" t="s">
        <v>21</v>
      </c>
      <c r="T107" s="76" t="s">
        <v>21</v>
      </c>
      <c r="U107" s="76" t="s">
        <v>21</v>
      </c>
      <c r="V107" s="76" t="s">
        <v>21</v>
      </c>
      <c r="W107" s="77" t="s">
        <v>21</v>
      </c>
      <c r="X107" s="45">
        <v>1</v>
      </c>
      <c r="Y107" s="76" t="s">
        <v>21</v>
      </c>
      <c r="Z107" s="76" t="s">
        <v>21</v>
      </c>
      <c r="AA107" s="76" t="s">
        <v>21</v>
      </c>
      <c r="AB107" s="72" t="s">
        <v>44</v>
      </c>
      <c r="AC107" s="76" t="s">
        <v>21</v>
      </c>
      <c r="AD107" s="76" t="s">
        <v>21</v>
      </c>
      <c r="AE107" s="78" t="s">
        <v>20</v>
      </c>
      <c r="AF107" s="78" t="s">
        <v>20</v>
      </c>
      <c r="AG107" s="78" t="s">
        <v>20</v>
      </c>
      <c r="AH107" s="78" t="s">
        <v>20</v>
      </c>
      <c r="AI107" s="78" t="s">
        <v>20</v>
      </c>
      <c r="AJ107" s="78" t="s">
        <v>20</v>
      </c>
      <c r="AK107" s="80" t="s">
        <v>45</v>
      </c>
      <c r="AL107" s="80" t="s">
        <v>45</v>
      </c>
      <c r="AM107" s="80" t="s">
        <v>45</v>
      </c>
      <c r="AN107" s="80" t="s">
        <v>45</v>
      </c>
      <c r="AO107" s="80" t="s">
        <v>45</v>
      </c>
      <c r="AP107" s="81" t="s">
        <v>45</v>
      </c>
      <c r="AQ107" s="45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21"/>
    </row>
    <row r="108" spans="1:61" x14ac:dyDescent="0.2">
      <c r="A108" s="258"/>
      <c r="B108" s="250"/>
      <c r="C108" s="11">
        <v>47</v>
      </c>
      <c r="D108" s="166"/>
      <c r="E108" s="45">
        <v>2</v>
      </c>
      <c r="F108" s="78" t="s">
        <v>20</v>
      </c>
      <c r="G108" s="78" t="s">
        <v>20</v>
      </c>
      <c r="H108" s="78" t="s">
        <v>20</v>
      </c>
      <c r="I108" s="78" t="s">
        <v>20</v>
      </c>
      <c r="J108" s="78" t="s">
        <v>20</v>
      </c>
      <c r="K108" s="78" t="s">
        <v>20</v>
      </c>
      <c r="L108" s="80" t="s">
        <v>45</v>
      </c>
      <c r="M108" s="80" t="s">
        <v>45</v>
      </c>
      <c r="N108" s="80" t="s">
        <v>45</v>
      </c>
      <c r="O108" s="80" t="s">
        <v>45</v>
      </c>
      <c r="P108" s="80" t="s">
        <v>45</v>
      </c>
      <c r="Q108" s="80" t="s">
        <v>45</v>
      </c>
      <c r="R108" s="76" t="s">
        <v>21</v>
      </c>
      <c r="S108" s="76" t="s">
        <v>21</v>
      </c>
      <c r="T108" s="76" t="s">
        <v>21</v>
      </c>
      <c r="U108" s="76" t="s">
        <v>21</v>
      </c>
      <c r="V108" s="76" t="s">
        <v>21</v>
      </c>
      <c r="W108" s="77" t="s">
        <v>21</v>
      </c>
      <c r="X108" s="45">
        <v>1</v>
      </c>
      <c r="Y108" s="76" t="s">
        <v>21</v>
      </c>
      <c r="Z108" s="76" t="s">
        <v>21</v>
      </c>
      <c r="AA108" s="76" t="s">
        <v>21</v>
      </c>
      <c r="AB108" s="72" t="s">
        <v>44</v>
      </c>
      <c r="AC108" s="76" t="s">
        <v>21</v>
      </c>
      <c r="AD108" s="76" t="s">
        <v>21</v>
      </c>
      <c r="AE108" s="78" t="s">
        <v>20</v>
      </c>
      <c r="AF108" s="78" t="s">
        <v>20</v>
      </c>
      <c r="AG108" s="78" t="s">
        <v>20</v>
      </c>
      <c r="AH108" s="78" t="s">
        <v>20</v>
      </c>
      <c r="AI108" s="78" t="s">
        <v>20</v>
      </c>
      <c r="AJ108" s="78" t="s">
        <v>20</v>
      </c>
      <c r="AK108" s="80" t="s">
        <v>45</v>
      </c>
      <c r="AL108" s="80" t="s">
        <v>45</v>
      </c>
      <c r="AM108" s="80" t="s">
        <v>45</v>
      </c>
      <c r="AN108" s="80" t="s">
        <v>45</v>
      </c>
      <c r="AO108" s="80" t="s">
        <v>45</v>
      </c>
      <c r="AP108" s="81" t="s">
        <v>45</v>
      </c>
      <c r="AQ108" s="45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21"/>
    </row>
    <row r="109" spans="1:61" x14ac:dyDescent="0.2">
      <c r="A109" s="258"/>
      <c r="B109" s="250" t="s">
        <v>3</v>
      </c>
      <c r="C109" s="11">
        <v>48</v>
      </c>
      <c r="D109" s="166"/>
      <c r="E109" s="45">
        <v>2</v>
      </c>
      <c r="F109" s="78" t="s">
        <v>20</v>
      </c>
      <c r="G109" s="78" t="s">
        <v>20</v>
      </c>
      <c r="H109" s="78" t="s">
        <v>20</v>
      </c>
      <c r="I109" s="78" t="s">
        <v>20</v>
      </c>
      <c r="J109" s="78" t="s">
        <v>20</v>
      </c>
      <c r="K109" s="78" t="s">
        <v>20</v>
      </c>
      <c r="L109" s="80" t="s">
        <v>45</v>
      </c>
      <c r="M109" s="80" t="s">
        <v>45</v>
      </c>
      <c r="N109" s="80" t="s">
        <v>45</v>
      </c>
      <c r="O109" s="80" t="s">
        <v>45</v>
      </c>
      <c r="P109" s="80" t="s">
        <v>45</v>
      </c>
      <c r="Q109" s="80" t="s">
        <v>45</v>
      </c>
      <c r="R109" s="76" t="s">
        <v>21</v>
      </c>
      <c r="S109" s="76" t="s">
        <v>21</v>
      </c>
      <c r="T109" s="76" t="s">
        <v>21</v>
      </c>
      <c r="U109" s="76" t="s">
        <v>21</v>
      </c>
      <c r="V109" s="76" t="s">
        <v>21</v>
      </c>
      <c r="W109" s="77" t="s">
        <v>21</v>
      </c>
      <c r="X109" s="45">
        <v>1</v>
      </c>
      <c r="Y109" s="76" t="s">
        <v>21</v>
      </c>
      <c r="Z109" s="76" t="s">
        <v>21</v>
      </c>
      <c r="AA109" s="76" t="s">
        <v>21</v>
      </c>
      <c r="AB109" s="72" t="s">
        <v>44</v>
      </c>
      <c r="AC109" s="76" t="s">
        <v>21</v>
      </c>
      <c r="AD109" s="76" t="s">
        <v>21</v>
      </c>
      <c r="AE109" s="78" t="s">
        <v>20</v>
      </c>
      <c r="AF109" s="78" t="s">
        <v>20</v>
      </c>
      <c r="AG109" s="78" t="s">
        <v>20</v>
      </c>
      <c r="AH109" s="78" t="s">
        <v>20</v>
      </c>
      <c r="AI109" s="78" t="s">
        <v>20</v>
      </c>
      <c r="AJ109" s="78" t="s">
        <v>20</v>
      </c>
      <c r="AK109" s="80" t="s">
        <v>45</v>
      </c>
      <c r="AL109" s="80" t="s">
        <v>45</v>
      </c>
      <c r="AM109" s="80" t="s">
        <v>45</v>
      </c>
      <c r="AN109" s="80" t="s">
        <v>45</v>
      </c>
      <c r="AO109" s="80" t="s">
        <v>45</v>
      </c>
      <c r="AP109" s="81" t="s">
        <v>45</v>
      </c>
      <c r="AQ109" s="45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21"/>
    </row>
    <row r="110" spans="1:61" x14ac:dyDescent="0.2">
      <c r="A110" s="258"/>
      <c r="B110" s="250"/>
      <c r="C110" s="11">
        <v>49</v>
      </c>
      <c r="D110" s="166"/>
      <c r="E110" s="45">
        <v>2</v>
      </c>
      <c r="F110" s="78" t="s">
        <v>20</v>
      </c>
      <c r="G110" s="78" t="s">
        <v>20</v>
      </c>
      <c r="H110" s="78" t="s">
        <v>20</v>
      </c>
      <c r="I110" s="78" t="s">
        <v>20</v>
      </c>
      <c r="J110" s="78" t="s">
        <v>20</v>
      </c>
      <c r="K110" s="78" t="s">
        <v>20</v>
      </c>
      <c r="L110" s="80" t="s">
        <v>45</v>
      </c>
      <c r="M110" s="80" t="s">
        <v>45</v>
      </c>
      <c r="N110" s="80" t="s">
        <v>45</v>
      </c>
      <c r="O110" s="80" t="s">
        <v>45</v>
      </c>
      <c r="P110" s="80" t="s">
        <v>45</v>
      </c>
      <c r="Q110" s="80" t="s">
        <v>45</v>
      </c>
      <c r="R110" s="76" t="s">
        <v>21</v>
      </c>
      <c r="S110" s="76" t="s">
        <v>21</v>
      </c>
      <c r="T110" s="76" t="s">
        <v>21</v>
      </c>
      <c r="U110" s="76" t="s">
        <v>21</v>
      </c>
      <c r="V110" s="76" t="s">
        <v>21</v>
      </c>
      <c r="W110" s="77" t="s">
        <v>21</v>
      </c>
      <c r="X110" s="45">
        <v>1</v>
      </c>
      <c r="Y110" s="76" t="s">
        <v>21</v>
      </c>
      <c r="Z110" s="76" t="s">
        <v>21</v>
      </c>
      <c r="AA110" s="76" t="s">
        <v>21</v>
      </c>
      <c r="AB110" s="76" t="s">
        <v>21</v>
      </c>
      <c r="AC110" s="72" t="s">
        <v>44</v>
      </c>
      <c r="AD110" s="76" t="s">
        <v>21</v>
      </c>
      <c r="AE110" s="78" t="s">
        <v>20</v>
      </c>
      <c r="AF110" s="78" t="s">
        <v>20</v>
      </c>
      <c r="AG110" s="78" t="s">
        <v>20</v>
      </c>
      <c r="AH110" s="78" t="s">
        <v>20</v>
      </c>
      <c r="AI110" s="78" t="s">
        <v>20</v>
      </c>
      <c r="AJ110" s="78" t="s">
        <v>20</v>
      </c>
      <c r="AK110" s="80" t="s">
        <v>45</v>
      </c>
      <c r="AL110" s="80" t="s">
        <v>45</v>
      </c>
      <c r="AM110" s="80" t="s">
        <v>45</v>
      </c>
      <c r="AN110" s="80" t="s">
        <v>45</v>
      </c>
      <c r="AO110" s="80" t="s">
        <v>45</v>
      </c>
      <c r="AP110" s="81" t="s">
        <v>45</v>
      </c>
      <c r="AQ110" s="45"/>
      <c r="AR110" s="18"/>
      <c r="AS110" s="18"/>
      <c r="AT110" s="18"/>
      <c r="AU110" s="18"/>
      <c r="AV110" s="18"/>
      <c r="AW110" s="18"/>
      <c r="AX110" s="46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21"/>
    </row>
    <row r="111" spans="1:61" x14ac:dyDescent="0.2">
      <c r="A111" s="258"/>
      <c r="B111" s="250"/>
      <c r="C111" s="11">
        <v>50</v>
      </c>
      <c r="D111" s="166"/>
      <c r="E111" s="45">
        <v>2</v>
      </c>
      <c r="F111" s="78" t="s">
        <v>20</v>
      </c>
      <c r="G111" s="78" t="s">
        <v>20</v>
      </c>
      <c r="H111" s="78" t="s">
        <v>20</v>
      </c>
      <c r="I111" s="78" t="s">
        <v>20</v>
      </c>
      <c r="J111" s="78" t="s">
        <v>20</v>
      </c>
      <c r="K111" s="78" t="s">
        <v>20</v>
      </c>
      <c r="L111" s="80" t="s">
        <v>45</v>
      </c>
      <c r="M111" s="80" t="s">
        <v>45</v>
      </c>
      <c r="N111" s="80" t="s">
        <v>45</v>
      </c>
      <c r="O111" s="80" t="s">
        <v>45</v>
      </c>
      <c r="P111" s="80" t="s">
        <v>45</v>
      </c>
      <c r="Q111" s="80" t="s">
        <v>45</v>
      </c>
      <c r="R111" s="76" t="s">
        <v>21</v>
      </c>
      <c r="S111" s="76" t="s">
        <v>21</v>
      </c>
      <c r="T111" s="76" t="s">
        <v>21</v>
      </c>
      <c r="U111" s="76" t="s">
        <v>21</v>
      </c>
      <c r="V111" s="76" t="s">
        <v>21</v>
      </c>
      <c r="W111" s="77" t="s">
        <v>21</v>
      </c>
      <c r="X111" s="45">
        <v>1</v>
      </c>
      <c r="Y111" s="76" t="s">
        <v>21</v>
      </c>
      <c r="Z111" s="76" t="s">
        <v>21</v>
      </c>
      <c r="AA111" s="76" t="s">
        <v>21</v>
      </c>
      <c r="AB111" s="76" t="s">
        <v>21</v>
      </c>
      <c r="AC111" s="72" t="s">
        <v>44</v>
      </c>
      <c r="AD111" s="76" t="s">
        <v>21</v>
      </c>
      <c r="AE111" s="78" t="s">
        <v>20</v>
      </c>
      <c r="AF111" s="78" t="s">
        <v>20</v>
      </c>
      <c r="AG111" s="78" t="s">
        <v>20</v>
      </c>
      <c r="AH111" s="78" t="s">
        <v>20</v>
      </c>
      <c r="AI111" s="78" t="s">
        <v>20</v>
      </c>
      <c r="AJ111" s="78" t="s">
        <v>20</v>
      </c>
      <c r="AK111" s="80" t="s">
        <v>45</v>
      </c>
      <c r="AL111" s="80" t="s">
        <v>45</v>
      </c>
      <c r="AM111" s="80" t="s">
        <v>45</v>
      </c>
      <c r="AN111" s="80" t="s">
        <v>45</v>
      </c>
      <c r="AO111" s="80" t="s">
        <v>45</v>
      </c>
      <c r="AP111" s="81" t="s">
        <v>45</v>
      </c>
      <c r="AQ111" s="45"/>
      <c r="AR111" s="18"/>
      <c r="AS111" s="18"/>
      <c r="AT111" s="18"/>
      <c r="AU111" s="18"/>
      <c r="AV111" s="18"/>
      <c r="AW111" s="18"/>
      <c r="AX111" s="46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21"/>
    </row>
    <row r="112" spans="1:61" x14ac:dyDescent="0.2">
      <c r="A112" s="258"/>
      <c r="B112" s="250"/>
      <c r="C112" s="11">
        <v>51</v>
      </c>
      <c r="D112" s="166"/>
      <c r="E112" s="45">
        <v>2</v>
      </c>
      <c r="F112" s="78" t="s">
        <v>20</v>
      </c>
      <c r="G112" s="78" t="s">
        <v>20</v>
      </c>
      <c r="H112" s="78" t="s">
        <v>20</v>
      </c>
      <c r="I112" s="78" t="s">
        <v>20</v>
      </c>
      <c r="J112" s="78" t="s">
        <v>20</v>
      </c>
      <c r="K112" s="78" t="s">
        <v>20</v>
      </c>
      <c r="L112" s="80" t="s">
        <v>45</v>
      </c>
      <c r="M112" s="80" t="s">
        <v>45</v>
      </c>
      <c r="N112" s="80" t="s">
        <v>45</v>
      </c>
      <c r="O112" s="80" t="s">
        <v>45</v>
      </c>
      <c r="P112" s="80" t="s">
        <v>45</v>
      </c>
      <c r="Q112" s="80" t="s">
        <v>45</v>
      </c>
      <c r="R112" s="76" t="s">
        <v>21</v>
      </c>
      <c r="S112" s="76" t="s">
        <v>21</v>
      </c>
      <c r="T112" s="76" t="s">
        <v>21</v>
      </c>
      <c r="U112" s="76" t="s">
        <v>21</v>
      </c>
      <c r="V112" s="76" t="s">
        <v>21</v>
      </c>
      <c r="W112" s="77" t="s">
        <v>21</v>
      </c>
      <c r="X112" s="45">
        <v>1</v>
      </c>
      <c r="Y112" s="76" t="s">
        <v>21</v>
      </c>
      <c r="Z112" s="76" t="s">
        <v>21</v>
      </c>
      <c r="AA112" s="76" t="s">
        <v>21</v>
      </c>
      <c r="AB112" s="76" t="s">
        <v>21</v>
      </c>
      <c r="AC112" s="72" t="s">
        <v>44</v>
      </c>
      <c r="AD112" s="76" t="s">
        <v>21</v>
      </c>
      <c r="AE112" s="78" t="s">
        <v>20</v>
      </c>
      <c r="AF112" s="78" t="s">
        <v>20</v>
      </c>
      <c r="AG112" s="78" t="s">
        <v>20</v>
      </c>
      <c r="AH112" s="78" t="s">
        <v>20</v>
      </c>
      <c r="AI112" s="78" t="s">
        <v>20</v>
      </c>
      <c r="AJ112" s="78" t="s">
        <v>20</v>
      </c>
      <c r="AK112" s="80" t="s">
        <v>45</v>
      </c>
      <c r="AL112" s="80" t="s">
        <v>45</v>
      </c>
      <c r="AM112" s="80" t="s">
        <v>45</v>
      </c>
      <c r="AN112" s="80" t="s">
        <v>45</v>
      </c>
      <c r="AO112" s="80" t="s">
        <v>45</v>
      </c>
      <c r="AP112" s="81" t="s">
        <v>45</v>
      </c>
      <c r="AQ112" s="45"/>
      <c r="AR112" s="18"/>
      <c r="AS112" s="18"/>
      <c r="AT112" s="18"/>
      <c r="AU112" s="18"/>
      <c r="AV112" s="18"/>
      <c r="AW112" s="18"/>
      <c r="AX112" s="46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21"/>
    </row>
    <row r="113" spans="1:62" ht="13.5" thickBot="1" x14ac:dyDescent="0.25">
      <c r="A113" s="259"/>
      <c r="B113" s="251"/>
      <c r="C113" s="164">
        <v>52</v>
      </c>
      <c r="D113" s="167" t="s">
        <v>27</v>
      </c>
      <c r="E113" s="45">
        <v>2</v>
      </c>
      <c r="F113" s="78" t="s">
        <v>20</v>
      </c>
      <c r="G113" s="78" t="s">
        <v>20</v>
      </c>
      <c r="H113" s="78" t="s">
        <v>20</v>
      </c>
      <c r="I113" s="78" t="s">
        <v>20</v>
      </c>
      <c r="J113" s="78" t="s">
        <v>20</v>
      </c>
      <c r="K113" s="78" t="s">
        <v>20</v>
      </c>
      <c r="L113" s="80" t="s">
        <v>45</v>
      </c>
      <c r="M113" s="80" t="s">
        <v>45</v>
      </c>
      <c r="N113" s="80" t="s">
        <v>45</v>
      </c>
      <c r="O113" s="80" t="s">
        <v>45</v>
      </c>
      <c r="P113" s="80" t="s">
        <v>45</v>
      </c>
      <c r="Q113" s="80" t="s">
        <v>45</v>
      </c>
      <c r="R113" s="76" t="s">
        <v>21</v>
      </c>
      <c r="S113" s="76" t="s">
        <v>21</v>
      </c>
      <c r="T113" s="76" t="s">
        <v>21</v>
      </c>
      <c r="U113" s="76" t="s">
        <v>21</v>
      </c>
      <c r="V113" s="76" t="s">
        <v>21</v>
      </c>
      <c r="W113" s="77" t="s">
        <v>21</v>
      </c>
      <c r="X113" s="45">
        <v>1</v>
      </c>
      <c r="Y113" s="76" t="s">
        <v>21</v>
      </c>
      <c r="Z113" s="76" t="s">
        <v>21</v>
      </c>
      <c r="AA113" s="76" t="s">
        <v>21</v>
      </c>
      <c r="AB113" s="76" t="s">
        <v>21</v>
      </c>
      <c r="AC113" s="76" t="s">
        <v>21</v>
      </c>
      <c r="AD113" s="72" t="s">
        <v>44</v>
      </c>
      <c r="AE113" s="78" t="s">
        <v>20</v>
      </c>
      <c r="AF113" s="78" t="s">
        <v>20</v>
      </c>
      <c r="AG113" s="78" t="s">
        <v>20</v>
      </c>
      <c r="AH113" s="78" t="s">
        <v>20</v>
      </c>
      <c r="AI113" s="78" t="s">
        <v>20</v>
      </c>
      <c r="AJ113" s="78" t="s">
        <v>20</v>
      </c>
      <c r="AK113" s="80" t="s">
        <v>45</v>
      </c>
      <c r="AL113" s="80" t="s">
        <v>45</v>
      </c>
      <c r="AM113" s="80" t="s">
        <v>45</v>
      </c>
      <c r="AN113" s="80" t="s">
        <v>45</v>
      </c>
      <c r="AO113" s="80" t="s">
        <v>45</v>
      </c>
      <c r="AP113" s="81" t="s">
        <v>45</v>
      </c>
      <c r="AQ113" s="45"/>
      <c r="AR113" s="18"/>
      <c r="AS113" s="18"/>
      <c r="AT113" s="18"/>
      <c r="AU113" s="18"/>
      <c r="AV113" s="18"/>
      <c r="AW113" s="18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7"/>
    </row>
    <row r="114" spans="1:62" x14ac:dyDescent="0.2">
      <c r="A114" s="290">
        <v>2022</v>
      </c>
      <c r="B114" s="264" t="s">
        <v>4</v>
      </c>
      <c r="C114" s="12">
        <v>1</v>
      </c>
      <c r="D114" s="172" t="s">
        <v>27</v>
      </c>
      <c r="E114" s="45">
        <v>2</v>
      </c>
      <c r="F114" s="78" t="s">
        <v>20</v>
      </c>
      <c r="G114" s="78" t="s">
        <v>20</v>
      </c>
      <c r="H114" s="78" t="s">
        <v>20</v>
      </c>
      <c r="I114" s="78" t="s">
        <v>20</v>
      </c>
      <c r="J114" s="78" t="s">
        <v>20</v>
      </c>
      <c r="K114" s="78" t="s">
        <v>20</v>
      </c>
      <c r="L114" s="80" t="s">
        <v>45</v>
      </c>
      <c r="M114" s="80" t="s">
        <v>45</v>
      </c>
      <c r="N114" s="80" t="s">
        <v>45</v>
      </c>
      <c r="O114" s="80" t="s">
        <v>45</v>
      </c>
      <c r="P114" s="80" t="s">
        <v>45</v>
      </c>
      <c r="Q114" s="80" t="s">
        <v>45</v>
      </c>
      <c r="R114" s="76" t="s">
        <v>21</v>
      </c>
      <c r="S114" s="76" t="s">
        <v>21</v>
      </c>
      <c r="T114" s="76" t="s">
        <v>21</v>
      </c>
      <c r="U114" s="76" t="s">
        <v>21</v>
      </c>
      <c r="V114" s="76" t="s">
        <v>21</v>
      </c>
      <c r="W114" s="77" t="s">
        <v>21</v>
      </c>
      <c r="X114" s="45">
        <v>1</v>
      </c>
      <c r="Y114" s="76" t="s">
        <v>21</v>
      </c>
      <c r="Z114" s="76" t="s">
        <v>21</v>
      </c>
      <c r="AA114" s="76" t="s">
        <v>21</v>
      </c>
      <c r="AB114" s="76" t="s">
        <v>21</v>
      </c>
      <c r="AC114" s="76" t="s">
        <v>21</v>
      </c>
      <c r="AD114" s="72" t="s">
        <v>44</v>
      </c>
      <c r="AE114" s="78" t="s">
        <v>20</v>
      </c>
      <c r="AF114" s="78" t="s">
        <v>20</v>
      </c>
      <c r="AG114" s="78" t="s">
        <v>20</v>
      </c>
      <c r="AH114" s="78" t="s">
        <v>20</v>
      </c>
      <c r="AI114" s="78" t="s">
        <v>20</v>
      </c>
      <c r="AJ114" s="78" t="s">
        <v>20</v>
      </c>
      <c r="AK114" s="80" t="s">
        <v>45</v>
      </c>
      <c r="AL114" s="80" t="s">
        <v>45</v>
      </c>
      <c r="AM114" s="80" t="s">
        <v>45</v>
      </c>
      <c r="AN114" s="80" t="s">
        <v>45</v>
      </c>
      <c r="AO114" s="80" t="s">
        <v>45</v>
      </c>
      <c r="AP114" s="81" t="s">
        <v>45</v>
      </c>
      <c r="AQ114" s="45"/>
      <c r="AR114" s="18"/>
      <c r="AS114" s="18"/>
      <c r="AT114" s="18"/>
      <c r="AU114" s="18"/>
      <c r="AV114" s="18"/>
      <c r="AW114" s="18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7"/>
    </row>
    <row r="115" spans="1:62" x14ac:dyDescent="0.2">
      <c r="A115" s="258"/>
      <c r="B115" s="250"/>
      <c r="C115" s="11">
        <v>2</v>
      </c>
      <c r="D115" s="166"/>
      <c r="E115" s="45">
        <v>2</v>
      </c>
      <c r="F115" s="78" t="s">
        <v>20</v>
      </c>
      <c r="G115" s="78" t="s">
        <v>20</v>
      </c>
      <c r="H115" s="78" t="s">
        <v>20</v>
      </c>
      <c r="I115" s="78" t="s">
        <v>20</v>
      </c>
      <c r="J115" s="78" t="s">
        <v>20</v>
      </c>
      <c r="K115" s="78" t="s">
        <v>20</v>
      </c>
      <c r="L115" s="80" t="s">
        <v>45</v>
      </c>
      <c r="M115" s="80" t="s">
        <v>45</v>
      </c>
      <c r="N115" s="80" t="s">
        <v>45</v>
      </c>
      <c r="O115" s="80" t="s">
        <v>45</v>
      </c>
      <c r="P115" s="80" t="s">
        <v>45</v>
      </c>
      <c r="Q115" s="80" t="s">
        <v>45</v>
      </c>
      <c r="R115" s="76" t="s">
        <v>21</v>
      </c>
      <c r="S115" s="76" t="s">
        <v>21</v>
      </c>
      <c r="T115" s="76" t="s">
        <v>21</v>
      </c>
      <c r="U115" s="76" t="s">
        <v>21</v>
      </c>
      <c r="V115" s="76" t="s">
        <v>21</v>
      </c>
      <c r="W115" s="77" t="s">
        <v>21</v>
      </c>
      <c r="X115" s="45">
        <v>1</v>
      </c>
      <c r="Y115" s="76" t="s">
        <v>21</v>
      </c>
      <c r="Z115" s="76" t="s">
        <v>21</v>
      </c>
      <c r="AA115" s="76" t="s">
        <v>21</v>
      </c>
      <c r="AB115" s="76" t="s">
        <v>21</v>
      </c>
      <c r="AC115" s="76" t="s">
        <v>21</v>
      </c>
      <c r="AD115" s="72" t="s">
        <v>44</v>
      </c>
      <c r="AE115" s="78" t="s">
        <v>20</v>
      </c>
      <c r="AF115" s="78" t="s">
        <v>20</v>
      </c>
      <c r="AG115" s="78" t="s">
        <v>20</v>
      </c>
      <c r="AH115" s="78" t="s">
        <v>20</v>
      </c>
      <c r="AI115" s="78" t="s">
        <v>20</v>
      </c>
      <c r="AJ115" s="78" t="s">
        <v>20</v>
      </c>
      <c r="AK115" s="80" t="s">
        <v>45</v>
      </c>
      <c r="AL115" s="80" t="s">
        <v>45</v>
      </c>
      <c r="AM115" s="80" t="s">
        <v>45</v>
      </c>
      <c r="AN115" s="80" t="s">
        <v>45</v>
      </c>
      <c r="AO115" s="80" t="s">
        <v>45</v>
      </c>
      <c r="AP115" s="81" t="s">
        <v>45</v>
      </c>
      <c r="AQ115" s="45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7"/>
    </row>
    <row r="116" spans="1:62" x14ac:dyDescent="0.2">
      <c r="A116" s="258"/>
      <c r="B116" s="250"/>
      <c r="C116" s="11">
        <v>3</v>
      </c>
      <c r="D116" s="166"/>
      <c r="E116" s="45">
        <v>2</v>
      </c>
      <c r="F116" s="80" t="s">
        <v>45</v>
      </c>
      <c r="G116" s="80" t="s">
        <v>45</v>
      </c>
      <c r="H116" s="80" t="s">
        <v>45</v>
      </c>
      <c r="I116" s="80" t="s">
        <v>45</v>
      </c>
      <c r="J116" s="80" t="s">
        <v>45</v>
      </c>
      <c r="K116" s="80" t="s">
        <v>45</v>
      </c>
      <c r="L116" s="76" t="s">
        <v>21</v>
      </c>
      <c r="M116" s="76" t="s">
        <v>21</v>
      </c>
      <c r="N116" s="76" t="s">
        <v>21</v>
      </c>
      <c r="O116" s="76" t="s">
        <v>21</v>
      </c>
      <c r="P116" s="76" t="s">
        <v>21</v>
      </c>
      <c r="Q116" s="76" t="s">
        <v>21</v>
      </c>
      <c r="R116" s="78" t="s">
        <v>20</v>
      </c>
      <c r="S116" s="78" t="s">
        <v>20</v>
      </c>
      <c r="T116" s="78" t="s">
        <v>20</v>
      </c>
      <c r="U116" s="78" t="s">
        <v>20</v>
      </c>
      <c r="V116" s="78" t="s">
        <v>20</v>
      </c>
      <c r="W116" s="79" t="s">
        <v>20</v>
      </c>
      <c r="X116" s="45">
        <v>1</v>
      </c>
      <c r="Y116" s="76" t="s">
        <v>21</v>
      </c>
      <c r="Z116" s="76" t="s">
        <v>21</v>
      </c>
      <c r="AA116" s="76" t="s">
        <v>21</v>
      </c>
      <c r="AB116" s="76" t="s">
        <v>21</v>
      </c>
      <c r="AC116" s="76" t="s">
        <v>21</v>
      </c>
      <c r="AD116" s="76" t="s">
        <v>21</v>
      </c>
      <c r="AE116" s="72" t="s">
        <v>44</v>
      </c>
      <c r="AF116" s="78" t="s">
        <v>20</v>
      </c>
      <c r="AG116" s="78" t="s">
        <v>20</v>
      </c>
      <c r="AH116" s="78" t="s">
        <v>20</v>
      </c>
      <c r="AI116" s="78" t="s">
        <v>20</v>
      </c>
      <c r="AJ116" s="78" t="s">
        <v>20</v>
      </c>
      <c r="AK116" s="80" t="s">
        <v>45</v>
      </c>
      <c r="AL116" s="80" t="s">
        <v>45</v>
      </c>
      <c r="AM116" s="80" t="s">
        <v>45</v>
      </c>
      <c r="AN116" s="80" t="s">
        <v>45</v>
      </c>
      <c r="AO116" s="80" t="s">
        <v>45</v>
      </c>
      <c r="AP116" s="81" t="s">
        <v>45</v>
      </c>
      <c r="AQ116" s="45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7"/>
    </row>
    <row r="117" spans="1:62" x14ac:dyDescent="0.2">
      <c r="A117" s="258"/>
      <c r="B117" s="250"/>
      <c r="C117" s="11">
        <v>4</v>
      </c>
      <c r="D117" s="166"/>
      <c r="E117" s="45">
        <v>2</v>
      </c>
      <c r="F117" s="80" t="s">
        <v>45</v>
      </c>
      <c r="G117" s="80" t="s">
        <v>45</v>
      </c>
      <c r="H117" s="80" t="s">
        <v>45</v>
      </c>
      <c r="I117" s="80" t="s">
        <v>45</v>
      </c>
      <c r="J117" s="80" t="s">
        <v>45</v>
      </c>
      <c r="K117" s="80" t="s">
        <v>45</v>
      </c>
      <c r="L117" s="76" t="s">
        <v>21</v>
      </c>
      <c r="M117" s="76" t="s">
        <v>21</v>
      </c>
      <c r="N117" s="76" t="s">
        <v>21</v>
      </c>
      <c r="O117" s="76" t="s">
        <v>21</v>
      </c>
      <c r="P117" s="76" t="s">
        <v>21</v>
      </c>
      <c r="Q117" s="76" t="s">
        <v>21</v>
      </c>
      <c r="R117" s="78" t="s">
        <v>20</v>
      </c>
      <c r="S117" s="78" t="s">
        <v>20</v>
      </c>
      <c r="T117" s="78" t="s">
        <v>20</v>
      </c>
      <c r="U117" s="78" t="s">
        <v>20</v>
      </c>
      <c r="V117" s="78" t="s">
        <v>20</v>
      </c>
      <c r="W117" s="79" t="s">
        <v>20</v>
      </c>
      <c r="X117" s="45">
        <v>1</v>
      </c>
      <c r="Y117" s="76" t="s">
        <v>21</v>
      </c>
      <c r="Z117" s="76" t="s">
        <v>21</v>
      </c>
      <c r="AA117" s="76" t="s">
        <v>21</v>
      </c>
      <c r="AB117" s="76" t="s">
        <v>21</v>
      </c>
      <c r="AC117" s="76" t="s">
        <v>21</v>
      </c>
      <c r="AD117" s="76" t="s">
        <v>21</v>
      </c>
      <c r="AE117" s="72" t="s">
        <v>44</v>
      </c>
      <c r="AF117" s="78" t="s">
        <v>20</v>
      </c>
      <c r="AG117" s="78" t="s">
        <v>20</v>
      </c>
      <c r="AH117" s="78" t="s">
        <v>20</v>
      </c>
      <c r="AI117" s="78" t="s">
        <v>20</v>
      </c>
      <c r="AJ117" s="78" t="s">
        <v>20</v>
      </c>
      <c r="AK117" s="80" t="s">
        <v>45</v>
      </c>
      <c r="AL117" s="80" t="s">
        <v>45</v>
      </c>
      <c r="AM117" s="80" t="s">
        <v>45</v>
      </c>
      <c r="AN117" s="80" t="s">
        <v>45</v>
      </c>
      <c r="AO117" s="80" t="s">
        <v>45</v>
      </c>
      <c r="AP117" s="81" t="s">
        <v>45</v>
      </c>
      <c r="AQ117" s="45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21"/>
    </row>
    <row r="118" spans="1:62" x14ac:dyDescent="0.2">
      <c r="A118" s="258"/>
      <c r="B118" s="250" t="s">
        <v>5</v>
      </c>
      <c r="C118" s="11">
        <v>5</v>
      </c>
      <c r="D118" s="166"/>
      <c r="E118" s="45">
        <v>2</v>
      </c>
      <c r="F118" s="80" t="s">
        <v>45</v>
      </c>
      <c r="G118" s="80" t="s">
        <v>45</v>
      </c>
      <c r="H118" s="80" t="s">
        <v>45</v>
      </c>
      <c r="I118" s="80" t="s">
        <v>45</v>
      </c>
      <c r="J118" s="80" t="s">
        <v>45</v>
      </c>
      <c r="K118" s="80" t="s">
        <v>45</v>
      </c>
      <c r="L118" s="76" t="s">
        <v>21</v>
      </c>
      <c r="M118" s="76" t="s">
        <v>21</v>
      </c>
      <c r="N118" s="76" t="s">
        <v>21</v>
      </c>
      <c r="O118" s="76" t="s">
        <v>21</v>
      </c>
      <c r="P118" s="76" t="s">
        <v>21</v>
      </c>
      <c r="Q118" s="76" t="s">
        <v>21</v>
      </c>
      <c r="R118" s="78" t="s">
        <v>20</v>
      </c>
      <c r="S118" s="78" t="s">
        <v>20</v>
      </c>
      <c r="T118" s="78" t="s">
        <v>20</v>
      </c>
      <c r="U118" s="78" t="s">
        <v>20</v>
      </c>
      <c r="V118" s="78" t="s">
        <v>20</v>
      </c>
      <c r="W118" s="79" t="s">
        <v>20</v>
      </c>
      <c r="X118" s="45">
        <v>1</v>
      </c>
      <c r="Y118" s="76" t="s">
        <v>21</v>
      </c>
      <c r="Z118" s="76" t="s">
        <v>21</v>
      </c>
      <c r="AA118" s="76" t="s">
        <v>21</v>
      </c>
      <c r="AB118" s="76" t="s">
        <v>21</v>
      </c>
      <c r="AC118" s="76" t="s">
        <v>21</v>
      </c>
      <c r="AD118" s="76" t="s">
        <v>21</v>
      </c>
      <c r="AE118" s="72" t="s">
        <v>44</v>
      </c>
      <c r="AF118" s="78" t="s">
        <v>20</v>
      </c>
      <c r="AG118" s="78" t="s">
        <v>20</v>
      </c>
      <c r="AH118" s="78" t="s">
        <v>20</v>
      </c>
      <c r="AI118" s="78" t="s">
        <v>20</v>
      </c>
      <c r="AJ118" s="78" t="s">
        <v>20</v>
      </c>
      <c r="AK118" s="80" t="s">
        <v>45</v>
      </c>
      <c r="AL118" s="80" t="s">
        <v>45</v>
      </c>
      <c r="AM118" s="80" t="s">
        <v>45</v>
      </c>
      <c r="AN118" s="80" t="s">
        <v>45</v>
      </c>
      <c r="AO118" s="80" t="s">
        <v>45</v>
      </c>
      <c r="AP118" s="81" t="s">
        <v>45</v>
      </c>
      <c r="AQ118" s="45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21"/>
    </row>
    <row r="119" spans="1:62" x14ac:dyDescent="0.2">
      <c r="A119" s="258"/>
      <c r="B119" s="250"/>
      <c r="C119" s="11">
        <v>6</v>
      </c>
      <c r="D119" s="166"/>
      <c r="E119" s="45">
        <v>2</v>
      </c>
      <c r="F119" s="80" t="s">
        <v>45</v>
      </c>
      <c r="G119" s="80" t="s">
        <v>45</v>
      </c>
      <c r="H119" s="80" t="s">
        <v>45</v>
      </c>
      <c r="I119" s="80" t="s">
        <v>45</v>
      </c>
      <c r="J119" s="80" t="s">
        <v>45</v>
      </c>
      <c r="K119" s="80" t="s">
        <v>45</v>
      </c>
      <c r="L119" s="76" t="s">
        <v>21</v>
      </c>
      <c r="M119" s="76" t="s">
        <v>21</v>
      </c>
      <c r="N119" s="76" t="s">
        <v>21</v>
      </c>
      <c r="O119" s="76" t="s">
        <v>21</v>
      </c>
      <c r="P119" s="76" t="s">
        <v>21</v>
      </c>
      <c r="Q119" s="76" t="s">
        <v>21</v>
      </c>
      <c r="R119" s="78" t="s">
        <v>20</v>
      </c>
      <c r="S119" s="78" t="s">
        <v>20</v>
      </c>
      <c r="T119" s="78" t="s">
        <v>20</v>
      </c>
      <c r="U119" s="78" t="s">
        <v>20</v>
      </c>
      <c r="V119" s="78" t="s">
        <v>20</v>
      </c>
      <c r="W119" s="79" t="s">
        <v>20</v>
      </c>
      <c r="X119" s="45">
        <v>1</v>
      </c>
      <c r="Y119" s="76" t="s">
        <v>21</v>
      </c>
      <c r="Z119" s="76" t="s">
        <v>21</v>
      </c>
      <c r="AA119" s="76" t="s">
        <v>21</v>
      </c>
      <c r="AB119" s="76" t="s">
        <v>21</v>
      </c>
      <c r="AC119" s="76" t="s">
        <v>21</v>
      </c>
      <c r="AD119" s="76" t="s">
        <v>21</v>
      </c>
      <c r="AE119" s="78" t="s">
        <v>20</v>
      </c>
      <c r="AF119" s="72" t="s">
        <v>44</v>
      </c>
      <c r="AG119" s="78" t="s">
        <v>20</v>
      </c>
      <c r="AH119" s="78" t="s">
        <v>20</v>
      </c>
      <c r="AI119" s="78" t="s">
        <v>20</v>
      </c>
      <c r="AJ119" s="78" t="s">
        <v>20</v>
      </c>
      <c r="AK119" s="80" t="s">
        <v>45</v>
      </c>
      <c r="AL119" s="80" t="s">
        <v>45</v>
      </c>
      <c r="AM119" s="80" t="s">
        <v>45</v>
      </c>
      <c r="AN119" s="80" t="s">
        <v>45</v>
      </c>
      <c r="AO119" s="80" t="s">
        <v>45</v>
      </c>
      <c r="AP119" s="81" t="s">
        <v>45</v>
      </c>
      <c r="AQ119" s="45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21"/>
    </row>
    <row r="120" spans="1:62" x14ac:dyDescent="0.2">
      <c r="A120" s="258"/>
      <c r="B120" s="250"/>
      <c r="C120" s="11">
        <v>7</v>
      </c>
      <c r="D120" s="166"/>
      <c r="E120" s="45">
        <v>2</v>
      </c>
      <c r="F120" s="80" t="s">
        <v>45</v>
      </c>
      <c r="G120" s="80" t="s">
        <v>45</v>
      </c>
      <c r="H120" s="80" t="s">
        <v>45</v>
      </c>
      <c r="I120" s="80" t="s">
        <v>45</v>
      </c>
      <c r="J120" s="80" t="s">
        <v>45</v>
      </c>
      <c r="K120" s="80" t="s">
        <v>45</v>
      </c>
      <c r="L120" s="76" t="s">
        <v>21</v>
      </c>
      <c r="M120" s="76" t="s">
        <v>21</v>
      </c>
      <c r="N120" s="76" t="s">
        <v>21</v>
      </c>
      <c r="O120" s="76" t="s">
        <v>21</v>
      </c>
      <c r="P120" s="76" t="s">
        <v>21</v>
      </c>
      <c r="Q120" s="76" t="s">
        <v>21</v>
      </c>
      <c r="R120" s="78" t="s">
        <v>20</v>
      </c>
      <c r="S120" s="78" t="s">
        <v>20</v>
      </c>
      <c r="T120" s="78" t="s">
        <v>20</v>
      </c>
      <c r="U120" s="78" t="s">
        <v>20</v>
      </c>
      <c r="V120" s="78" t="s">
        <v>20</v>
      </c>
      <c r="W120" s="79" t="s">
        <v>20</v>
      </c>
      <c r="X120" s="45">
        <v>1</v>
      </c>
      <c r="Y120" s="76" t="s">
        <v>21</v>
      </c>
      <c r="Z120" s="76" t="s">
        <v>21</v>
      </c>
      <c r="AA120" s="76" t="s">
        <v>21</v>
      </c>
      <c r="AB120" s="76" t="s">
        <v>21</v>
      </c>
      <c r="AC120" s="76" t="s">
        <v>21</v>
      </c>
      <c r="AD120" s="76" t="s">
        <v>21</v>
      </c>
      <c r="AE120" s="78" t="s">
        <v>20</v>
      </c>
      <c r="AF120" s="72" t="s">
        <v>44</v>
      </c>
      <c r="AG120" s="78" t="s">
        <v>20</v>
      </c>
      <c r="AH120" s="78" t="s">
        <v>20</v>
      </c>
      <c r="AI120" s="78" t="s">
        <v>20</v>
      </c>
      <c r="AJ120" s="78" t="s">
        <v>20</v>
      </c>
      <c r="AK120" s="80" t="s">
        <v>45</v>
      </c>
      <c r="AL120" s="80" t="s">
        <v>45</v>
      </c>
      <c r="AM120" s="80" t="s">
        <v>45</v>
      </c>
      <c r="AN120" s="80" t="s">
        <v>45</v>
      </c>
      <c r="AO120" s="80" t="s">
        <v>45</v>
      </c>
      <c r="AP120" s="81" t="s">
        <v>45</v>
      </c>
      <c r="AQ120" s="45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21"/>
    </row>
    <row r="121" spans="1:62" x14ac:dyDescent="0.2">
      <c r="A121" s="258"/>
      <c r="B121" s="250"/>
      <c r="C121" s="11">
        <v>8</v>
      </c>
      <c r="D121" s="166"/>
      <c r="E121" s="45">
        <v>2</v>
      </c>
      <c r="F121" s="80" t="s">
        <v>45</v>
      </c>
      <c r="G121" s="80" t="s">
        <v>45</v>
      </c>
      <c r="H121" s="80" t="s">
        <v>45</v>
      </c>
      <c r="I121" s="80" t="s">
        <v>45</v>
      </c>
      <c r="J121" s="80" t="s">
        <v>45</v>
      </c>
      <c r="K121" s="80" t="s">
        <v>45</v>
      </c>
      <c r="L121" s="76" t="s">
        <v>21</v>
      </c>
      <c r="M121" s="76" t="s">
        <v>21</v>
      </c>
      <c r="N121" s="76" t="s">
        <v>21</v>
      </c>
      <c r="O121" s="76" t="s">
        <v>21</v>
      </c>
      <c r="P121" s="76" t="s">
        <v>21</v>
      </c>
      <c r="Q121" s="76" t="s">
        <v>21</v>
      </c>
      <c r="R121" s="78" t="s">
        <v>20</v>
      </c>
      <c r="S121" s="78" t="s">
        <v>20</v>
      </c>
      <c r="T121" s="78" t="s">
        <v>20</v>
      </c>
      <c r="U121" s="78" t="s">
        <v>20</v>
      </c>
      <c r="V121" s="78" t="s">
        <v>20</v>
      </c>
      <c r="W121" s="79" t="s">
        <v>20</v>
      </c>
      <c r="X121" s="45">
        <v>1</v>
      </c>
      <c r="Y121" s="76" t="s">
        <v>21</v>
      </c>
      <c r="Z121" s="76" t="s">
        <v>21</v>
      </c>
      <c r="AA121" s="76" t="s">
        <v>21</v>
      </c>
      <c r="AB121" s="76" t="s">
        <v>21</v>
      </c>
      <c r="AC121" s="76" t="s">
        <v>21</v>
      </c>
      <c r="AD121" s="76" t="s">
        <v>21</v>
      </c>
      <c r="AE121" s="78" t="s">
        <v>20</v>
      </c>
      <c r="AF121" s="72" t="s">
        <v>44</v>
      </c>
      <c r="AG121" s="78" t="s">
        <v>20</v>
      </c>
      <c r="AH121" s="78" t="s">
        <v>20</v>
      </c>
      <c r="AI121" s="78" t="s">
        <v>20</v>
      </c>
      <c r="AJ121" s="78" t="s">
        <v>20</v>
      </c>
      <c r="AK121" s="80" t="s">
        <v>45</v>
      </c>
      <c r="AL121" s="80" t="s">
        <v>45</v>
      </c>
      <c r="AM121" s="80" t="s">
        <v>45</v>
      </c>
      <c r="AN121" s="80" t="s">
        <v>45</v>
      </c>
      <c r="AO121" s="80" t="s">
        <v>45</v>
      </c>
      <c r="AP121" s="81" t="s">
        <v>45</v>
      </c>
      <c r="AQ121" s="45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21"/>
    </row>
    <row r="122" spans="1:62" x14ac:dyDescent="0.2">
      <c r="A122" s="258"/>
      <c r="B122" s="250" t="s">
        <v>6</v>
      </c>
      <c r="C122" s="11">
        <v>9</v>
      </c>
      <c r="D122" s="166" t="s">
        <v>27</v>
      </c>
      <c r="E122" s="45">
        <v>2</v>
      </c>
      <c r="F122" s="80" t="s">
        <v>45</v>
      </c>
      <c r="G122" s="80" t="s">
        <v>45</v>
      </c>
      <c r="H122" s="80" t="s">
        <v>45</v>
      </c>
      <c r="I122" s="80" t="s">
        <v>45</v>
      </c>
      <c r="J122" s="80" t="s">
        <v>45</v>
      </c>
      <c r="K122" s="80" t="s">
        <v>45</v>
      </c>
      <c r="L122" s="76" t="s">
        <v>21</v>
      </c>
      <c r="M122" s="76" t="s">
        <v>21</v>
      </c>
      <c r="N122" s="76" t="s">
        <v>21</v>
      </c>
      <c r="O122" s="76" t="s">
        <v>21</v>
      </c>
      <c r="P122" s="76" t="s">
        <v>21</v>
      </c>
      <c r="Q122" s="76" t="s">
        <v>21</v>
      </c>
      <c r="R122" s="78" t="s">
        <v>20</v>
      </c>
      <c r="S122" s="78" t="s">
        <v>20</v>
      </c>
      <c r="T122" s="78" t="s">
        <v>20</v>
      </c>
      <c r="U122" s="78" t="s">
        <v>20</v>
      </c>
      <c r="V122" s="78" t="s">
        <v>20</v>
      </c>
      <c r="W122" s="79" t="s">
        <v>20</v>
      </c>
      <c r="X122" s="45">
        <v>1</v>
      </c>
      <c r="Y122" s="76" t="s">
        <v>21</v>
      </c>
      <c r="Z122" s="76" t="s">
        <v>21</v>
      </c>
      <c r="AA122" s="76" t="s">
        <v>21</v>
      </c>
      <c r="AB122" s="76" t="s">
        <v>21</v>
      </c>
      <c r="AC122" s="76" t="s">
        <v>21</v>
      </c>
      <c r="AD122" s="76" t="s">
        <v>21</v>
      </c>
      <c r="AE122" s="78" t="s">
        <v>20</v>
      </c>
      <c r="AF122" s="78" t="s">
        <v>20</v>
      </c>
      <c r="AG122" s="72" t="s">
        <v>44</v>
      </c>
      <c r="AH122" s="78" t="s">
        <v>20</v>
      </c>
      <c r="AI122" s="78" t="s">
        <v>20</v>
      </c>
      <c r="AJ122" s="78" t="s">
        <v>20</v>
      </c>
      <c r="AK122" s="80" t="s">
        <v>45</v>
      </c>
      <c r="AL122" s="80" t="s">
        <v>45</v>
      </c>
      <c r="AM122" s="80" t="s">
        <v>45</v>
      </c>
      <c r="AN122" s="80" t="s">
        <v>45</v>
      </c>
      <c r="AO122" s="80" t="s">
        <v>45</v>
      </c>
      <c r="AP122" s="81" t="s">
        <v>45</v>
      </c>
      <c r="AQ122" s="45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21"/>
    </row>
    <row r="123" spans="1:62" x14ac:dyDescent="0.2">
      <c r="A123" s="258"/>
      <c r="B123" s="250"/>
      <c r="C123" s="11">
        <v>10</v>
      </c>
      <c r="D123" s="166"/>
      <c r="E123" s="45">
        <v>2</v>
      </c>
      <c r="F123" s="80" t="s">
        <v>45</v>
      </c>
      <c r="G123" s="80" t="s">
        <v>45</v>
      </c>
      <c r="H123" s="80" t="s">
        <v>45</v>
      </c>
      <c r="I123" s="80" t="s">
        <v>45</v>
      </c>
      <c r="J123" s="80" t="s">
        <v>45</v>
      </c>
      <c r="K123" s="80" t="s">
        <v>45</v>
      </c>
      <c r="L123" s="76" t="s">
        <v>21</v>
      </c>
      <c r="M123" s="76" t="s">
        <v>21</v>
      </c>
      <c r="N123" s="76" t="s">
        <v>21</v>
      </c>
      <c r="O123" s="76" t="s">
        <v>21</v>
      </c>
      <c r="P123" s="76" t="s">
        <v>21</v>
      </c>
      <c r="Q123" s="76" t="s">
        <v>21</v>
      </c>
      <c r="R123" s="78" t="s">
        <v>20</v>
      </c>
      <c r="S123" s="78" t="s">
        <v>20</v>
      </c>
      <c r="T123" s="78" t="s">
        <v>20</v>
      </c>
      <c r="U123" s="78" t="s">
        <v>20</v>
      </c>
      <c r="V123" s="78" t="s">
        <v>20</v>
      </c>
      <c r="W123" s="79" t="s">
        <v>20</v>
      </c>
      <c r="X123" s="45">
        <v>1</v>
      </c>
      <c r="Y123" s="76" t="s">
        <v>21</v>
      </c>
      <c r="Z123" s="76" t="s">
        <v>21</v>
      </c>
      <c r="AA123" s="76" t="s">
        <v>21</v>
      </c>
      <c r="AB123" s="76" t="s">
        <v>21</v>
      </c>
      <c r="AC123" s="76" t="s">
        <v>21</v>
      </c>
      <c r="AD123" s="76" t="s">
        <v>21</v>
      </c>
      <c r="AE123" s="78" t="s">
        <v>20</v>
      </c>
      <c r="AF123" s="78" t="s">
        <v>20</v>
      </c>
      <c r="AG123" s="72" t="s">
        <v>44</v>
      </c>
      <c r="AH123" s="78" t="s">
        <v>20</v>
      </c>
      <c r="AI123" s="78" t="s">
        <v>20</v>
      </c>
      <c r="AJ123" s="78" t="s">
        <v>20</v>
      </c>
      <c r="AK123" s="80" t="s">
        <v>45</v>
      </c>
      <c r="AL123" s="80" t="s">
        <v>45</v>
      </c>
      <c r="AM123" s="80" t="s">
        <v>45</v>
      </c>
      <c r="AN123" s="80" t="s">
        <v>45</v>
      </c>
      <c r="AO123" s="80" t="s">
        <v>45</v>
      </c>
      <c r="AP123" s="81" t="s">
        <v>45</v>
      </c>
      <c r="AQ123" s="45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21"/>
    </row>
    <row r="124" spans="1:62" x14ac:dyDescent="0.2">
      <c r="A124" s="258"/>
      <c r="B124" s="250"/>
      <c r="C124" s="11">
        <v>11</v>
      </c>
      <c r="D124" s="166"/>
      <c r="E124" s="45">
        <v>2</v>
      </c>
      <c r="F124" s="80" t="s">
        <v>45</v>
      </c>
      <c r="G124" s="80" t="s">
        <v>45</v>
      </c>
      <c r="H124" s="80" t="s">
        <v>45</v>
      </c>
      <c r="I124" s="80" t="s">
        <v>45</v>
      </c>
      <c r="J124" s="80" t="s">
        <v>45</v>
      </c>
      <c r="K124" s="80" t="s">
        <v>45</v>
      </c>
      <c r="L124" s="76" t="s">
        <v>21</v>
      </c>
      <c r="M124" s="76" t="s">
        <v>21</v>
      </c>
      <c r="N124" s="76" t="s">
        <v>21</v>
      </c>
      <c r="O124" s="76" t="s">
        <v>21</v>
      </c>
      <c r="P124" s="76" t="s">
        <v>21</v>
      </c>
      <c r="Q124" s="76" t="s">
        <v>21</v>
      </c>
      <c r="R124" s="78" t="s">
        <v>20</v>
      </c>
      <c r="S124" s="78" t="s">
        <v>20</v>
      </c>
      <c r="T124" s="78" t="s">
        <v>20</v>
      </c>
      <c r="U124" s="78" t="s">
        <v>20</v>
      </c>
      <c r="V124" s="78" t="s">
        <v>20</v>
      </c>
      <c r="W124" s="79" t="s">
        <v>20</v>
      </c>
      <c r="X124" s="45">
        <v>1</v>
      </c>
      <c r="Y124" s="76" t="s">
        <v>21</v>
      </c>
      <c r="Z124" s="76" t="s">
        <v>21</v>
      </c>
      <c r="AA124" s="76" t="s">
        <v>21</v>
      </c>
      <c r="AB124" s="76" t="s">
        <v>21</v>
      </c>
      <c r="AC124" s="76" t="s">
        <v>21</v>
      </c>
      <c r="AD124" s="76" t="s">
        <v>21</v>
      </c>
      <c r="AE124" s="78" t="s">
        <v>20</v>
      </c>
      <c r="AF124" s="78" t="s">
        <v>20</v>
      </c>
      <c r="AG124" s="72" t="s">
        <v>44</v>
      </c>
      <c r="AH124" s="78" t="s">
        <v>20</v>
      </c>
      <c r="AI124" s="78" t="s">
        <v>20</v>
      </c>
      <c r="AJ124" s="78" t="s">
        <v>20</v>
      </c>
      <c r="AK124" s="80" t="s">
        <v>45</v>
      </c>
      <c r="AL124" s="80" t="s">
        <v>45</v>
      </c>
      <c r="AM124" s="80" t="s">
        <v>45</v>
      </c>
      <c r="AN124" s="80" t="s">
        <v>45</v>
      </c>
      <c r="AO124" s="80" t="s">
        <v>45</v>
      </c>
      <c r="AP124" s="81" t="s">
        <v>45</v>
      </c>
      <c r="AQ124" s="45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21"/>
    </row>
    <row r="125" spans="1:62" x14ac:dyDescent="0.2">
      <c r="A125" s="258"/>
      <c r="B125" s="250"/>
      <c r="C125" s="11">
        <v>12</v>
      </c>
      <c r="D125" s="166"/>
      <c r="E125" s="45">
        <v>2</v>
      </c>
      <c r="F125" s="80" t="s">
        <v>45</v>
      </c>
      <c r="G125" s="80" t="s">
        <v>45</v>
      </c>
      <c r="H125" s="80" t="s">
        <v>45</v>
      </c>
      <c r="I125" s="80" t="s">
        <v>45</v>
      </c>
      <c r="J125" s="80" t="s">
        <v>45</v>
      </c>
      <c r="K125" s="80" t="s">
        <v>45</v>
      </c>
      <c r="L125" s="76" t="s">
        <v>21</v>
      </c>
      <c r="M125" s="76" t="s">
        <v>21</v>
      </c>
      <c r="N125" s="76" t="s">
        <v>21</v>
      </c>
      <c r="O125" s="76" t="s">
        <v>21</v>
      </c>
      <c r="P125" s="76" t="s">
        <v>21</v>
      </c>
      <c r="Q125" s="76" t="s">
        <v>21</v>
      </c>
      <c r="R125" s="78" t="s">
        <v>20</v>
      </c>
      <c r="S125" s="78" t="s">
        <v>20</v>
      </c>
      <c r="T125" s="78" t="s">
        <v>20</v>
      </c>
      <c r="U125" s="78" t="s">
        <v>20</v>
      </c>
      <c r="V125" s="78" t="s">
        <v>20</v>
      </c>
      <c r="W125" s="79" t="s">
        <v>20</v>
      </c>
      <c r="X125" s="45">
        <v>1</v>
      </c>
      <c r="Y125" s="76" t="s">
        <v>21</v>
      </c>
      <c r="Z125" s="76" t="s">
        <v>21</v>
      </c>
      <c r="AA125" s="76" t="s">
        <v>21</v>
      </c>
      <c r="AB125" s="76" t="s">
        <v>21</v>
      </c>
      <c r="AC125" s="76" t="s">
        <v>21</v>
      </c>
      <c r="AD125" s="76" t="s">
        <v>21</v>
      </c>
      <c r="AE125" s="78" t="s">
        <v>20</v>
      </c>
      <c r="AF125" s="78" t="s">
        <v>20</v>
      </c>
      <c r="AG125" s="78" t="s">
        <v>20</v>
      </c>
      <c r="AH125" s="72" t="s">
        <v>44</v>
      </c>
      <c r="AI125" s="78" t="s">
        <v>20</v>
      </c>
      <c r="AJ125" s="78" t="s">
        <v>20</v>
      </c>
      <c r="AK125" s="80" t="s">
        <v>45</v>
      </c>
      <c r="AL125" s="80" t="s">
        <v>45</v>
      </c>
      <c r="AM125" s="80" t="s">
        <v>45</v>
      </c>
      <c r="AN125" s="80" t="s">
        <v>45</v>
      </c>
      <c r="AO125" s="80" t="s">
        <v>45</v>
      </c>
      <c r="AP125" s="81" t="s">
        <v>45</v>
      </c>
      <c r="AQ125" s="45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21"/>
    </row>
    <row r="126" spans="1:62" x14ac:dyDescent="0.2">
      <c r="A126" s="258"/>
      <c r="B126" s="250"/>
      <c r="C126" s="11">
        <v>13</v>
      </c>
      <c r="D126" s="166"/>
      <c r="E126" s="45">
        <v>2</v>
      </c>
      <c r="F126" s="80" t="s">
        <v>45</v>
      </c>
      <c r="G126" s="80" t="s">
        <v>45</v>
      </c>
      <c r="H126" s="80" t="s">
        <v>45</v>
      </c>
      <c r="I126" s="80" t="s">
        <v>45</v>
      </c>
      <c r="J126" s="80" t="s">
        <v>45</v>
      </c>
      <c r="K126" s="80" t="s">
        <v>45</v>
      </c>
      <c r="L126" s="76" t="s">
        <v>21</v>
      </c>
      <c r="M126" s="76" t="s">
        <v>21</v>
      </c>
      <c r="N126" s="76" t="s">
        <v>21</v>
      </c>
      <c r="O126" s="76" t="s">
        <v>21</v>
      </c>
      <c r="P126" s="76" t="s">
        <v>21</v>
      </c>
      <c r="Q126" s="76" t="s">
        <v>21</v>
      </c>
      <c r="R126" s="78" t="s">
        <v>20</v>
      </c>
      <c r="S126" s="78" t="s">
        <v>20</v>
      </c>
      <c r="T126" s="78" t="s">
        <v>20</v>
      </c>
      <c r="U126" s="78" t="s">
        <v>20</v>
      </c>
      <c r="V126" s="78" t="s">
        <v>20</v>
      </c>
      <c r="W126" s="79" t="s">
        <v>20</v>
      </c>
      <c r="X126" s="45">
        <v>1</v>
      </c>
      <c r="Y126" s="76" t="s">
        <v>21</v>
      </c>
      <c r="Z126" s="76" t="s">
        <v>21</v>
      </c>
      <c r="AA126" s="76" t="s">
        <v>21</v>
      </c>
      <c r="AB126" s="76" t="s">
        <v>21</v>
      </c>
      <c r="AC126" s="76" t="s">
        <v>21</v>
      </c>
      <c r="AD126" s="76" t="s">
        <v>21</v>
      </c>
      <c r="AE126" s="78" t="s">
        <v>20</v>
      </c>
      <c r="AF126" s="78" t="s">
        <v>20</v>
      </c>
      <c r="AG126" s="78" t="s">
        <v>20</v>
      </c>
      <c r="AH126" s="72" t="s">
        <v>44</v>
      </c>
      <c r="AI126" s="78" t="s">
        <v>20</v>
      </c>
      <c r="AJ126" s="78" t="s">
        <v>20</v>
      </c>
      <c r="AK126" s="80" t="s">
        <v>45</v>
      </c>
      <c r="AL126" s="80" t="s">
        <v>45</v>
      </c>
      <c r="AM126" s="80" t="s">
        <v>45</v>
      </c>
      <c r="AN126" s="80" t="s">
        <v>45</v>
      </c>
      <c r="AO126" s="80" t="s">
        <v>45</v>
      </c>
      <c r="AP126" s="81" t="s">
        <v>45</v>
      </c>
      <c r="AQ126" s="45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21"/>
    </row>
    <row r="127" spans="1:62" x14ac:dyDescent="0.2">
      <c r="A127" s="258"/>
      <c r="B127" s="250" t="s">
        <v>7</v>
      </c>
      <c r="C127" s="11">
        <v>14</v>
      </c>
      <c r="D127" s="166"/>
      <c r="E127" s="45">
        <v>3</v>
      </c>
      <c r="F127" s="51" t="s">
        <v>80</v>
      </c>
      <c r="G127" s="51" t="s">
        <v>80</v>
      </c>
      <c r="H127" s="51" t="s">
        <v>80</v>
      </c>
      <c r="I127" s="51" t="s">
        <v>80</v>
      </c>
      <c r="J127" s="51" t="s">
        <v>80</v>
      </c>
      <c r="K127" s="51" t="s">
        <v>80</v>
      </c>
      <c r="L127" s="51" t="s">
        <v>80</v>
      </c>
      <c r="M127" s="51" t="s">
        <v>80</v>
      </c>
      <c r="N127" s="51" t="s">
        <v>80</v>
      </c>
      <c r="O127" s="51" t="s">
        <v>80</v>
      </c>
      <c r="P127" s="51" t="s">
        <v>80</v>
      </c>
      <c r="Q127" s="51" t="s">
        <v>80</v>
      </c>
      <c r="R127" s="51" t="s">
        <v>80</v>
      </c>
      <c r="S127" s="51" t="s">
        <v>80</v>
      </c>
      <c r="T127" s="51" t="s">
        <v>80</v>
      </c>
      <c r="U127" s="51" t="s">
        <v>80</v>
      </c>
      <c r="V127" s="51" t="s">
        <v>80</v>
      </c>
      <c r="W127" s="64" t="s">
        <v>80</v>
      </c>
      <c r="X127" s="45">
        <v>2</v>
      </c>
      <c r="Y127" s="80" t="s">
        <v>45</v>
      </c>
      <c r="Z127" s="80" t="s">
        <v>45</v>
      </c>
      <c r="AA127" s="80" t="s">
        <v>45</v>
      </c>
      <c r="AB127" s="80" t="s">
        <v>45</v>
      </c>
      <c r="AC127" s="80" t="s">
        <v>45</v>
      </c>
      <c r="AD127" s="80" t="s">
        <v>45</v>
      </c>
      <c r="AE127" s="76" t="s">
        <v>21</v>
      </c>
      <c r="AF127" s="76" t="s">
        <v>21</v>
      </c>
      <c r="AG127" s="76" t="s">
        <v>21</v>
      </c>
      <c r="AH127" s="72" t="s">
        <v>44</v>
      </c>
      <c r="AI127" s="76" t="s">
        <v>21</v>
      </c>
      <c r="AJ127" s="76" t="s">
        <v>21</v>
      </c>
      <c r="AK127" s="78" t="s">
        <v>20</v>
      </c>
      <c r="AL127" s="78" t="s">
        <v>20</v>
      </c>
      <c r="AM127" s="78" t="s">
        <v>20</v>
      </c>
      <c r="AN127" s="78" t="s">
        <v>20</v>
      </c>
      <c r="AO127" s="78" t="s">
        <v>20</v>
      </c>
      <c r="AP127" s="79" t="s">
        <v>20</v>
      </c>
      <c r="AQ127" s="45">
        <v>1</v>
      </c>
      <c r="AR127" s="70" t="s">
        <v>30</v>
      </c>
      <c r="AS127" s="70" t="s">
        <v>30</v>
      </c>
      <c r="AT127" s="70" t="s">
        <v>30</v>
      </c>
      <c r="AU127" s="70" t="s">
        <v>30</v>
      </c>
      <c r="AV127" s="70" t="s">
        <v>30</v>
      </c>
      <c r="AW127" s="70" t="s">
        <v>30</v>
      </c>
      <c r="AX127" s="70" t="s">
        <v>30</v>
      </c>
      <c r="AY127" s="70" t="s">
        <v>30</v>
      </c>
      <c r="AZ127" s="70" t="s">
        <v>30</v>
      </c>
      <c r="BA127" s="70" t="s">
        <v>30</v>
      </c>
      <c r="BB127" s="70" t="s">
        <v>30</v>
      </c>
      <c r="BC127" s="70" t="s">
        <v>30</v>
      </c>
      <c r="BD127" s="70" t="s">
        <v>30</v>
      </c>
      <c r="BE127" s="70" t="s">
        <v>30</v>
      </c>
      <c r="BF127" s="70" t="s">
        <v>30</v>
      </c>
      <c r="BG127" s="70" t="s">
        <v>30</v>
      </c>
      <c r="BH127" s="70" t="s">
        <v>30</v>
      </c>
      <c r="BI127" s="220" t="s">
        <v>30</v>
      </c>
      <c r="BJ127" s="237"/>
    </row>
    <row r="128" spans="1:62" x14ac:dyDescent="0.2">
      <c r="A128" s="258"/>
      <c r="B128" s="250"/>
      <c r="C128" s="11">
        <v>15</v>
      </c>
      <c r="D128" s="166"/>
      <c r="E128" s="45">
        <v>3</v>
      </c>
      <c r="F128" s="51" t="s">
        <v>80</v>
      </c>
      <c r="G128" s="51" t="s">
        <v>80</v>
      </c>
      <c r="H128" s="51" t="s">
        <v>80</v>
      </c>
      <c r="I128" s="51" t="s">
        <v>80</v>
      </c>
      <c r="J128" s="51" t="s">
        <v>80</v>
      </c>
      <c r="K128" s="51" t="s">
        <v>80</v>
      </c>
      <c r="L128" s="51" t="s">
        <v>80</v>
      </c>
      <c r="M128" s="51" t="s">
        <v>80</v>
      </c>
      <c r="N128" s="51" t="s">
        <v>80</v>
      </c>
      <c r="O128" s="51" t="s">
        <v>80</v>
      </c>
      <c r="P128" s="51" t="s">
        <v>80</v>
      </c>
      <c r="Q128" s="51" t="s">
        <v>80</v>
      </c>
      <c r="R128" s="51" t="s">
        <v>80</v>
      </c>
      <c r="S128" s="51" t="s">
        <v>80</v>
      </c>
      <c r="T128" s="51" t="s">
        <v>80</v>
      </c>
      <c r="U128" s="51" t="s">
        <v>80</v>
      </c>
      <c r="V128" s="51" t="s">
        <v>80</v>
      </c>
      <c r="W128" s="64" t="s">
        <v>80</v>
      </c>
      <c r="X128" s="45">
        <v>2</v>
      </c>
      <c r="Y128" s="80" t="s">
        <v>45</v>
      </c>
      <c r="Z128" s="80" t="s">
        <v>45</v>
      </c>
      <c r="AA128" s="80" t="s">
        <v>45</v>
      </c>
      <c r="AB128" s="80" t="s">
        <v>45</v>
      </c>
      <c r="AC128" s="80" t="s">
        <v>45</v>
      </c>
      <c r="AD128" s="80" t="s">
        <v>45</v>
      </c>
      <c r="AE128" s="76" t="s">
        <v>21</v>
      </c>
      <c r="AF128" s="76" t="s">
        <v>21</v>
      </c>
      <c r="AG128" s="76" t="s">
        <v>21</v>
      </c>
      <c r="AH128" s="76" t="s">
        <v>21</v>
      </c>
      <c r="AI128" s="72" t="s">
        <v>44</v>
      </c>
      <c r="AJ128" s="76" t="s">
        <v>21</v>
      </c>
      <c r="AK128" s="78" t="s">
        <v>20</v>
      </c>
      <c r="AL128" s="78" t="s">
        <v>20</v>
      </c>
      <c r="AM128" s="78" t="s">
        <v>20</v>
      </c>
      <c r="AN128" s="78" t="s">
        <v>20</v>
      </c>
      <c r="AO128" s="78" t="s">
        <v>20</v>
      </c>
      <c r="AP128" s="79" t="s">
        <v>20</v>
      </c>
      <c r="AQ128" s="45">
        <v>1</v>
      </c>
      <c r="AR128" s="70" t="s">
        <v>30</v>
      </c>
      <c r="AS128" s="70" t="s">
        <v>30</v>
      </c>
      <c r="AT128" s="70" t="s">
        <v>30</v>
      </c>
      <c r="AU128" s="70" t="s">
        <v>30</v>
      </c>
      <c r="AV128" s="70" t="s">
        <v>30</v>
      </c>
      <c r="AW128" s="70" t="s">
        <v>30</v>
      </c>
      <c r="AX128" s="70" t="s">
        <v>30</v>
      </c>
      <c r="AY128" s="70" t="s">
        <v>30</v>
      </c>
      <c r="AZ128" s="70" t="s">
        <v>30</v>
      </c>
      <c r="BA128" s="70" t="s">
        <v>30</v>
      </c>
      <c r="BB128" s="70" t="s">
        <v>30</v>
      </c>
      <c r="BC128" s="70" t="s">
        <v>30</v>
      </c>
      <c r="BD128" s="70" t="s">
        <v>30</v>
      </c>
      <c r="BE128" s="70" t="s">
        <v>30</v>
      </c>
      <c r="BF128" s="70" t="s">
        <v>30</v>
      </c>
      <c r="BG128" s="70" t="s">
        <v>30</v>
      </c>
      <c r="BH128" s="70" t="s">
        <v>30</v>
      </c>
      <c r="BI128" s="220" t="s">
        <v>30</v>
      </c>
      <c r="BJ128" s="237"/>
    </row>
    <row r="129" spans="1:62" x14ac:dyDescent="0.2">
      <c r="A129" s="258"/>
      <c r="B129" s="250"/>
      <c r="C129" s="11">
        <v>16</v>
      </c>
      <c r="D129" s="166" t="s">
        <v>27</v>
      </c>
      <c r="E129" s="45">
        <v>3</v>
      </c>
      <c r="F129" s="51" t="s">
        <v>80</v>
      </c>
      <c r="G129" s="51" t="s">
        <v>80</v>
      </c>
      <c r="H129" s="51" t="s">
        <v>80</v>
      </c>
      <c r="I129" s="51" t="s">
        <v>80</v>
      </c>
      <c r="J129" s="51" t="s">
        <v>80</v>
      </c>
      <c r="K129" s="51" t="s">
        <v>80</v>
      </c>
      <c r="L129" s="51" t="s">
        <v>80</v>
      </c>
      <c r="M129" s="51" t="s">
        <v>80</v>
      </c>
      <c r="N129" s="51" t="s">
        <v>80</v>
      </c>
      <c r="O129" s="51" t="s">
        <v>80</v>
      </c>
      <c r="P129" s="51" t="s">
        <v>80</v>
      </c>
      <c r="Q129" s="51" t="s">
        <v>80</v>
      </c>
      <c r="R129" s="51" t="s">
        <v>80</v>
      </c>
      <c r="S129" s="51" t="s">
        <v>80</v>
      </c>
      <c r="T129" s="51" t="s">
        <v>80</v>
      </c>
      <c r="U129" s="51" t="s">
        <v>80</v>
      </c>
      <c r="V129" s="51" t="s">
        <v>80</v>
      </c>
      <c r="W129" s="64" t="s">
        <v>80</v>
      </c>
      <c r="X129" s="45">
        <v>2</v>
      </c>
      <c r="Y129" s="80" t="s">
        <v>45</v>
      </c>
      <c r="Z129" s="80" t="s">
        <v>45</v>
      </c>
      <c r="AA129" s="80" t="s">
        <v>45</v>
      </c>
      <c r="AB129" s="80" t="s">
        <v>45</v>
      </c>
      <c r="AC129" s="80" t="s">
        <v>45</v>
      </c>
      <c r="AD129" s="80" t="s">
        <v>45</v>
      </c>
      <c r="AE129" s="76" t="s">
        <v>21</v>
      </c>
      <c r="AF129" s="76" t="s">
        <v>21</v>
      </c>
      <c r="AG129" s="76" t="s">
        <v>21</v>
      </c>
      <c r="AH129" s="76" t="s">
        <v>21</v>
      </c>
      <c r="AI129" s="72" t="s">
        <v>44</v>
      </c>
      <c r="AJ129" s="76" t="s">
        <v>21</v>
      </c>
      <c r="AK129" s="78" t="s">
        <v>20</v>
      </c>
      <c r="AL129" s="78" t="s">
        <v>20</v>
      </c>
      <c r="AM129" s="78" t="s">
        <v>20</v>
      </c>
      <c r="AN129" s="78" t="s">
        <v>20</v>
      </c>
      <c r="AO129" s="78" t="s">
        <v>20</v>
      </c>
      <c r="AP129" s="79" t="s">
        <v>20</v>
      </c>
      <c r="AQ129" s="45">
        <v>1</v>
      </c>
      <c r="AR129" s="70" t="s">
        <v>30</v>
      </c>
      <c r="AS129" s="70" t="s">
        <v>30</v>
      </c>
      <c r="AT129" s="70" t="s">
        <v>30</v>
      </c>
      <c r="AU129" s="70" t="s">
        <v>30</v>
      </c>
      <c r="AV129" s="70" t="s">
        <v>30</v>
      </c>
      <c r="AW129" s="70" t="s">
        <v>30</v>
      </c>
      <c r="AX129" s="70" t="s">
        <v>30</v>
      </c>
      <c r="AY129" s="70" t="s">
        <v>30</v>
      </c>
      <c r="AZ129" s="70" t="s">
        <v>30</v>
      </c>
      <c r="BA129" s="70" t="s">
        <v>30</v>
      </c>
      <c r="BB129" s="70" t="s">
        <v>30</v>
      </c>
      <c r="BC129" s="70" t="s">
        <v>30</v>
      </c>
      <c r="BD129" s="70" t="s">
        <v>30</v>
      </c>
      <c r="BE129" s="70" t="s">
        <v>30</v>
      </c>
      <c r="BF129" s="70" t="s">
        <v>30</v>
      </c>
      <c r="BG129" s="70" t="s">
        <v>30</v>
      </c>
      <c r="BH129" s="70" t="s">
        <v>30</v>
      </c>
      <c r="BI129" s="220" t="s">
        <v>30</v>
      </c>
      <c r="BJ129" s="237"/>
    </row>
    <row r="130" spans="1:62" x14ac:dyDescent="0.2">
      <c r="A130" s="258"/>
      <c r="B130" s="250"/>
      <c r="C130" s="11">
        <v>17</v>
      </c>
      <c r="D130" s="166"/>
      <c r="E130" s="45">
        <v>3</v>
      </c>
      <c r="F130" s="51" t="s">
        <v>80</v>
      </c>
      <c r="G130" s="51" t="s">
        <v>80</v>
      </c>
      <c r="H130" s="51" t="s">
        <v>80</v>
      </c>
      <c r="I130" s="51" t="s">
        <v>80</v>
      </c>
      <c r="J130" s="51" t="s">
        <v>80</v>
      </c>
      <c r="K130" s="51" t="s">
        <v>80</v>
      </c>
      <c r="L130" s="51" t="s">
        <v>80</v>
      </c>
      <c r="M130" s="51" t="s">
        <v>80</v>
      </c>
      <c r="N130" s="51" t="s">
        <v>80</v>
      </c>
      <c r="O130" s="51" t="s">
        <v>80</v>
      </c>
      <c r="P130" s="51" t="s">
        <v>80</v>
      </c>
      <c r="Q130" s="51" t="s">
        <v>80</v>
      </c>
      <c r="R130" s="51" t="s">
        <v>80</v>
      </c>
      <c r="S130" s="51" t="s">
        <v>80</v>
      </c>
      <c r="T130" s="51" t="s">
        <v>80</v>
      </c>
      <c r="U130" s="51" t="s">
        <v>80</v>
      </c>
      <c r="V130" s="51" t="s">
        <v>80</v>
      </c>
      <c r="W130" s="64" t="s">
        <v>80</v>
      </c>
      <c r="X130" s="45">
        <v>2</v>
      </c>
      <c r="Y130" s="80" t="s">
        <v>45</v>
      </c>
      <c r="Z130" s="80" t="s">
        <v>45</v>
      </c>
      <c r="AA130" s="80" t="s">
        <v>45</v>
      </c>
      <c r="AB130" s="80" t="s">
        <v>45</v>
      </c>
      <c r="AC130" s="80" t="s">
        <v>45</v>
      </c>
      <c r="AD130" s="80" t="s">
        <v>45</v>
      </c>
      <c r="AE130" s="76" t="s">
        <v>21</v>
      </c>
      <c r="AF130" s="76" t="s">
        <v>21</v>
      </c>
      <c r="AG130" s="76" t="s">
        <v>21</v>
      </c>
      <c r="AH130" s="76" t="s">
        <v>21</v>
      </c>
      <c r="AI130" s="72" t="s">
        <v>44</v>
      </c>
      <c r="AJ130" s="76" t="s">
        <v>21</v>
      </c>
      <c r="AK130" s="78" t="s">
        <v>20</v>
      </c>
      <c r="AL130" s="78" t="s">
        <v>20</v>
      </c>
      <c r="AM130" s="78" t="s">
        <v>20</v>
      </c>
      <c r="AN130" s="78" t="s">
        <v>20</v>
      </c>
      <c r="AO130" s="78" t="s">
        <v>20</v>
      </c>
      <c r="AP130" s="79" t="s">
        <v>20</v>
      </c>
      <c r="AQ130" s="45">
        <v>1</v>
      </c>
      <c r="AR130" s="70" t="s">
        <v>30</v>
      </c>
      <c r="AS130" s="70" t="s">
        <v>30</v>
      </c>
      <c r="AT130" s="70" t="s">
        <v>30</v>
      </c>
      <c r="AU130" s="70" t="s">
        <v>30</v>
      </c>
      <c r="AV130" s="70" t="s">
        <v>30</v>
      </c>
      <c r="AW130" s="70" t="s">
        <v>30</v>
      </c>
      <c r="AX130" s="70" t="s">
        <v>30</v>
      </c>
      <c r="AY130" s="70" t="s">
        <v>30</v>
      </c>
      <c r="AZ130" s="70" t="s">
        <v>30</v>
      </c>
      <c r="BA130" s="70" t="s">
        <v>30</v>
      </c>
      <c r="BB130" s="70" t="s">
        <v>30</v>
      </c>
      <c r="BC130" s="70" t="s">
        <v>30</v>
      </c>
      <c r="BD130" s="70" t="s">
        <v>30</v>
      </c>
      <c r="BE130" s="70" t="s">
        <v>30</v>
      </c>
      <c r="BF130" s="70" t="s">
        <v>30</v>
      </c>
      <c r="BG130" s="70" t="s">
        <v>30</v>
      </c>
      <c r="BH130" s="70" t="s">
        <v>30</v>
      </c>
      <c r="BI130" s="220" t="s">
        <v>30</v>
      </c>
      <c r="BJ130" s="237"/>
    </row>
    <row r="131" spans="1:62" x14ac:dyDescent="0.2">
      <c r="A131" s="258"/>
      <c r="B131" s="250" t="s">
        <v>8</v>
      </c>
      <c r="C131" s="11">
        <v>18</v>
      </c>
      <c r="D131" s="166"/>
      <c r="E131" s="45">
        <v>3</v>
      </c>
      <c r="F131" s="51" t="s">
        <v>80</v>
      </c>
      <c r="G131" s="51" t="s">
        <v>80</v>
      </c>
      <c r="H131" s="51" t="s">
        <v>80</v>
      </c>
      <c r="I131" s="51" t="s">
        <v>80</v>
      </c>
      <c r="J131" s="51" t="s">
        <v>80</v>
      </c>
      <c r="K131" s="51" t="s">
        <v>80</v>
      </c>
      <c r="L131" s="51" t="s">
        <v>80</v>
      </c>
      <c r="M131" s="51" t="s">
        <v>80</v>
      </c>
      <c r="N131" s="51" t="s">
        <v>80</v>
      </c>
      <c r="O131" s="51" t="s">
        <v>80</v>
      </c>
      <c r="P131" s="51" t="s">
        <v>80</v>
      </c>
      <c r="Q131" s="51" t="s">
        <v>80</v>
      </c>
      <c r="R131" s="51" t="s">
        <v>80</v>
      </c>
      <c r="S131" s="51" t="s">
        <v>80</v>
      </c>
      <c r="T131" s="51" t="s">
        <v>80</v>
      </c>
      <c r="U131" s="51" t="s">
        <v>80</v>
      </c>
      <c r="V131" s="51" t="s">
        <v>80</v>
      </c>
      <c r="W131" s="64" t="s">
        <v>80</v>
      </c>
      <c r="X131" s="45">
        <v>2</v>
      </c>
      <c r="Y131" s="80" t="s">
        <v>45</v>
      </c>
      <c r="Z131" s="80" t="s">
        <v>45</v>
      </c>
      <c r="AA131" s="80" t="s">
        <v>45</v>
      </c>
      <c r="AB131" s="80" t="s">
        <v>45</v>
      </c>
      <c r="AC131" s="80" t="s">
        <v>45</v>
      </c>
      <c r="AD131" s="80" t="s">
        <v>45</v>
      </c>
      <c r="AE131" s="76" t="s">
        <v>21</v>
      </c>
      <c r="AF131" s="76" t="s">
        <v>21</v>
      </c>
      <c r="AG131" s="76" t="s">
        <v>21</v>
      </c>
      <c r="AH131" s="76" t="s">
        <v>21</v>
      </c>
      <c r="AI131" s="76" t="s">
        <v>21</v>
      </c>
      <c r="AJ131" s="72" t="s">
        <v>44</v>
      </c>
      <c r="AK131" s="78" t="s">
        <v>20</v>
      </c>
      <c r="AL131" s="78" t="s">
        <v>20</v>
      </c>
      <c r="AM131" s="78" t="s">
        <v>20</v>
      </c>
      <c r="AN131" s="78" t="s">
        <v>20</v>
      </c>
      <c r="AO131" s="78" t="s">
        <v>20</v>
      </c>
      <c r="AP131" s="79" t="s">
        <v>20</v>
      </c>
      <c r="AQ131" s="45">
        <v>1</v>
      </c>
      <c r="AR131" s="70" t="s">
        <v>30</v>
      </c>
      <c r="AS131" s="70" t="s">
        <v>30</v>
      </c>
      <c r="AT131" s="70" t="s">
        <v>30</v>
      </c>
      <c r="AU131" s="70" t="s">
        <v>30</v>
      </c>
      <c r="AV131" s="70" t="s">
        <v>30</v>
      </c>
      <c r="AW131" s="70" t="s">
        <v>30</v>
      </c>
      <c r="AX131" s="70" t="s">
        <v>30</v>
      </c>
      <c r="AY131" s="70" t="s">
        <v>30</v>
      </c>
      <c r="AZ131" s="70" t="s">
        <v>30</v>
      </c>
      <c r="BA131" s="70" t="s">
        <v>30</v>
      </c>
      <c r="BB131" s="70" t="s">
        <v>30</v>
      </c>
      <c r="BC131" s="70" t="s">
        <v>30</v>
      </c>
      <c r="BD131" s="70" t="s">
        <v>30</v>
      </c>
      <c r="BE131" s="70" t="s">
        <v>30</v>
      </c>
      <c r="BF131" s="70" t="s">
        <v>30</v>
      </c>
      <c r="BG131" s="70" t="s">
        <v>30</v>
      </c>
      <c r="BH131" s="70" t="s">
        <v>30</v>
      </c>
      <c r="BI131" s="220" t="s">
        <v>30</v>
      </c>
      <c r="BJ131" s="237"/>
    </row>
    <row r="132" spans="1:62" x14ac:dyDescent="0.2">
      <c r="A132" s="258"/>
      <c r="B132" s="250"/>
      <c r="C132" s="11">
        <v>19</v>
      </c>
      <c r="D132" s="166"/>
      <c r="E132" s="45">
        <v>3</v>
      </c>
      <c r="F132" s="51" t="s">
        <v>80</v>
      </c>
      <c r="G132" s="51" t="s">
        <v>80</v>
      </c>
      <c r="H132" s="51" t="s">
        <v>80</v>
      </c>
      <c r="I132" s="51" t="s">
        <v>80</v>
      </c>
      <c r="J132" s="51" t="s">
        <v>80</v>
      </c>
      <c r="K132" s="51" t="s">
        <v>80</v>
      </c>
      <c r="L132" s="51" t="s">
        <v>80</v>
      </c>
      <c r="M132" s="51" t="s">
        <v>80</v>
      </c>
      <c r="N132" s="51" t="s">
        <v>80</v>
      </c>
      <c r="O132" s="51" t="s">
        <v>80</v>
      </c>
      <c r="P132" s="51" t="s">
        <v>80</v>
      </c>
      <c r="Q132" s="51" t="s">
        <v>80</v>
      </c>
      <c r="R132" s="51" t="s">
        <v>80</v>
      </c>
      <c r="S132" s="51" t="s">
        <v>80</v>
      </c>
      <c r="T132" s="51" t="s">
        <v>80</v>
      </c>
      <c r="U132" s="51" t="s">
        <v>80</v>
      </c>
      <c r="V132" s="51" t="s">
        <v>80</v>
      </c>
      <c r="W132" s="64" t="s">
        <v>80</v>
      </c>
      <c r="X132" s="45">
        <v>2</v>
      </c>
      <c r="Y132" s="80" t="s">
        <v>45</v>
      </c>
      <c r="Z132" s="80" t="s">
        <v>45</v>
      </c>
      <c r="AA132" s="80" t="s">
        <v>45</v>
      </c>
      <c r="AB132" s="80" t="s">
        <v>45</v>
      </c>
      <c r="AC132" s="80" t="s">
        <v>45</v>
      </c>
      <c r="AD132" s="80" t="s">
        <v>45</v>
      </c>
      <c r="AE132" s="76" t="s">
        <v>21</v>
      </c>
      <c r="AF132" s="76" t="s">
        <v>21</v>
      </c>
      <c r="AG132" s="76" t="s">
        <v>21</v>
      </c>
      <c r="AH132" s="76" t="s">
        <v>21</v>
      </c>
      <c r="AI132" s="76" t="s">
        <v>21</v>
      </c>
      <c r="AJ132" s="72" t="s">
        <v>44</v>
      </c>
      <c r="AK132" s="78" t="s">
        <v>20</v>
      </c>
      <c r="AL132" s="78" t="s">
        <v>20</v>
      </c>
      <c r="AM132" s="78" t="s">
        <v>20</v>
      </c>
      <c r="AN132" s="78" t="s">
        <v>20</v>
      </c>
      <c r="AO132" s="78" t="s">
        <v>20</v>
      </c>
      <c r="AP132" s="79" t="s">
        <v>20</v>
      </c>
      <c r="AQ132" s="45">
        <v>1</v>
      </c>
      <c r="AR132" s="70" t="s">
        <v>30</v>
      </c>
      <c r="AS132" s="70" t="s">
        <v>30</v>
      </c>
      <c r="AT132" s="70" t="s">
        <v>30</v>
      </c>
      <c r="AU132" s="70" t="s">
        <v>30</v>
      </c>
      <c r="AV132" s="70" t="s">
        <v>30</v>
      </c>
      <c r="AW132" s="70" t="s">
        <v>30</v>
      </c>
      <c r="AX132" s="70" t="s">
        <v>30</v>
      </c>
      <c r="AY132" s="70" t="s">
        <v>30</v>
      </c>
      <c r="AZ132" s="70" t="s">
        <v>30</v>
      </c>
      <c r="BA132" s="70" t="s">
        <v>30</v>
      </c>
      <c r="BB132" s="70" t="s">
        <v>30</v>
      </c>
      <c r="BC132" s="70" t="s">
        <v>30</v>
      </c>
      <c r="BD132" s="70" t="s">
        <v>30</v>
      </c>
      <c r="BE132" s="70" t="s">
        <v>30</v>
      </c>
      <c r="BF132" s="70" t="s">
        <v>30</v>
      </c>
      <c r="BG132" s="70" t="s">
        <v>30</v>
      </c>
      <c r="BH132" s="70" t="s">
        <v>30</v>
      </c>
      <c r="BI132" s="220" t="s">
        <v>30</v>
      </c>
      <c r="BJ132" s="237"/>
    </row>
    <row r="133" spans="1:62" x14ac:dyDescent="0.2">
      <c r="A133" s="258"/>
      <c r="B133" s="250"/>
      <c r="C133" s="11">
        <v>20</v>
      </c>
      <c r="D133" s="166"/>
      <c r="E133" s="45">
        <v>3</v>
      </c>
      <c r="F133" s="35" t="s">
        <v>52</v>
      </c>
      <c r="G133" s="35" t="s">
        <v>52</v>
      </c>
      <c r="H133" s="35" t="s">
        <v>52</v>
      </c>
      <c r="I133" s="35" t="s">
        <v>52</v>
      </c>
      <c r="J133" s="35" t="s">
        <v>52</v>
      </c>
      <c r="K133" s="35" t="s">
        <v>52</v>
      </c>
      <c r="L133" s="35" t="s">
        <v>52</v>
      </c>
      <c r="M133" s="35" t="s">
        <v>52</v>
      </c>
      <c r="N133" s="35" t="s">
        <v>52</v>
      </c>
      <c r="O133" s="35" t="s">
        <v>52</v>
      </c>
      <c r="P133" s="35" t="s">
        <v>52</v>
      </c>
      <c r="Q133" s="35" t="s">
        <v>52</v>
      </c>
      <c r="R133" s="35" t="s">
        <v>52</v>
      </c>
      <c r="S133" s="35" t="s">
        <v>52</v>
      </c>
      <c r="T133" s="35" t="s">
        <v>52</v>
      </c>
      <c r="U133" s="35" t="s">
        <v>52</v>
      </c>
      <c r="V133" s="35" t="s">
        <v>52</v>
      </c>
      <c r="W133" s="65" t="s">
        <v>52</v>
      </c>
      <c r="X133" s="45">
        <v>2</v>
      </c>
      <c r="Y133" s="80" t="s">
        <v>45</v>
      </c>
      <c r="Z133" s="80" t="s">
        <v>45</v>
      </c>
      <c r="AA133" s="80" t="s">
        <v>45</v>
      </c>
      <c r="AB133" s="80" t="s">
        <v>45</v>
      </c>
      <c r="AC133" s="80" t="s">
        <v>45</v>
      </c>
      <c r="AD133" s="80" t="s">
        <v>45</v>
      </c>
      <c r="AE133" s="76" t="s">
        <v>21</v>
      </c>
      <c r="AF133" s="76" t="s">
        <v>21</v>
      </c>
      <c r="AG133" s="76" t="s">
        <v>21</v>
      </c>
      <c r="AH133" s="76" t="s">
        <v>21</v>
      </c>
      <c r="AI133" s="76" t="s">
        <v>21</v>
      </c>
      <c r="AJ133" s="72" t="s">
        <v>44</v>
      </c>
      <c r="AK133" s="78" t="s">
        <v>20</v>
      </c>
      <c r="AL133" s="78" t="s">
        <v>20</v>
      </c>
      <c r="AM133" s="78" t="s">
        <v>20</v>
      </c>
      <c r="AN133" s="78" t="s">
        <v>20</v>
      </c>
      <c r="AO133" s="78" t="s">
        <v>20</v>
      </c>
      <c r="AP133" s="79" t="s">
        <v>20</v>
      </c>
      <c r="AQ133" s="45">
        <v>1</v>
      </c>
      <c r="AR133" s="70" t="s">
        <v>30</v>
      </c>
      <c r="AS133" s="70" t="s">
        <v>30</v>
      </c>
      <c r="AT133" s="70" t="s">
        <v>30</v>
      </c>
      <c r="AU133" s="70" t="s">
        <v>30</v>
      </c>
      <c r="AV133" s="70" t="s">
        <v>30</v>
      </c>
      <c r="AW133" s="70" t="s">
        <v>30</v>
      </c>
      <c r="AX133" s="70" t="s">
        <v>30</v>
      </c>
      <c r="AY133" s="70" t="s">
        <v>30</v>
      </c>
      <c r="AZ133" s="70" t="s">
        <v>30</v>
      </c>
      <c r="BA133" s="70" t="s">
        <v>30</v>
      </c>
      <c r="BB133" s="70" t="s">
        <v>30</v>
      </c>
      <c r="BC133" s="70" t="s">
        <v>30</v>
      </c>
      <c r="BD133" s="70" t="s">
        <v>30</v>
      </c>
      <c r="BE133" s="70" t="s">
        <v>30</v>
      </c>
      <c r="BF133" s="70" t="s">
        <v>30</v>
      </c>
      <c r="BG133" s="70" t="s">
        <v>30</v>
      </c>
      <c r="BH133" s="70" t="s">
        <v>30</v>
      </c>
      <c r="BI133" s="220" t="s">
        <v>30</v>
      </c>
      <c r="BJ133" s="237"/>
    </row>
    <row r="134" spans="1:62" x14ac:dyDescent="0.2">
      <c r="A134" s="258"/>
      <c r="B134" s="250"/>
      <c r="C134" s="11">
        <v>21</v>
      </c>
      <c r="D134" s="166"/>
      <c r="E134" s="45">
        <v>3</v>
      </c>
      <c r="F134" s="35" t="s">
        <v>52</v>
      </c>
      <c r="G134" s="35" t="s">
        <v>52</v>
      </c>
      <c r="H134" s="35" t="s">
        <v>52</v>
      </c>
      <c r="I134" s="35" t="s">
        <v>52</v>
      </c>
      <c r="J134" s="35" t="s">
        <v>52</v>
      </c>
      <c r="K134" s="35" t="s">
        <v>52</v>
      </c>
      <c r="L134" s="35" t="s">
        <v>52</v>
      </c>
      <c r="M134" s="35" t="s">
        <v>52</v>
      </c>
      <c r="N134" s="35" t="s">
        <v>52</v>
      </c>
      <c r="O134" s="35" t="s">
        <v>52</v>
      </c>
      <c r="P134" s="35" t="s">
        <v>52</v>
      </c>
      <c r="Q134" s="35" t="s">
        <v>52</v>
      </c>
      <c r="R134" s="35" t="s">
        <v>52</v>
      </c>
      <c r="S134" s="35" t="s">
        <v>52</v>
      </c>
      <c r="T134" s="35" t="s">
        <v>52</v>
      </c>
      <c r="U134" s="35" t="s">
        <v>52</v>
      </c>
      <c r="V134" s="35" t="s">
        <v>52</v>
      </c>
      <c r="W134" s="65" t="s">
        <v>52</v>
      </c>
      <c r="X134" s="45">
        <v>2</v>
      </c>
      <c r="Y134" s="80" t="s">
        <v>45</v>
      </c>
      <c r="Z134" s="80" t="s">
        <v>45</v>
      </c>
      <c r="AA134" s="80" t="s">
        <v>45</v>
      </c>
      <c r="AB134" s="80" t="s">
        <v>45</v>
      </c>
      <c r="AC134" s="80" t="s">
        <v>45</v>
      </c>
      <c r="AD134" s="80" t="s">
        <v>45</v>
      </c>
      <c r="AE134" s="76" t="s">
        <v>21</v>
      </c>
      <c r="AF134" s="76" t="s">
        <v>21</v>
      </c>
      <c r="AG134" s="76" t="s">
        <v>21</v>
      </c>
      <c r="AH134" s="76" t="s">
        <v>21</v>
      </c>
      <c r="AI134" s="76" t="s">
        <v>21</v>
      </c>
      <c r="AJ134" s="76" t="s">
        <v>21</v>
      </c>
      <c r="AK134" s="72" t="s">
        <v>44</v>
      </c>
      <c r="AL134" s="78" t="s">
        <v>20</v>
      </c>
      <c r="AM134" s="78" t="s">
        <v>20</v>
      </c>
      <c r="AN134" s="78" t="s">
        <v>20</v>
      </c>
      <c r="AO134" s="78" t="s">
        <v>20</v>
      </c>
      <c r="AP134" s="79" t="s">
        <v>20</v>
      </c>
      <c r="AQ134" s="45">
        <v>1</v>
      </c>
      <c r="AR134" s="70" t="s">
        <v>30</v>
      </c>
      <c r="AS134" s="70" t="s">
        <v>30</v>
      </c>
      <c r="AT134" s="70" t="s">
        <v>30</v>
      </c>
      <c r="AU134" s="70" t="s">
        <v>30</v>
      </c>
      <c r="AV134" s="70" t="s">
        <v>30</v>
      </c>
      <c r="AW134" s="70" t="s">
        <v>30</v>
      </c>
      <c r="AX134" s="70" t="s">
        <v>30</v>
      </c>
      <c r="AY134" s="70" t="s">
        <v>30</v>
      </c>
      <c r="AZ134" s="70" t="s">
        <v>30</v>
      </c>
      <c r="BA134" s="70" t="s">
        <v>30</v>
      </c>
      <c r="BB134" s="70" t="s">
        <v>30</v>
      </c>
      <c r="BC134" s="70" t="s">
        <v>30</v>
      </c>
      <c r="BD134" s="70" t="s">
        <v>30</v>
      </c>
      <c r="BE134" s="70" t="s">
        <v>30</v>
      </c>
      <c r="BF134" s="70" t="s">
        <v>30</v>
      </c>
      <c r="BG134" s="70" t="s">
        <v>30</v>
      </c>
      <c r="BH134" s="70" t="s">
        <v>30</v>
      </c>
      <c r="BI134" s="220" t="s">
        <v>30</v>
      </c>
      <c r="BJ134" s="237"/>
    </row>
    <row r="135" spans="1:62" x14ac:dyDescent="0.2">
      <c r="A135" s="258"/>
      <c r="B135" s="250" t="s">
        <v>9</v>
      </c>
      <c r="C135" s="11">
        <v>22</v>
      </c>
      <c r="D135" s="166"/>
      <c r="E135" s="45">
        <v>3</v>
      </c>
      <c r="F135" s="35" t="s">
        <v>52</v>
      </c>
      <c r="G135" s="35" t="s">
        <v>52</v>
      </c>
      <c r="H135" s="35" t="s">
        <v>52</v>
      </c>
      <c r="I135" s="35" t="s">
        <v>52</v>
      </c>
      <c r="J135" s="35" t="s">
        <v>52</v>
      </c>
      <c r="K135" s="35" t="s">
        <v>52</v>
      </c>
      <c r="L135" s="35" t="s">
        <v>52</v>
      </c>
      <c r="M135" s="35" t="s">
        <v>52</v>
      </c>
      <c r="N135" s="35" t="s">
        <v>52</v>
      </c>
      <c r="O135" s="35" t="s">
        <v>52</v>
      </c>
      <c r="P135" s="35" t="s">
        <v>52</v>
      </c>
      <c r="Q135" s="35" t="s">
        <v>52</v>
      </c>
      <c r="R135" s="35" t="s">
        <v>52</v>
      </c>
      <c r="S135" s="35" t="s">
        <v>52</v>
      </c>
      <c r="T135" s="35" t="s">
        <v>52</v>
      </c>
      <c r="U135" s="35" t="s">
        <v>52</v>
      </c>
      <c r="V135" s="35" t="s">
        <v>52</v>
      </c>
      <c r="W135" s="65" t="s">
        <v>52</v>
      </c>
      <c r="X135" s="45">
        <v>2</v>
      </c>
      <c r="Y135" s="80" t="s">
        <v>45</v>
      </c>
      <c r="Z135" s="80" t="s">
        <v>45</v>
      </c>
      <c r="AA135" s="80" t="s">
        <v>45</v>
      </c>
      <c r="AB135" s="80" t="s">
        <v>45</v>
      </c>
      <c r="AC135" s="80" t="s">
        <v>45</v>
      </c>
      <c r="AD135" s="80" t="s">
        <v>45</v>
      </c>
      <c r="AE135" s="76" t="s">
        <v>21</v>
      </c>
      <c r="AF135" s="76" t="s">
        <v>21</v>
      </c>
      <c r="AG135" s="76" t="s">
        <v>21</v>
      </c>
      <c r="AH135" s="76" t="s">
        <v>21</v>
      </c>
      <c r="AI135" s="76" t="s">
        <v>21</v>
      </c>
      <c r="AJ135" s="76" t="s">
        <v>21</v>
      </c>
      <c r="AK135" s="72" t="s">
        <v>44</v>
      </c>
      <c r="AL135" s="78" t="s">
        <v>20</v>
      </c>
      <c r="AM135" s="78" t="s">
        <v>20</v>
      </c>
      <c r="AN135" s="78" t="s">
        <v>20</v>
      </c>
      <c r="AO135" s="78" t="s">
        <v>20</v>
      </c>
      <c r="AP135" s="79" t="s">
        <v>20</v>
      </c>
      <c r="AQ135" s="45">
        <v>1</v>
      </c>
      <c r="AR135" s="70" t="s">
        <v>30</v>
      </c>
      <c r="AS135" s="70" t="s">
        <v>30</v>
      </c>
      <c r="AT135" s="70" t="s">
        <v>30</v>
      </c>
      <c r="AU135" s="70" t="s">
        <v>30</v>
      </c>
      <c r="AV135" s="70" t="s">
        <v>30</v>
      </c>
      <c r="AW135" s="70" t="s">
        <v>30</v>
      </c>
      <c r="AX135" s="70" t="s">
        <v>30</v>
      </c>
      <c r="AY135" s="70" t="s">
        <v>30</v>
      </c>
      <c r="AZ135" s="70" t="s">
        <v>30</v>
      </c>
      <c r="BA135" s="70" t="s">
        <v>30</v>
      </c>
      <c r="BB135" s="70" t="s">
        <v>30</v>
      </c>
      <c r="BC135" s="70" t="s">
        <v>30</v>
      </c>
      <c r="BD135" s="70" t="s">
        <v>30</v>
      </c>
      <c r="BE135" s="70" t="s">
        <v>30</v>
      </c>
      <c r="BF135" s="70" t="s">
        <v>30</v>
      </c>
      <c r="BG135" s="70" t="s">
        <v>30</v>
      </c>
      <c r="BH135" s="70" t="s">
        <v>30</v>
      </c>
      <c r="BI135" s="220" t="s">
        <v>30</v>
      </c>
      <c r="BJ135" s="237"/>
    </row>
    <row r="136" spans="1:62" x14ac:dyDescent="0.2">
      <c r="A136" s="258"/>
      <c r="B136" s="250"/>
      <c r="C136" s="11">
        <v>23</v>
      </c>
      <c r="D136" s="166" t="s">
        <v>27</v>
      </c>
      <c r="E136" s="45">
        <v>3</v>
      </c>
      <c r="F136" s="35" t="s">
        <v>52</v>
      </c>
      <c r="G136" s="35" t="s">
        <v>52</v>
      </c>
      <c r="H136" s="35" t="s">
        <v>52</v>
      </c>
      <c r="I136" s="35" t="s">
        <v>52</v>
      </c>
      <c r="J136" s="35" t="s">
        <v>52</v>
      </c>
      <c r="K136" s="35" t="s">
        <v>52</v>
      </c>
      <c r="L136" s="35" t="s">
        <v>52</v>
      </c>
      <c r="M136" s="35" t="s">
        <v>52</v>
      </c>
      <c r="N136" s="35" t="s">
        <v>52</v>
      </c>
      <c r="O136" s="35" t="s">
        <v>52</v>
      </c>
      <c r="P136" s="35" t="s">
        <v>52</v>
      </c>
      <c r="Q136" s="35" t="s">
        <v>52</v>
      </c>
      <c r="R136" s="35" t="s">
        <v>52</v>
      </c>
      <c r="S136" s="35" t="s">
        <v>52</v>
      </c>
      <c r="T136" s="35" t="s">
        <v>52</v>
      </c>
      <c r="U136" s="35" t="s">
        <v>52</v>
      </c>
      <c r="V136" s="35" t="s">
        <v>52</v>
      </c>
      <c r="W136" s="65" t="s">
        <v>52</v>
      </c>
      <c r="X136" s="45">
        <v>2</v>
      </c>
      <c r="Y136" s="80" t="s">
        <v>45</v>
      </c>
      <c r="Z136" s="80" t="s">
        <v>45</v>
      </c>
      <c r="AA136" s="80" t="s">
        <v>45</v>
      </c>
      <c r="AB136" s="80" t="s">
        <v>45</v>
      </c>
      <c r="AC136" s="80" t="s">
        <v>45</v>
      </c>
      <c r="AD136" s="80" t="s">
        <v>45</v>
      </c>
      <c r="AE136" s="76" t="s">
        <v>21</v>
      </c>
      <c r="AF136" s="76" t="s">
        <v>21</v>
      </c>
      <c r="AG136" s="76" t="s">
        <v>21</v>
      </c>
      <c r="AH136" s="76" t="s">
        <v>21</v>
      </c>
      <c r="AI136" s="76" t="s">
        <v>21</v>
      </c>
      <c r="AJ136" s="76" t="s">
        <v>21</v>
      </c>
      <c r="AK136" s="72" t="s">
        <v>44</v>
      </c>
      <c r="AL136" s="78" t="s">
        <v>20</v>
      </c>
      <c r="AM136" s="78" t="s">
        <v>20</v>
      </c>
      <c r="AN136" s="78" t="s">
        <v>20</v>
      </c>
      <c r="AO136" s="78" t="s">
        <v>20</v>
      </c>
      <c r="AP136" s="79" t="s">
        <v>20</v>
      </c>
      <c r="AQ136" s="45">
        <v>1</v>
      </c>
      <c r="AR136" s="70" t="s">
        <v>30</v>
      </c>
      <c r="AS136" s="70" t="s">
        <v>30</v>
      </c>
      <c r="AT136" s="70" t="s">
        <v>30</v>
      </c>
      <c r="AU136" s="70" t="s">
        <v>30</v>
      </c>
      <c r="AV136" s="70" t="s">
        <v>30</v>
      </c>
      <c r="AW136" s="70" t="s">
        <v>30</v>
      </c>
      <c r="AX136" s="70" t="s">
        <v>30</v>
      </c>
      <c r="AY136" s="70" t="s">
        <v>30</v>
      </c>
      <c r="AZ136" s="70" t="s">
        <v>30</v>
      </c>
      <c r="BA136" s="70" t="s">
        <v>30</v>
      </c>
      <c r="BB136" s="70" t="s">
        <v>30</v>
      </c>
      <c r="BC136" s="70" t="s">
        <v>30</v>
      </c>
      <c r="BD136" s="70" t="s">
        <v>30</v>
      </c>
      <c r="BE136" s="70" t="s">
        <v>30</v>
      </c>
      <c r="BF136" s="70" t="s">
        <v>30</v>
      </c>
      <c r="BG136" s="70" t="s">
        <v>30</v>
      </c>
      <c r="BH136" s="70" t="s">
        <v>30</v>
      </c>
      <c r="BI136" s="220" t="s">
        <v>30</v>
      </c>
      <c r="BJ136" s="237"/>
    </row>
    <row r="137" spans="1:62" x14ac:dyDescent="0.2">
      <c r="A137" s="258"/>
      <c r="B137" s="250"/>
      <c r="C137" s="11">
        <v>24</v>
      </c>
      <c r="D137" s="166" t="s">
        <v>27</v>
      </c>
      <c r="E137" s="45">
        <v>3</v>
      </c>
      <c r="F137" s="35" t="s">
        <v>52</v>
      </c>
      <c r="G137" s="35" t="s">
        <v>52</v>
      </c>
      <c r="H137" s="35" t="s">
        <v>52</v>
      </c>
      <c r="I137" s="35" t="s">
        <v>52</v>
      </c>
      <c r="J137" s="35" t="s">
        <v>52</v>
      </c>
      <c r="K137" s="35" t="s">
        <v>52</v>
      </c>
      <c r="L137" s="35" t="s">
        <v>52</v>
      </c>
      <c r="M137" s="35" t="s">
        <v>52</v>
      </c>
      <c r="N137" s="35" t="s">
        <v>52</v>
      </c>
      <c r="O137" s="35" t="s">
        <v>52</v>
      </c>
      <c r="P137" s="35" t="s">
        <v>52</v>
      </c>
      <c r="Q137" s="35" t="s">
        <v>52</v>
      </c>
      <c r="R137" s="35" t="s">
        <v>52</v>
      </c>
      <c r="S137" s="35" t="s">
        <v>52</v>
      </c>
      <c r="T137" s="35" t="s">
        <v>52</v>
      </c>
      <c r="U137" s="35" t="s">
        <v>52</v>
      </c>
      <c r="V137" s="35" t="s">
        <v>52</v>
      </c>
      <c r="W137" s="65" t="s">
        <v>52</v>
      </c>
      <c r="X137" s="45">
        <v>2</v>
      </c>
      <c r="Y137" s="80" t="s">
        <v>45</v>
      </c>
      <c r="Z137" s="80" t="s">
        <v>45</v>
      </c>
      <c r="AA137" s="80" t="s">
        <v>45</v>
      </c>
      <c r="AB137" s="80" t="s">
        <v>45</v>
      </c>
      <c r="AC137" s="80" t="s">
        <v>45</v>
      </c>
      <c r="AD137" s="80" t="s">
        <v>45</v>
      </c>
      <c r="AE137" s="76" t="s">
        <v>21</v>
      </c>
      <c r="AF137" s="76" t="s">
        <v>21</v>
      </c>
      <c r="AG137" s="76" t="s">
        <v>21</v>
      </c>
      <c r="AH137" s="76" t="s">
        <v>21</v>
      </c>
      <c r="AI137" s="76" t="s">
        <v>21</v>
      </c>
      <c r="AJ137" s="76" t="s">
        <v>21</v>
      </c>
      <c r="AK137" s="78" t="s">
        <v>20</v>
      </c>
      <c r="AL137" s="72" t="s">
        <v>44</v>
      </c>
      <c r="AM137" s="78" t="s">
        <v>20</v>
      </c>
      <c r="AN137" s="78" t="s">
        <v>20</v>
      </c>
      <c r="AO137" s="78" t="s">
        <v>20</v>
      </c>
      <c r="AP137" s="79" t="s">
        <v>20</v>
      </c>
      <c r="AQ137" s="45">
        <v>1</v>
      </c>
      <c r="AR137" s="70" t="s">
        <v>30</v>
      </c>
      <c r="AS137" s="70" t="s">
        <v>30</v>
      </c>
      <c r="AT137" s="70" t="s">
        <v>30</v>
      </c>
      <c r="AU137" s="70" t="s">
        <v>30</v>
      </c>
      <c r="AV137" s="70" t="s">
        <v>30</v>
      </c>
      <c r="AW137" s="70" t="s">
        <v>30</v>
      </c>
      <c r="AX137" s="70" t="s">
        <v>30</v>
      </c>
      <c r="AY137" s="70" t="s">
        <v>30</v>
      </c>
      <c r="AZ137" s="70" t="s">
        <v>30</v>
      </c>
      <c r="BA137" s="70" t="s">
        <v>30</v>
      </c>
      <c r="BB137" s="70" t="s">
        <v>30</v>
      </c>
      <c r="BC137" s="70" t="s">
        <v>30</v>
      </c>
      <c r="BD137" s="70" t="s">
        <v>30</v>
      </c>
      <c r="BE137" s="70" t="s">
        <v>30</v>
      </c>
      <c r="BF137" s="70" t="s">
        <v>30</v>
      </c>
      <c r="BG137" s="70" t="s">
        <v>30</v>
      </c>
      <c r="BH137" s="70" t="s">
        <v>30</v>
      </c>
      <c r="BI137" s="220" t="s">
        <v>30</v>
      </c>
      <c r="BJ137" s="237"/>
    </row>
    <row r="138" spans="1:62" x14ac:dyDescent="0.2">
      <c r="A138" s="258"/>
      <c r="B138" s="250"/>
      <c r="C138" s="11">
        <v>25</v>
      </c>
      <c r="D138" s="166"/>
      <c r="E138" s="45">
        <v>3</v>
      </c>
      <c r="F138" s="35" t="s">
        <v>52</v>
      </c>
      <c r="G138" s="35" t="s">
        <v>52</v>
      </c>
      <c r="H138" s="35" t="s">
        <v>52</v>
      </c>
      <c r="I138" s="35" t="s">
        <v>52</v>
      </c>
      <c r="J138" s="35" t="s">
        <v>52</v>
      </c>
      <c r="K138" s="35" t="s">
        <v>52</v>
      </c>
      <c r="L138" s="35" t="s">
        <v>52</v>
      </c>
      <c r="M138" s="35" t="s">
        <v>52</v>
      </c>
      <c r="N138" s="35" t="s">
        <v>52</v>
      </c>
      <c r="O138" s="35" t="s">
        <v>52</v>
      </c>
      <c r="P138" s="35" t="s">
        <v>52</v>
      </c>
      <c r="Q138" s="35" t="s">
        <v>52</v>
      </c>
      <c r="R138" s="35" t="s">
        <v>52</v>
      </c>
      <c r="S138" s="35" t="s">
        <v>52</v>
      </c>
      <c r="T138" s="35" t="s">
        <v>52</v>
      </c>
      <c r="U138" s="35" t="s">
        <v>52</v>
      </c>
      <c r="V138" s="35" t="s">
        <v>52</v>
      </c>
      <c r="W138" s="65" t="s">
        <v>52</v>
      </c>
      <c r="X138" s="45">
        <v>2</v>
      </c>
      <c r="Y138" s="80" t="s">
        <v>45</v>
      </c>
      <c r="Z138" s="80" t="s">
        <v>45</v>
      </c>
      <c r="AA138" s="80" t="s">
        <v>45</v>
      </c>
      <c r="AB138" s="80" t="s">
        <v>45</v>
      </c>
      <c r="AC138" s="80" t="s">
        <v>45</v>
      </c>
      <c r="AD138" s="80" t="s">
        <v>45</v>
      </c>
      <c r="AE138" s="76" t="s">
        <v>21</v>
      </c>
      <c r="AF138" s="76" t="s">
        <v>21</v>
      </c>
      <c r="AG138" s="76" t="s">
        <v>21</v>
      </c>
      <c r="AH138" s="76" t="s">
        <v>21</v>
      </c>
      <c r="AI138" s="76" t="s">
        <v>21</v>
      </c>
      <c r="AJ138" s="76" t="s">
        <v>21</v>
      </c>
      <c r="AK138" s="78" t="s">
        <v>20</v>
      </c>
      <c r="AL138" s="72" t="s">
        <v>44</v>
      </c>
      <c r="AM138" s="78" t="s">
        <v>20</v>
      </c>
      <c r="AN138" s="78" t="s">
        <v>20</v>
      </c>
      <c r="AO138" s="78" t="s">
        <v>20</v>
      </c>
      <c r="AP138" s="79" t="s">
        <v>20</v>
      </c>
      <c r="AQ138" s="45">
        <v>1</v>
      </c>
      <c r="AR138" s="70" t="s">
        <v>30</v>
      </c>
      <c r="AS138" s="70" t="s">
        <v>30</v>
      </c>
      <c r="AT138" s="70" t="s">
        <v>30</v>
      </c>
      <c r="AU138" s="70" t="s">
        <v>30</v>
      </c>
      <c r="AV138" s="70" t="s">
        <v>30</v>
      </c>
      <c r="AW138" s="70" t="s">
        <v>30</v>
      </c>
      <c r="AX138" s="70" t="s">
        <v>30</v>
      </c>
      <c r="AY138" s="70" t="s">
        <v>30</v>
      </c>
      <c r="AZ138" s="70" t="s">
        <v>30</v>
      </c>
      <c r="BA138" s="70" t="s">
        <v>30</v>
      </c>
      <c r="BB138" s="70" t="s">
        <v>30</v>
      </c>
      <c r="BC138" s="70" t="s">
        <v>30</v>
      </c>
      <c r="BD138" s="70" t="s">
        <v>30</v>
      </c>
      <c r="BE138" s="70" t="s">
        <v>30</v>
      </c>
      <c r="BF138" s="70" t="s">
        <v>30</v>
      </c>
      <c r="BG138" s="70" t="s">
        <v>30</v>
      </c>
      <c r="BH138" s="70" t="s">
        <v>30</v>
      </c>
      <c r="BI138" s="220" t="s">
        <v>30</v>
      </c>
      <c r="BJ138" s="237"/>
    </row>
    <row r="139" spans="1:62" x14ac:dyDescent="0.2">
      <c r="A139" s="258"/>
      <c r="B139" s="250"/>
      <c r="C139" s="11">
        <v>26</v>
      </c>
      <c r="D139" s="166"/>
      <c r="E139" s="45">
        <v>3</v>
      </c>
      <c r="F139" s="35" t="s">
        <v>52</v>
      </c>
      <c r="G139" s="35" t="s">
        <v>52</v>
      </c>
      <c r="H139" s="35" t="s">
        <v>52</v>
      </c>
      <c r="I139" s="35" t="s">
        <v>52</v>
      </c>
      <c r="J139" s="35" t="s">
        <v>52</v>
      </c>
      <c r="K139" s="35" t="s">
        <v>52</v>
      </c>
      <c r="L139" s="35" t="s">
        <v>52</v>
      </c>
      <c r="M139" s="35" t="s">
        <v>52</v>
      </c>
      <c r="N139" s="35" t="s">
        <v>52</v>
      </c>
      <c r="O139" s="35" t="s">
        <v>52</v>
      </c>
      <c r="P139" s="35" t="s">
        <v>52</v>
      </c>
      <c r="Q139" s="35" t="s">
        <v>52</v>
      </c>
      <c r="R139" s="35" t="s">
        <v>52</v>
      </c>
      <c r="S139" s="35" t="s">
        <v>52</v>
      </c>
      <c r="T139" s="35" t="s">
        <v>52</v>
      </c>
      <c r="U139" s="35" t="s">
        <v>52</v>
      </c>
      <c r="V139" s="35" t="s">
        <v>52</v>
      </c>
      <c r="W139" s="65" t="s">
        <v>52</v>
      </c>
      <c r="X139" s="45">
        <v>2</v>
      </c>
      <c r="Y139" s="80" t="s">
        <v>45</v>
      </c>
      <c r="Z139" s="80" t="s">
        <v>45</v>
      </c>
      <c r="AA139" s="80" t="s">
        <v>45</v>
      </c>
      <c r="AB139" s="80" t="s">
        <v>45</v>
      </c>
      <c r="AC139" s="80" t="s">
        <v>45</v>
      </c>
      <c r="AD139" s="80" t="s">
        <v>45</v>
      </c>
      <c r="AE139" s="76" t="s">
        <v>21</v>
      </c>
      <c r="AF139" s="76" t="s">
        <v>21</v>
      </c>
      <c r="AG139" s="76" t="s">
        <v>21</v>
      </c>
      <c r="AH139" s="76" t="s">
        <v>21</v>
      </c>
      <c r="AI139" s="76" t="s">
        <v>21</v>
      </c>
      <c r="AJ139" s="76" t="s">
        <v>21</v>
      </c>
      <c r="AK139" s="78" t="s">
        <v>20</v>
      </c>
      <c r="AL139" s="72" t="s">
        <v>44</v>
      </c>
      <c r="AM139" s="78" t="s">
        <v>20</v>
      </c>
      <c r="AN139" s="78" t="s">
        <v>20</v>
      </c>
      <c r="AO139" s="78" t="s">
        <v>20</v>
      </c>
      <c r="AP139" s="79" t="s">
        <v>20</v>
      </c>
      <c r="AQ139" s="45">
        <v>1</v>
      </c>
      <c r="AR139" s="70" t="s">
        <v>30</v>
      </c>
      <c r="AS139" s="70" t="s">
        <v>30</v>
      </c>
      <c r="AT139" s="70" t="s">
        <v>30</v>
      </c>
      <c r="AU139" s="70" t="s">
        <v>30</v>
      </c>
      <c r="AV139" s="70" t="s">
        <v>30</v>
      </c>
      <c r="AW139" s="70" t="s">
        <v>30</v>
      </c>
      <c r="AX139" s="70" t="s">
        <v>30</v>
      </c>
      <c r="AY139" s="70" t="s">
        <v>30</v>
      </c>
      <c r="AZ139" s="70" t="s">
        <v>30</v>
      </c>
      <c r="BA139" s="70" t="s">
        <v>30</v>
      </c>
      <c r="BB139" s="70" t="s">
        <v>30</v>
      </c>
      <c r="BC139" s="70" t="s">
        <v>30</v>
      </c>
      <c r="BD139" s="70" t="s">
        <v>30</v>
      </c>
      <c r="BE139" s="70" t="s">
        <v>30</v>
      </c>
      <c r="BF139" s="70" t="s">
        <v>30</v>
      </c>
      <c r="BG139" s="70" t="s">
        <v>30</v>
      </c>
      <c r="BH139" s="70" t="s">
        <v>30</v>
      </c>
      <c r="BI139" s="220" t="s">
        <v>30</v>
      </c>
      <c r="BJ139" s="237"/>
    </row>
    <row r="140" spans="1:62" x14ac:dyDescent="0.2">
      <c r="A140" s="258"/>
      <c r="B140" s="250" t="s">
        <v>10</v>
      </c>
      <c r="C140" s="11">
        <v>27</v>
      </c>
      <c r="D140" s="166"/>
      <c r="E140" s="45">
        <v>3</v>
      </c>
      <c r="F140" s="35" t="s">
        <v>52</v>
      </c>
      <c r="G140" s="35" t="s">
        <v>52</v>
      </c>
      <c r="H140" s="35" t="s">
        <v>52</v>
      </c>
      <c r="I140" s="35" t="s">
        <v>52</v>
      </c>
      <c r="J140" s="35" t="s">
        <v>52</v>
      </c>
      <c r="K140" s="35" t="s">
        <v>52</v>
      </c>
      <c r="L140" s="35" t="s">
        <v>52</v>
      </c>
      <c r="M140" s="35" t="s">
        <v>52</v>
      </c>
      <c r="N140" s="35" t="s">
        <v>52</v>
      </c>
      <c r="O140" s="35" t="s">
        <v>52</v>
      </c>
      <c r="P140" s="35" t="s">
        <v>52</v>
      </c>
      <c r="Q140" s="35" t="s">
        <v>52</v>
      </c>
      <c r="R140" s="35" t="s">
        <v>52</v>
      </c>
      <c r="S140" s="35" t="s">
        <v>52</v>
      </c>
      <c r="T140" s="35" t="s">
        <v>52</v>
      </c>
      <c r="U140" s="35" t="s">
        <v>52</v>
      </c>
      <c r="V140" s="35" t="s">
        <v>52</v>
      </c>
      <c r="W140" s="65" t="s">
        <v>52</v>
      </c>
      <c r="X140" s="45">
        <v>2</v>
      </c>
      <c r="Y140" s="78" t="s">
        <v>20</v>
      </c>
      <c r="Z140" s="78" t="s">
        <v>20</v>
      </c>
      <c r="AA140" s="78" t="s">
        <v>20</v>
      </c>
      <c r="AB140" s="78" t="s">
        <v>20</v>
      </c>
      <c r="AC140" s="78" t="s">
        <v>20</v>
      </c>
      <c r="AD140" s="78" t="s">
        <v>20</v>
      </c>
      <c r="AE140" s="80" t="s">
        <v>45</v>
      </c>
      <c r="AF140" s="80" t="s">
        <v>45</v>
      </c>
      <c r="AG140" s="80" t="s">
        <v>45</v>
      </c>
      <c r="AH140" s="80" t="s">
        <v>45</v>
      </c>
      <c r="AI140" s="80" t="s">
        <v>45</v>
      </c>
      <c r="AJ140" s="80" t="s">
        <v>45</v>
      </c>
      <c r="AK140" s="76" t="s">
        <v>21</v>
      </c>
      <c r="AL140" s="76" t="s">
        <v>21</v>
      </c>
      <c r="AM140" s="72" t="s">
        <v>44</v>
      </c>
      <c r="AN140" s="76" t="s">
        <v>21</v>
      </c>
      <c r="AO140" s="76" t="s">
        <v>21</v>
      </c>
      <c r="AP140" s="77" t="s">
        <v>21</v>
      </c>
      <c r="AQ140" s="45">
        <v>1</v>
      </c>
      <c r="AR140" s="70" t="s">
        <v>30</v>
      </c>
      <c r="AS140" s="70" t="s">
        <v>30</v>
      </c>
      <c r="AT140" s="70" t="s">
        <v>30</v>
      </c>
      <c r="AU140" s="70" t="s">
        <v>30</v>
      </c>
      <c r="AV140" s="70" t="s">
        <v>30</v>
      </c>
      <c r="AW140" s="70" t="s">
        <v>30</v>
      </c>
      <c r="AX140" s="70" t="s">
        <v>30</v>
      </c>
      <c r="AY140" s="70" t="s">
        <v>30</v>
      </c>
      <c r="AZ140" s="70" t="s">
        <v>30</v>
      </c>
      <c r="BA140" s="70" t="s">
        <v>30</v>
      </c>
      <c r="BB140" s="70" t="s">
        <v>30</v>
      </c>
      <c r="BC140" s="70" t="s">
        <v>30</v>
      </c>
      <c r="BD140" s="70" t="s">
        <v>30</v>
      </c>
      <c r="BE140" s="70" t="s">
        <v>30</v>
      </c>
      <c r="BF140" s="70" t="s">
        <v>30</v>
      </c>
      <c r="BG140" s="70" t="s">
        <v>30</v>
      </c>
      <c r="BH140" s="70" t="s">
        <v>30</v>
      </c>
      <c r="BI140" s="220" t="s">
        <v>30</v>
      </c>
      <c r="BJ140" s="237"/>
    </row>
    <row r="141" spans="1:62" x14ac:dyDescent="0.2">
      <c r="A141" s="258"/>
      <c r="B141" s="250"/>
      <c r="C141" s="11">
        <v>28</v>
      </c>
      <c r="D141" s="166"/>
      <c r="E141" s="45">
        <v>3</v>
      </c>
      <c r="F141" s="35" t="s">
        <v>52</v>
      </c>
      <c r="G141" s="35" t="s">
        <v>52</v>
      </c>
      <c r="H141" s="35" t="s">
        <v>52</v>
      </c>
      <c r="I141" s="35" t="s">
        <v>52</v>
      </c>
      <c r="J141" s="35" t="s">
        <v>52</v>
      </c>
      <c r="K141" s="35" t="s">
        <v>52</v>
      </c>
      <c r="L141" s="35" t="s">
        <v>52</v>
      </c>
      <c r="M141" s="35" t="s">
        <v>52</v>
      </c>
      <c r="N141" s="35" t="s">
        <v>52</v>
      </c>
      <c r="O141" s="35" t="s">
        <v>52</v>
      </c>
      <c r="P141" s="35" t="s">
        <v>52</v>
      </c>
      <c r="Q141" s="35" t="s">
        <v>52</v>
      </c>
      <c r="R141" s="35" t="s">
        <v>52</v>
      </c>
      <c r="S141" s="35" t="s">
        <v>52</v>
      </c>
      <c r="T141" s="35" t="s">
        <v>52</v>
      </c>
      <c r="U141" s="35" t="s">
        <v>52</v>
      </c>
      <c r="V141" s="35" t="s">
        <v>52</v>
      </c>
      <c r="W141" s="65" t="s">
        <v>52</v>
      </c>
      <c r="X141" s="45">
        <v>2</v>
      </c>
      <c r="Y141" s="78" t="s">
        <v>20</v>
      </c>
      <c r="Z141" s="78" t="s">
        <v>20</v>
      </c>
      <c r="AA141" s="78" t="s">
        <v>20</v>
      </c>
      <c r="AB141" s="78" t="s">
        <v>20</v>
      </c>
      <c r="AC141" s="78" t="s">
        <v>20</v>
      </c>
      <c r="AD141" s="78" t="s">
        <v>20</v>
      </c>
      <c r="AE141" s="80" t="s">
        <v>45</v>
      </c>
      <c r="AF141" s="80" t="s">
        <v>45</v>
      </c>
      <c r="AG141" s="80" t="s">
        <v>45</v>
      </c>
      <c r="AH141" s="80" t="s">
        <v>45</v>
      </c>
      <c r="AI141" s="80" t="s">
        <v>45</v>
      </c>
      <c r="AJ141" s="80" t="s">
        <v>45</v>
      </c>
      <c r="AK141" s="76" t="s">
        <v>21</v>
      </c>
      <c r="AL141" s="76" t="s">
        <v>21</v>
      </c>
      <c r="AM141" s="72" t="s">
        <v>44</v>
      </c>
      <c r="AN141" s="76" t="s">
        <v>21</v>
      </c>
      <c r="AO141" s="76" t="s">
        <v>21</v>
      </c>
      <c r="AP141" s="77" t="s">
        <v>21</v>
      </c>
      <c r="AQ141" s="45">
        <v>1</v>
      </c>
      <c r="AR141" s="70" t="s">
        <v>30</v>
      </c>
      <c r="AS141" s="70" t="s">
        <v>30</v>
      </c>
      <c r="AT141" s="70" t="s">
        <v>30</v>
      </c>
      <c r="AU141" s="70" t="s">
        <v>30</v>
      </c>
      <c r="AV141" s="70" t="s">
        <v>30</v>
      </c>
      <c r="AW141" s="70" t="s">
        <v>30</v>
      </c>
      <c r="AX141" s="70" t="s">
        <v>30</v>
      </c>
      <c r="AY141" s="70" t="s">
        <v>30</v>
      </c>
      <c r="AZ141" s="70" t="s">
        <v>30</v>
      </c>
      <c r="BA141" s="70" t="s">
        <v>30</v>
      </c>
      <c r="BB141" s="70" t="s">
        <v>30</v>
      </c>
      <c r="BC141" s="70" t="s">
        <v>30</v>
      </c>
      <c r="BD141" s="70" t="s">
        <v>30</v>
      </c>
      <c r="BE141" s="70" t="s">
        <v>30</v>
      </c>
      <c r="BF141" s="70" t="s">
        <v>30</v>
      </c>
      <c r="BG141" s="70" t="s">
        <v>30</v>
      </c>
      <c r="BH141" s="70" t="s">
        <v>30</v>
      </c>
      <c r="BI141" s="220" t="s">
        <v>30</v>
      </c>
      <c r="BJ141" s="237"/>
    </row>
    <row r="142" spans="1:62" x14ac:dyDescent="0.2">
      <c r="A142" s="258"/>
      <c r="B142" s="250"/>
      <c r="C142" s="11">
        <v>29</v>
      </c>
      <c r="D142" s="166"/>
      <c r="E142" s="45">
        <v>3</v>
      </c>
      <c r="F142" s="35" t="s">
        <v>52</v>
      </c>
      <c r="G142" s="35" t="s">
        <v>52</v>
      </c>
      <c r="H142" s="35" t="s">
        <v>52</v>
      </c>
      <c r="I142" s="35" t="s">
        <v>52</v>
      </c>
      <c r="J142" s="35" t="s">
        <v>52</v>
      </c>
      <c r="K142" s="35" t="s">
        <v>52</v>
      </c>
      <c r="L142" s="35" t="s">
        <v>52</v>
      </c>
      <c r="M142" s="35" t="s">
        <v>52</v>
      </c>
      <c r="N142" s="35" t="s">
        <v>52</v>
      </c>
      <c r="O142" s="35" t="s">
        <v>52</v>
      </c>
      <c r="P142" s="35" t="s">
        <v>52</v>
      </c>
      <c r="Q142" s="35" t="s">
        <v>52</v>
      </c>
      <c r="R142" s="35" t="s">
        <v>52</v>
      </c>
      <c r="S142" s="35" t="s">
        <v>52</v>
      </c>
      <c r="T142" s="35" t="s">
        <v>52</v>
      </c>
      <c r="U142" s="35" t="s">
        <v>52</v>
      </c>
      <c r="V142" s="35" t="s">
        <v>52</v>
      </c>
      <c r="W142" s="65" t="s">
        <v>52</v>
      </c>
      <c r="X142" s="45">
        <v>2</v>
      </c>
      <c r="Y142" s="78" t="s">
        <v>20</v>
      </c>
      <c r="Z142" s="78" t="s">
        <v>20</v>
      </c>
      <c r="AA142" s="78" t="s">
        <v>20</v>
      </c>
      <c r="AB142" s="78" t="s">
        <v>20</v>
      </c>
      <c r="AC142" s="78" t="s">
        <v>20</v>
      </c>
      <c r="AD142" s="78" t="s">
        <v>20</v>
      </c>
      <c r="AE142" s="80" t="s">
        <v>45</v>
      </c>
      <c r="AF142" s="80" t="s">
        <v>45</v>
      </c>
      <c r="AG142" s="80" t="s">
        <v>45</v>
      </c>
      <c r="AH142" s="80" t="s">
        <v>45</v>
      </c>
      <c r="AI142" s="80" t="s">
        <v>45</v>
      </c>
      <c r="AJ142" s="80" t="s">
        <v>45</v>
      </c>
      <c r="AK142" s="76" t="s">
        <v>21</v>
      </c>
      <c r="AL142" s="76" t="s">
        <v>21</v>
      </c>
      <c r="AM142" s="72" t="s">
        <v>44</v>
      </c>
      <c r="AN142" s="76" t="s">
        <v>21</v>
      </c>
      <c r="AO142" s="76" t="s">
        <v>21</v>
      </c>
      <c r="AP142" s="77" t="s">
        <v>21</v>
      </c>
      <c r="AQ142" s="45">
        <v>1</v>
      </c>
      <c r="AR142" s="70" t="s">
        <v>30</v>
      </c>
      <c r="AS142" s="70" t="s">
        <v>30</v>
      </c>
      <c r="AT142" s="70" t="s">
        <v>30</v>
      </c>
      <c r="AU142" s="70" t="s">
        <v>30</v>
      </c>
      <c r="AV142" s="70" t="s">
        <v>30</v>
      </c>
      <c r="AW142" s="70" t="s">
        <v>30</v>
      </c>
      <c r="AX142" s="70" t="s">
        <v>30</v>
      </c>
      <c r="AY142" s="70" t="s">
        <v>30</v>
      </c>
      <c r="AZ142" s="70" t="s">
        <v>30</v>
      </c>
      <c r="BA142" s="70" t="s">
        <v>30</v>
      </c>
      <c r="BB142" s="70" t="s">
        <v>30</v>
      </c>
      <c r="BC142" s="70" t="s">
        <v>30</v>
      </c>
      <c r="BD142" s="70" t="s">
        <v>30</v>
      </c>
      <c r="BE142" s="70" t="s">
        <v>30</v>
      </c>
      <c r="BF142" s="70" t="s">
        <v>30</v>
      </c>
      <c r="BG142" s="70" t="s">
        <v>30</v>
      </c>
      <c r="BH142" s="70" t="s">
        <v>30</v>
      </c>
      <c r="BI142" s="220" t="s">
        <v>30</v>
      </c>
      <c r="BJ142" s="237"/>
    </row>
    <row r="143" spans="1:62" x14ac:dyDescent="0.2">
      <c r="A143" s="258"/>
      <c r="B143" s="250"/>
      <c r="C143" s="11">
        <v>30</v>
      </c>
      <c r="D143" s="166"/>
      <c r="E143" s="45">
        <v>3</v>
      </c>
      <c r="F143" s="35" t="s">
        <v>52</v>
      </c>
      <c r="G143" s="35" t="s">
        <v>52</v>
      </c>
      <c r="H143" s="35" t="s">
        <v>52</v>
      </c>
      <c r="I143" s="35" t="s">
        <v>52</v>
      </c>
      <c r="J143" s="35" t="s">
        <v>52</v>
      </c>
      <c r="K143" s="35" t="s">
        <v>52</v>
      </c>
      <c r="L143" s="35" t="s">
        <v>52</v>
      </c>
      <c r="M143" s="35" t="s">
        <v>52</v>
      </c>
      <c r="N143" s="35" t="s">
        <v>52</v>
      </c>
      <c r="O143" s="35" t="s">
        <v>52</v>
      </c>
      <c r="P143" s="35" t="s">
        <v>52</v>
      </c>
      <c r="Q143" s="35" t="s">
        <v>52</v>
      </c>
      <c r="R143" s="35" t="s">
        <v>52</v>
      </c>
      <c r="S143" s="35" t="s">
        <v>52</v>
      </c>
      <c r="T143" s="35" t="s">
        <v>52</v>
      </c>
      <c r="U143" s="35" t="s">
        <v>52</v>
      </c>
      <c r="V143" s="35" t="s">
        <v>52</v>
      </c>
      <c r="W143" s="65" t="s">
        <v>52</v>
      </c>
      <c r="X143" s="45">
        <v>2</v>
      </c>
      <c r="Y143" s="78" t="s">
        <v>20</v>
      </c>
      <c r="Z143" s="78" t="s">
        <v>20</v>
      </c>
      <c r="AA143" s="78" t="s">
        <v>20</v>
      </c>
      <c r="AB143" s="78" t="s">
        <v>20</v>
      </c>
      <c r="AC143" s="78" t="s">
        <v>20</v>
      </c>
      <c r="AD143" s="78" t="s">
        <v>20</v>
      </c>
      <c r="AE143" s="80" t="s">
        <v>45</v>
      </c>
      <c r="AF143" s="80" t="s">
        <v>45</v>
      </c>
      <c r="AG143" s="80" t="s">
        <v>45</v>
      </c>
      <c r="AH143" s="80" t="s">
        <v>45</v>
      </c>
      <c r="AI143" s="80" t="s">
        <v>45</v>
      </c>
      <c r="AJ143" s="80" t="s">
        <v>45</v>
      </c>
      <c r="AK143" s="76" t="s">
        <v>21</v>
      </c>
      <c r="AL143" s="76" t="s">
        <v>21</v>
      </c>
      <c r="AM143" s="76" t="s">
        <v>21</v>
      </c>
      <c r="AN143" s="72" t="s">
        <v>44</v>
      </c>
      <c r="AO143" s="76" t="s">
        <v>21</v>
      </c>
      <c r="AP143" s="77" t="s">
        <v>21</v>
      </c>
      <c r="AQ143" s="45">
        <v>1</v>
      </c>
      <c r="AR143" s="70" t="s">
        <v>30</v>
      </c>
      <c r="AS143" s="70" t="s">
        <v>30</v>
      </c>
      <c r="AT143" s="70" t="s">
        <v>30</v>
      </c>
      <c r="AU143" s="70" t="s">
        <v>30</v>
      </c>
      <c r="AV143" s="70" t="s">
        <v>30</v>
      </c>
      <c r="AW143" s="70" t="s">
        <v>30</v>
      </c>
      <c r="AX143" s="70" t="s">
        <v>30</v>
      </c>
      <c r="AY143" s="70" t="s">
        <v>30</v>
      </c>
      <c r="AZ143" s="70" t="s">
        <v>30</v>
      </c>
      <c r="BA143" s="70" t="s">
        <v>30</v>
      </c>
      <c r="BB143" s="70" t="s">
        <v>30</v>
      </c>
      <c r="BC143" s="70" t="s">
        <v>30</v>
      </c>
      <c r="BD143" s="70" t="s">
        <v>30</v>
      </c>
      <c r="BE143" s="70" t="s">
        <v>30</v>
      </c>
      <c r="BF143" s="70" t="s">
        <v>30</v>
      </c>
      <c r="BG143" s="70" t="s">
        <v>30</v>
      </c>
      <c r="BH143" s="70" t="s">
        <v>30</v>
      </c>
      <c r="BI143" s="220" t="s">
        <v>30</v>
      </c>
      <c r="BJ143" s="237"/>
    </row>
    <row r="144" spans="1:62" x14ac:dyDescent="0.2">
      <c r="A144" s="258"/>
      <c r="B144" s="250" t="s">
        <v>11</v>
      </c>
      <c r="C144" s="11">
        <v>31</v>
      </c>
      <c r="D144" s="166" t="s">
        <v>27</v>
      </c>
      <c r="E144" s="45">
        <v>3</v>
      </c>
      <c r="F144" s="35" t="s">
        <v>52</v>
      </c>
      <c r="G144" s="35" t="s">
        <v>52</v>
      </c>
      <c r="H144" s="35" t="s">
        <v>52</v>
      </c>
      <c r="I144" s="35" t="s">
        <v>52</v>
      </c>
      <c r="J144" s="35" t="s">
        <v>52</v>
      </c>
      <c r="K144" s="35" t="s">
        <v>52</v>
      </c>
      <c r="L144" s="35" t="s">
        <v>52</v>
      </c>
      <c r="M144" s="35" t="s">
        <v>52</v>
      </c>
      <c r="N144" s="35" t="s">
        <v>52</v>
      </c>
      <c r="O144" s="35" t="s">
        <v>52</v>
      </c>
      <c r="P144" s="35" t="s">
        <v>52</v>
      </c>
      <c r="Q144" s="35" t="s">
        <v>52</v>
      </c>
      <c r="R144" s="35" t="s">
        <v>52</v>
      </c>
      <c r="S144" s="35" t="s">
        <v>52</v>
      </c>
      <c r="T144" s="35" t="s">
        <v>52</v>
      </c>
      <c r="U144" s="35" t="s">
        <v>52</v>
      </c>
      <c r="V144" s="35" t="s">
        <v>52</v>
      </c>
      <c r="W144" s="65" t="s">
        <v>52</v>
      </c>
      <c r="X144" s="45">
        <v>2</v>
      </c>
      <c r="Y144" s="78" t="s">
        <v>20</v>
      </c>
      <c r="Z144" s="78" t="s">
        <v>20</v>
      </c>
      <c r="AA144" s="78" t="s">
        <v>20</v>
      </c>
      <c r="AB144" s="78" t="s">
        <v>20</v>
      </c>
      <c r="AC144" s="78" t="s">
        <v>20</v>
      </c>
      <c r="AD144" s="78" t="s">
        <v>20</v>
      </c>
      <c r="AE144" s="80" t="s">
        <v>45</v>
      </c>
      <c r="AF144" s="80" t="s">
        <v>45</v>
      </c>
      <c r="AG144" s="80" t="s">
        <v>45</v>
      </c>
      <c r="AH144" s="80" t="s">
        <v>45</v>
      </c>
      <c r="AI144" s="80" t="s">
        <v>45</v>
      </c>
      <c r="AJ144" s="80" t="s">
        <v>45</v>
      </c>
      <c r="AK144" s="76" t="s">
        <v>21</v>
      </c>
      <c r="AL144" s="76" t="s">
        <v>21</v>
      </c>
      <c r="AM144" s="76" t="s">
        <v>21</v>
      </c>
      <c r="AN144" s="72" t="s">
        <v>44</v>
      </c>
      <c r="AO144" s="76" t="s">
        <v>21</v>
      </c>
      <c r="AP144" s="77" t="s">
        <v>21</v>
      </c>
      <c r="AQ144" s="45">
        <v>1</v>
      </c>
      <c r="AR144" s="70" t="s">
        <v>30</v>
      </c>
      <c r="AS144" s="70" t="s">
        <v>30</v>
      </c>
      <c r="AT144" s="70" t="s">
        <v>30</v>
      </c>
      <c r="AU144" s="70" t="s">
        <v>30</v>
      </c>
      <c r="AV144" s="70" t="s">
        <v>30</v>
      </c>
      <c r="AW144" s="70" t="s">
        <v>30</v>
      </c>
      <c r="AX144" s="70" t="s">
        <v>30</v>
      </c>
      <c r="AY144" s="70" t="s">
        <v>30</v>
      </c>
      <c r="AZ144" s="70" t="s">
        <v>30</v>
      </c>
      <c r="BA144" s="70" t="s">
        <v>30</v>
      </c>
      <c r="BB144" s="70" t="s">
        <v>30</v>
      </c>
      <c r="BC144" s="70" t="s">
        <v>30</v>
      </c>
      <c r="BD144" s="70" t="s">
        <v>30</v>
      </c>
      <c r="BE144" s="70" t="s">
        <v>30</v>
      </c>
      <c r="BF144" s="70" t="s">
        <v>30</v>
      </c>
      <c r="BG144" s="70" t="s">
        <v>30</v>
      </c>
      <c r="BH144" s="70" t="s">
        <v>30</v>
      </c>
      <c r="BI144" s="220" t="s">
        <v>30</v>
      </c>
      <c r="BJ144" s="237"/>
    </row>
    <row r="145" spans="1:62" x14ac:dyDescent="0.2">
      <c r="A145" s="258"/>
      <c r="B145" s="250"/>
      <c r="C145" s="11">
        <v>32</v>
      </c>
      <c r="D145" s="166" t="s">
        <v>27</v>
      </c>
      <c r="E145" s="45">
        <v>3</v>
      </c>
      <c r="F145" s="35" t="s">
        <v>52</v>
      </c>
      <c r="G145" s="35" t="s">
        <v>52</v>
      </c>
      <c r="H145" s="35" t="s">
        <v>52</v>
      </c>
      <c r="I145" s="35" t="s">
        <v>52</v>
      </c>
      <c r="J145" s="35" t="s">
        <v>52</v>
      </c>
      <c r="K145" s="35" t="s">
        <v>52</v>
      </c>
      <c r="L145" s="35" t="s">
        <v>52</v>
      </c>
      <c r="M145" s="35" t="s">
        <v>52</v>
      </c>
      <c r="N145" s="35" t="s">
        <v>52</v>
      </c>
      <c r="O145" s="35" t="s">
        <v>52</v>
      </c>
      <c r="P145" s="35" t="s">
        <v>52</v>
      </c>
      <c r="Q145" s="35" t="s">
        <v>52</v>
      </c>
      <c r="R145" s="35" t="s">
        <v>52</v>
      </c>
      <c r="S145" s="35" t="s">
        <v>52</v>
      </c>
      <c r="T145" s="35" t="s">
        <v>52</v>
      </c>
      <c r="U145" s="35" t="s">
        <v>52</v>
      </c>
      <c r="V145" s="35" t="s">
        <v>52</v>
      </c>
      <c r="W145" s="65" t="s">
        <v>52</v>
      </c>
      <c r="X145" s="45">
        <v>2</v>
      </c>
      <c r="Y145" s="78" t="s">
        <v>20</v>
      </c>
      <c r="Z145" s="78" t="s">
        <v>20</v>
      </c>
      <c r="AA145" s="78" t="s">
        <v>20</v>
      </c>
      <c r="AB145" s="78" t="s">
        <v>20</v>
      </c>
      <c r="AC145" s="78" t="s">
        <v>20</v>
      </c>
      <c r="AD145" s="78" t="s">
        <v>20</v>
      </c>
      <c r="AE145" s="80" t="s">
        <v>45</v>
      </c>
      <c r="AF145" s="80" t="s">
        <v>45</v>
      </c>
      <c r="AG145" s="80" t="s">
        <v>45</v>
      </c>
      <c r="AH145" s="80" t="s">
        <v>45</v>
      </c>
      <c r="AI145" s="80" t="s">
        <v>45</v>
      </c>
      <c r="AJ145" s="80" t="s">
        <v>45</v>
      </c>
      <c r="AK145" s="76" t="s">
        <v>21</v>
      </c>
      <c r="AL145" s="76" t="s">
        <v>21</v>
      </c>
      <c r="AM145" s="76" t="s">
        <v>21</v>
      </c>
      <c r="AN145" s="72" t="s">
        <v>44</v>
      </c>
      <c r="AO145" s="76" t="s">
        <v>21</v>
      </c>
      <c r="AP145" s="77" t="s">
        <v>21</v>
      </c>
      <c r="AQ145" s="45">
        <v>1</v>
      </c>
      <c r="AR145" s="70" t="s">
        <v>30</v>
      </c>
      <c r="AS145" s="70" t="s">
        <v>30</v>
      </c>
      <c r="AT145" s="70" t="s">
        <v>30</v>
      </c>
      <c r="AU145" s="70" t="s">
        <v>30</v>
      </c>
      <c r="AV145" s="70" t="s">
        <v>30</v>
      </c>
      <c r="AW145" s="70" t="s">
        <v>30</v>
      </c>
      <c r="AX145" s="70" t="s">
        <v>30</v>
      </c>
      <c r="AY145" s="70" t="s">
        <v>30</v>
      </c>
      <c r="AZ145" s="70" t="s">
        <v>30</v>
      </c>
      <c r="BA145" s="70" t="s">
        <v>30</v>
      </c>
      <c r="BB145" s="70" t="s">
        <v>30</v>
      </c>
      <c r="BC145" s="70" t="s">
        <v>30</v>
      </c>
      <c r="BD145" s="70" t="s">
        <v>30</v>
      </c>
      <c r="BE145" s="70" t="s">
        <v>30</v>
      </c>
      <c r="BF145" s="70" t="s">
        <v>30</v>
      </c>
      <c r="BG145" s="70" t="s">
        <v>30</v>
      </c>
      <c r="BH145" s="70" t="s">
        <v>30</v>
      </c>
      <c r="BI145" s="220" t="s">
        <v>30</v>
      </c>
      <c r="BJ145" s="237"/>
    </row>
    <row r="146" spans="1:62" x14ac:dyDescent="0.2">
      <c r="A146" s="258"/>
      <c r="B146" s="250"/>
      <c r="C146" s="11">
        <v>33</v>
      </c>
      <c r="D146" s="166" t="s">
        <v>27</v>
      </c>
      <c r="E146" s="45">
        <v>3</v>
      </c>
      <c r="F146" s="35" t="s">
        <v>52</v>
      </c>
      <c r="G146" s="35" t="s">
        <v>52</v>
      </c>
      <c r="H146" s="35" t="s">
        <v>52</v>
      </c>
      <c r="I146" s="35" t="s">
        <v>52</v>
      </c>
      <c r="J146" s="35" t="s">
        <v>52</v>
      </c>
      <c r="K146" s="35" t="s">
        <v>52</v>
      </c>
      <c r="L146" s="35" t="s">
        <v>52</v>
      </c>
      <c r="M146" s="35" t="s">
        <v>52</v>
      </c>
      <c r="N146" s="35" t="s">
        <v>52</v>
      </c>
      <c r="O146" s="35" t="s">
        <v>52</v>
      </c>
      <c r="P146" s="35" t="s">
        <v>52</v>
      </c>
      <c r="Q146" s="35" t="s">
        <v>52</v>
      </c>
      <c r="R146" s="35" t="s">
        <v>52</v>
      </c>
      <c r="S146" s="35" t="s">
        <v>52</v>
      </c>
      <c r="T146" s="35" t="s">
        <v>52</v>
      </c>
      <c r="U146" s="35" t="s">
        <v>52</v>
      </c>
      <c r="V146" s="35" t="s">
        <v>52</v>
      </c>
      <c r="W146" s="65" t="s">
        <v>52</v>
      </c>
      <c r="X146" s="45">
        <v>2</v>
      </c>
      <c r="Y146" s="78" t="s">
        <v>20</v>
      </c>
      <c r="Z146" s="78" t="s">
        <v>20</v>
      </c>
      <c r="AA146" s="78" t="s">
        <v>20</v>
      </c>
      <c r="AB146" s="78" t="s">
        <v>20</v>
      </c>
      <c r="AC146" s="78" t="s">
        <v>20</v>
      </c>
      <c r="AD146" s="78" t="s">
        <v>20</v>
      </c>
      <c r="AE146" s="80" t="s">
        <v>45</v>
      </c>
      <c r="AF146" s="80" t="s">
        <v>45</v>
      </c>
      <c r="AG146" s="80" t="s">
        <v>45</v>
      </c>
      <c r="AH146" s="80" t="s">
        <v>45</v>
      </c>
      <c r="AI146" s="80" t="s">
        <v>45</v>
      </c>
      <c r="AJ146" s="80" t="s">
        <v>45</v>
      </c>
      <c r="AK146" s="76" t="s">
        <v>21</v>
      </c>
      <c r="AL146" s="76" t="s">
        <v>21</v>
      </c>
      <c r="AM146" s="76" t="s">
        <v>21</v>
      </c>
      <c r="AN146" s="76" t="s">
        <v>21</v>
      </c>
      <c r="AO146" s="72" t="s">
        <v>44</v>
      </c>
      <c r="AP146" s="77" t="s">
        <v>21</v>
      </c>
      <c r="AQ146" s="45">
        <v>1</v>
      </c>
      <c r="AR146" s="70" t="s">
        <v>30</v>
      </c>
      <c r="AS146" s="70" t="s">
        <v>30</v>
      </c>
      <c r="AT146" s="70" t="s">
        <v>30</v>
      </c>
      <c r="AU146" s="70" t="s">
        <v>30</v>
      </c>
      <c r="AV146" s="70" t="s">
        <v>30</v>
      </c>
      <c r="AW146" s="70" t="s">
        <v>30</v>
      </c>
      <c r="AX146" s="70" t="s">
        <v>30</v>
      </c>
      <c r="AY146" s="70" t="s">
        <v>30</v>
      </c>
      <c r="AZ146" s="70" t="s">
        <v>30</v>
      </c>
      <c r="BA146" s="70" t="s">
        <v>30</v>
      </c>
      <c r="BB146" s="70" t="s">
        <v>30</v>
      </c>
      <c r="BC146" s="70" t="s">
        <v>30</v>
      </c>
      <c r="BD146" s="70" t="s">
        <v>30</v>
      </c>
      <c r="BE146" s="70" t="s">
        <v>30</v>
      </c>
      <c r="BF146" s="70" t="s">
        <v>30</v>
      </c>
      <c r="BG146" s="70" t="s">
        <v>30</v>
      </c>
      <c r="BH146" s="70" t="s">
        <v>30</v>
      </c>
      <c r="BI146" s="220" t="s">
        <v>30</v>
      </c>
      <c r="BJ146" s="237"/>
    </row>
    <row r="147" spans="1:62" x14ac:dyDescent="0.2">
      <c r="A147" s="258"/>
      <c r="B147" s="250"/>
      <c r="C147" s="11">
        <v>34</v>
      </c>
      <c r="D147" s="166" t="s">
        <v>27</v>
      </c>
      <c r="E147" s="45">
        <v>3</v>
      </c>
      <c r="F147" s="35" t="s">
        <v>52</v>
      </c>
      <c r="G147" s="35" t="s">
        <v>52</v>
      </c>
      <c r="H147" s="35" t="s">
        <v>52</v>
      </c>
      <c r="I147" s="35" t="s">
        <v>52</v>
      </c>
      <c r="J147" s="35" t="s">
        <v>52</v>
      </c>
      <c r="K147" s="35" t="s">
        <v>52</v>
      </c>
      <c r="L147" s="35" t="s">
        <v>52</v>
      </c>
      <c r="M147" s="35" t="s">
        <v>52</v>
      </c>
      <c r="N147" s="35" t="s">
        <v>52</v>
      </c>
      <c r="O147" s="35" t="s">
        <v>52</v>
      </c>
      <c r="P147" s="35" t="s">
        <v>52</v>
      </c>
      <c r="Q147" s="35" t="s">
        <v>52</v>
      </c>
      <c r="R147" s="35" t="s">
        <v>52</v>
      </c>
      <c r="S147" s="35" t="s">
        <v>52</v>
      </c>
      <c r="T147" s="35" t="s">
        <v>52</v>
      </c>
      <c r="U147" s="35" t="s">
        <v>52</v>
      </c>
      <c r="V147" s="35" t="s">
        <v>52</v>
      </c>
      <c r="W147" s="65" t="s">
        <v>52</v>
      </c>
      <c r="X147" s="45">
        <v>2</v>
      </c>
      <c r="Y147" s="78" t="s">
        <v>20</v>
      </c>
      <c r="Z147" s="78" t="s">
        <v>20</v>
      </c>
      <c r="AA147" s="78" t="s">
        <v>20</v>
      </c>
      <c r="AB147" s="78" t="s">
        <v>20</v>
      </c>
      <c r="AC147" s="78" t="s">
        <v>20</v>
      </c>
      <c r="AD147" s="78" t="s">
        <v>20</v>
      </c>
      <c r="AE147" s="80" t="s">
        <v>45</v>
      </c>
      <c r="AF147" s="80" t="s">
        <v>45</v>
      </c>
      <c r="AG147" s="80" t="s">
        <v>45</v>
      </c>
      <c r="AH147" s="80" t="s">
        <v>45</v>
      </c>
      <c r="AI147" s="80" t="s">
        <v>45</v>
      </c>
      <c r="AJ147" s="80" t="s">
        <v>45</v>
      </c>
      <c r="AK147" s="76" t="s">
        <v>21</v>
      </c>
      <c r="AL147" s="76" t="s">
        <v>21</v>
      </c>
      <c r="AM147" s="76" t="s">
        <v>21</v>
      </c>
      <c r="AN147" s="76" t="s">
        <v>21</v>
      </c>
      <c r="AO147" s="72" t="s">
        <v>44</v>
      </c>
      <c r="AP147" s="77" t="s">
        <v>21</v>
      </c>
      <c r="AQ147" s="45">
        <v>1</v>
      </c>
      <c r="AR147" s="70" t="s">
        <v>30</v>
      </c>
      <c r="AS147" s="70" t="s">
        <v>30</v>
      </c>
      <c r="AT147" s="70" t="s">
        <v>30</v>
      </c>
      <c r="AU147" s="70" t="s">
        <v>30</v>
      </c>
      <c r="AV147" s="70" t="s">
        <v>30</v>
      </c>
      <c r="AW147" s="70" t="s">
        <v>30</v>
      </c>
      <c r="AX147" s="70" t="s">
        <v>30</v>
      </c>
      <c r="AY147" s="70" t="s">
        <v>30</v>
      </c>
      <c r="AZ147" s="70" t="s">
        <v>30</v>
      </c>
      <c r="BA147" s="70" t="s">
        <v>30</v>
      </c>
      <c r="BB147" s="70" t="s">
        <v>30</v>
      </c>
      <c r="BC147" s="70" t="s">
        <v>30</v>
      </c>
      <c r="BD147" s="70" t="s">
        <v>30</v>
      </c>
      <c r="BE147" s="70" t="s">
        <v>30</v>
      </c>
      <c r="BF147" s="70" t="s">
        <v>30</v>
      </c>
      <c r="BG147" s="70" t="s">
        <v>30</v>
      </c>
      <c r="BH147" s="70" t="s">
        <v>30</v>
      </c>
      <c r="BI147" s="220" t="s">
        <v>30</v>
      </c>
      <c r="BJ147" s="237"/>
    </row>
    <row r="148" spans="1:62" x14ac:dyDescent="0.2">
      <c r="A148" s="258"/>
      <c r="B148" s="250"/>
      <c r="C148" s="11">
        <v>35</v>
      </c>
      <c r="D148" s="166" t="s">
        <v>27</v>
      </c>
      <c r="E148" s="45">
        <v>3</v>
      </c>
      <c r="F148" s="35" t="s">
        <v>52</v>
      </c>
      <c r="G148" s="35" t="s">
        <v>52</v>
      </c>
      <c r="H148" s="35" t="s">
        <v>52</v>
      </c>
      <c r="I148" s="35" t="s">
        <v>52</v>
      </c>
      <c r="J148" s="35" t="s">
        <v>52</v>
      </c>
      <c r="K148" s="35" t="s">
        <v>52</v>
      </c>
      <c r="L148" s="35" t="s">
        <v>52</v>
      </c>
      <c r="M148" s="35" t="s">
        <v>52</v>
      </c>
      <c r="N148" s="35" t="s">
        <v>52</v>
      </c>
      <c r="O148" s="35" t="s">
        <v>52</v>
      </c>
      <c r="P148" s="35" t="s">
        <v>52</v>
      </c>
      <c r="Q148" s="35" t="s">
        <v>52</v>
      </c>
      <c r="R148" s="35" t="s">
        <v>52</v>
      </c>
      <c r="S148" s="35" t="s">
        <v>52</v>
      </c>
      <c r="T148" s="35" t="s">
        <v>52</v>
      </c>
      <c r="U148" s="35" t="s">
        <v>52</v>
      </c>
      <c r="V148" s="35" t="s">
        <v>52</v>
      </c>
      <c r="W148" s="65" t="s">
        <v>52</v>
      </c>
      <c r="X148" s="45">
        <v>2</v>
      </c>
      <c r="Y148" s="78" t="s">
        <v>20</v>
      </c>
      <c r="Z148" s="78" t="s">
        <v>20</v>
      </c>
      <c r="AA148" s="78" t="s">
        <v>20</v>
      </c>
      <c r="AB148" s="78" t="s">
        <v>20</v>
      </c>
      <c r="AC148" s="78" t="s">
        <v>20</v>
      </c>
      <c r="AD148" s="78" t="s">
        <v>20</v>
      </c>
      <c r="AE148" s="80" t="s">
        <v>45</v>
      </c>
      <c r="AF148" s="80" t="s">
        <v>45</v>
      </c>
      <c r="AG148" s="80" t="s">
        <v>45</v>
      </c>
      <c r="AH148" s="80" t="s">
        <v>45</v>
      </c>
      <c r="AI148" s="80" t="s">
        <v>45</v>
      </c>
      <c r="AJ148" s="80" t="s">
        <v>45</v>
      </c>
      <c r="AK148" s="76" t="s">
        <v>21</v>
      </c>
      <c r="AL148" s="76" t="s">
        <v>21</v>
      </c>
      <c r="AM148" s="76" t="s">
        <v>21</v>
      </c>
      <c r="AN148" s="76" t="s">
        <v>21</v>
      </c>
      <c r="AO148" s="72" t="s">
        <v>44</v>
      </c>
      <c r="AP148" s="77" t="s">
        <v>21</v>
      </c>
      <c r="AQ148" s="45">
        <v>1</v>
      </c>
      <c r="AR148" s="70" t="s">
        <v>30</v>
      </c>
      <c r="AS148" s="70" t="s">
        <v>30</v>
      </c>
      <c r="AT148" s="70" t="s">
        <v>30</v>
      </c>
      <c r="AU148" s="70" t="s">
        <v>30</v>
      </c>
      <c r="AV148" s="70" t="s">
        <v>30</v>
      </c>
      <c r="AW148" s="70" t="s">
        <v>30</v>
      </c>
      <c r="AX148" s="70" t="s">
        <v>30</v>
      </c>
      <c r="AY148" s="70" t="s">
        <v>30</v>
      </c>
      <c r="AZ148" s="70" t="s">
        <v>30</v>
      </c>
      <c r="BA148" s="70" t="s">
        <v>30</v>
      </c>
      <c r="BB148" s="70" t="s">
        <v>30</v>
      </c>
      <c r="BC148" s="70" t="s">
        <v>30</v>
      </c>
      <c r="BD148" s="70" t="s">
        <v>30</v>
      </c>
      <c r="BE148" s="70" t="s">
        <v>30</v>
      </c>
      <c r="BF148" s="70" t="s">
        <v>30</v>
      </c>
      <c r="BG148" s="70" t="s">
        <v>30</v>
      </c>
      <c r="BH148" s="70" t="s">
        <v>30</v>
      </c>
      <c r="BI148" s="220" t="s">
        <v>30</v>
      </c>
      <c r="BJ148" s="237"/>
    </row>
    <row r="149" spans="1:62" x14ac:dyDescent="0.2">
      <c r="A149" s="258"/>
      <c r="B149" s="250" t="s">
        <v>12</v>
      </c>
      <c r="C149" s="11">
        <v>36</v>
      </c>
      <c r="D149" s="166" t="s">
        <v>27</v>
      </c>
      <c r="E149" s="45">
        <v>3</v>
      </c>
      <c r="F149" s="35" t="s">
        <v>52</v>
      </c>
      <c r="G149" s="35" t="s">
        <v>52</v>
      </c>
      <c r="H149" s="35" t="s">
        <v>52</v>
      </c>
      <c r="I149" s="35" t="s">
        <v>52</v>
      </c>
      <c r="J149" s="35" t="s">
        <v>52</v>
      </c>
      <c r="K149" s="35" t="s">
        <v>52</v>
      </c>
      <c r="L149" s="35" t="s">
        <v>52</v>
      </c>
      <c r="M149" s="35" t="s">
        <v>52</v>
      </c>
      <c r="N149" s="35" t="s">
        <v>52</v>
      </c>
      <c r="O149" s="35" t="s">
        <v>52</v>
      </c>
      <c r="P149" s="35" t="s">
        <v>52</v>
      </c>
      <c r="Q149" s="35" t="s">
        <v>52</v>
      </c>
      <c r="R149" s="35" t="s">
        <v>52</v>
      </c>
      <c r="S149" s="35" t="s">
        <v>52</v>
      </c>
      <c r="T149" s="35" t="s">
        <v>52</v>
      </c>
      <c r="U149" s="35" t="s">
        <v>52</v>
      </c>
      <c r="V149" s="35" t="s">
        <v>52</v>
      </c>
      <c r="W149" s="65" t="s">
        <v>52</v>
      </c>
      <c r="X149" s="45">
        <v>2</v>
      </c>
      <c r="Y149" s="78" t="s">
        <v>20</v>
      </c>
      <c r="Z149" s="78" t="s">
        <v>20</v>
      </c>
      <c r="AA149" s="78" t="s">
        <v>20</v>
      </c>
      <c r="AB149" s="78" t="s">
        <v>20</v>
      </c>
      <c r="AC149" s="78" t="s">
        <v>20</v>
      </c>
      <c r="AD149" s="78" t="s">
        <v>20</v>
      </c>
      <c r="AE149" s="80" t="s">
        <v>45</v>
      </c>
      <c r="AF149" s="80" t="s">
        <v>45</v>
      </c>
      <c r="AG149" s="80" t="s">
        <v>45</v>
      </c>
      <c r="AH149" s="80" t="s">
        <v>45</v>
      </c>
      <c r="AI149" s="80" t="s">
        <v>45</v>
      </c>
      <c r="AJ149" s="80" t="s">
        <v>45</v>
      </c>
      <c r="AK149" s="76" t="s">
        <v>21</v>
      </c>
      <c r="AL149" s="76" t="s">
        <v>21</v>
      </c>
      <c r="AM149" s="76" t="s">
        <v>21</v>
      </c>
      <c r="AN149" s="76" t="s">
        <v>21</v>
      </c>
      <c r="AO149" s="76" t="s">
        <v>21</v>
      </c>
      <c r="AP149" s="174" t="s">
        <v>44</v>
      </c>
      <c r="AQ149" s="45">
        <v>1</v>
      </c>
      <c r="AR149" s="73" t="s">
        <v>49</v>
      </c>
      <c r="AS149" s="73" t="s">
        <v>49</v>
      </c>
      <c r="AT149" s="73" t="s">
        <v>49</v>
      </c>
      <c r="AU149" s="73" t="s">
        <v>49</v>
      </c>
      <c r="AV149" s="73" t="s">
        <v>49</v>
      </c>
      <c r="AW149" s="73" t="s">
        <v>49</v>
      </c>
      <c r="AX149" s="73" t="s">
        <v>49</v>
      </c>
      <c r="AY149" s="73" t="s">
        <v>49</v>
      </c>
      <c r="AZ149" s="73" t="s">
        <v>49</v>
      </c>
      <c r="BA149" s="73" t="s">
        <v>49</v>
      </c>
      <c r="BB149" s="73" t="s">
        <v>49</v>
      </c>
      <c r="BC149" s="73" t="s">
        <v>49</v>
      </c>
      <c r="BD149" s="73" t="s">
        <v>49</v>
      </c>
      <c r="BE149" s="73" t="s">
        <v>49</v>
      </c>
      <c r="BF149" s="73" t="s">
        <v>49</v>
      </c>
      <c r="BG149" s="73" t="s">
        <v>49</v>
      </c>
      <c r="BH149" s="73" t="s">
        <v>49</v>
      </c>
      <c r="BI149" s="98" t="s">
        <v>49</v>
      </c>
      <c r="BJ149" s="237"/>
    </row>
    <row r="150" spans="1:62" x14ac:dyDescent="0.2">
      <c r="A150" s="258"/>
      <c r="B150" s="250"/>
      <c r="C150" s="11">
        <v>37</v>
      </c>
      <c r="D150" s="166"/>
      <c r="E150" s="45">
        <v>3</v>
      </c>
      <c r="F150" s="35" t="s">
        <v>52</v>
      </c>
      <c r="G150" s="35" t="s">
        <v>52</v>
      </c>
      <c r="H150" s="35" t="s">
        <v>52</v>
      </c>
      <c r="I150" s="35" t="s">
        <v>52</v>
      </c>
      <c r="J150" s="35" t="s">
        <v>52</v>
      </c>
      <c r="K150" s="35" t="s">
        <v>52</v>
      </c>
      <c r="L150" s="35" t="s">
        <v>52</v>
      </c>
      <c r="M150" s="35" t="s">
        <v>52</v>
      </c>
      <c r="N150" s="35" t="s">
        <v>52</v>
      </c>
      <c r="O150" s="35" t="s">
        <v>52</v>
      </c>
      <c r="P150" s="35" t="s">
        <v>52</v>
      </c>
      <c r="Q150" s="35" t="s">
        <v>52</v>
      </c>
      <c r="R150" s="35" t="s">
        <v>52</v>
      </c>
      <c r="S150" s="35" t="s">
        <v>52</v>
      </c>
      <c r="T150" s="35" t="s">
        <v>52</v>
      </c>
      <c r="U150" s="35" t="s">
        <v>52</v>
      </c>
      <c r="V150" s="35" t="s">
        <v>52</v>
      </c>
      <c r="W150" s="65" t="s">
        <v>52</v>
      </c>
      <c r="X150" s="45">
        <v>2</v>
      </c>
      <c r="Y150" s="78" t="s">
        <v>20</v>
      </c>
      <c r="Z150" s="78" t="s">
        <v>20</v>
      </c>
      <c r="AA150" s="78" t="s">
        <v>20</v>
      </c>
      <c r="AB150" s="78" t="s">
        <v>20</v>
      </c>
      <c r="AC150" s="78" t="s">
        <v>20</v>
      </c>
      <c r="AD150" s="78" t="s">
        <v>20</v>
      </c>
      <c r="AE150" s="80" t="s">
        <v>45</v>
      </c>
      <c r="AF150" s="80" t="s">
        <v>45</v>
      </c>
      <c r="AG150" s="80" t="s">
        <v>45</v>
      </c>
      <c r="AH150" s="80" t="s">
        <v>45</v>
      </c>
      <c r="AI150" s="80" t="s">
        <v>45</v>
      </c>
      <c r="AJ150" s="80" t="s">
        <v>45</v>
      </c>
      <c r="AK150" s="76" t="s">
        <v>21</v>
      </c>
      <c r="AL150" s="76" t="s">
        <v>21</v>
      </c>
      <c r="AM150" s="76" t="s">
        <v>21</v>
      </c>
      <c r="AN150" s="76" t="s">
        <v>21</v>
      </c>
      <c r="AO150" s="76" t="s">
        <v>21</v>
      </c>
      <c r="AP150" s="174" t="s">
        <v>44</v>
      </c>
      <c r="AQ150" s="45">
        <v>1</v>
      </c>
      <c r="AR150" s="73" t="s">
        <v>49</v>
      </c>
      <c r="AS150" s="73" t="s">
        <v>49</v>
      </c>
      <c r="AT150" s="73" t="s">
        <v>49</v>
      </c>
      <c r="AU150" s="73" t="s">
        <v>49</v>
      </c>
      <c r="AV150" s="73" t="s">
        <v>49</v>
      </c>
      <c r="AW150" s="73" t="s">
        <v>49</v>
      </c>
      <c r="AX150" s="73" t="s">
        <v>49</v>
      </c>
      <c r="AY150" s="73" t="s">
        <v>49</v>
      </c>
      <c r="AZ150" s="73" t="s">
        <v>49</v>
      </c>
      <c r="BA150" s="73" t="s">
        <v>49</v>
      </c>
      <c r="BB150" s="73" t="s">
        <v>49</v>
      </c>
      <c r="BC150" s="73" t="s">
        <v>49</v>
      </c>
      <c r="BD150" s="73" t="s">
        <v>49</v>
      </c>
      <c r="BE150" s="73" t="s">
        <v>49</v>
      </c>
      <c r="BF150" s="73" t="s">
        <v>49</v>
      </c>
      <c r="BG150" s="73" t="s">
        <v>49</v>
      </c>
      <c r="BH150" s="73" t="s">
        <v>49</v>
      </c>
      <c r="BI150" s="98" t="s">
        <v>49</v>
      </c>
      <c r="BJ150" s="237"/>
    </row>
    <row r="151" spans="1:62" x14ac:dyDescent="0.2">
      <c r="A151" s="258"/>
      <c r="B151" s="250"/>
      <c r="C151" s="11">
        <v>38</v>
      </c>
      <c r="D151" s="166"/>
      <c r="E151" s="45">
        <v>3</v>
      </c>
      <c r="F151" s="35" t="s">
        <v>52</v>
      </c>
      <c r="G151" s="35" t="s">
        <v>52</v>
      </c>
      <c r="H151" s="35" t="s">
        <v>52</v>
      </c>
      <c r="I151" s="35" t="s">
        <v>52</v>
      </c>
      <c r="J151" s="35" t="s">
        <v>52</v>
      </c>
      <c r="K151" s="35" t="s">
        <v>52</v>
      </c>
      <c r="L151" s="35" t="s">
        <v>52</v>
      </c>
      <c r="M151" s="35" t="s">
        <v>52</v>
      </c>
      <c r="N151" s="35" t="s">
        <v>52</v>
      </c>
      <c r="O151" s="35" t="s">
        <v>52</v>
      </c>
      <c r="P151" s="35" t="s">
        <v>52</v>
      </c>
      <c r="Q151" s="35" t="s">
        <v>52</v>
      </c>
      <c r="R151" s="35" t="s">
        <v>52</v>
      </c>
      <c r="S151" s="35" t="s">
        <v>52</v>
      </c>
      <c r="T151" s="35" t="s">
        <v>52</v>
      </c>
      <c r="U151" s="35" t="s">
        <v>52</v>
      </c>
      <c r="V151" s="35" t="s">
        <v>52</v>
      </c>
      <c r="W151" s="65" t="s">
        <v>52</v>
      </c>
      <c r="X151" s="45">
        <v>2</v>
      </c>
      <c r="Y151" s="78" t="s">
        <v>20</v>
      </c>
      <c r="Z151" s="78" t="s">
        <v>20</v>
      </c>
      <c r="AA151" s="78" t="s">
        <v>20</v>
      </c>
      <c r="AB151" s="78" t="s">
        <v>20</v>
      </c>
      <c r="AC151" s="78" t="s">
        <v>20</v>
      </c>
      <c r="AD151" s="78" t="s">
        <v>20</v>
      </c>
      <c r="AE151" s="80" t="s">
        <v>45</v>
      </c>
      <c r="AF151" s="80" t="s">
        <v>45</v>
      </c>
      <c r="AG151" s="80" t="s">
        <v>45</v>
      </c>
      <c r="AH151" s="80" t="s">
        <v>45</v>
      </c>
      <c r="AI151" s="80" t="s">
        <v>45</v>
      </c>
      <c r="AJ151" s="80" t="s">
        <v>45</v>
      </c>
      <c r="AK151" s="76" t="s">
        <v>21</v>
      </c>
      <c r="AL151" s="76" t="s">
        <v>21</v>
      </c>
      <c r="AM151" s="76" t="s">
        <v>21</v>
      </c>
      <c r="AN151" s="76" t="s">
        <v>21</v>
      </c>
      <c r="AO151" s="76" t="s">
        <v>21</v>
      </c>
      <c r="AP151" s="174" t="s">
        <v>44</v>
      </c>
      <c r="AQ151" s="45">
        <v>1</v>
      </c>
      <c r="AR151" s="72" t="s">
        <v>44</v>
      </c>
      <c r="AS151" s="76" t="s">
        <v>21</v>
      </c>
      <c r="AT151" s="76" t="s">
        <v>21</v>
      </c>
      <c r="AU151" s="76" t="s">
        <v>21</v>
      </c>
      <c r="AV151" s="76" t="s">
        <v>21</v>
      </c>
      <c r="AW151" s="76" t="s">
        <v>21</v>
      </c>
      <c r="AX151" s="78" t="s">
        <v>20</v>
      </c>
      <c r="AY151" s="78" t="s">
        <v>20</v>
      </c>
      <c r="AZ151" s="78" t="s">
        <v>20</v>
      </c>
      <c r="BA151" s="78" t="s">
        <v>20</v>
      </c>
      <c r="BB151" s="78" t="s">
        <v>20</v>
      </c>
      <c r="BC151" s="78" t="s">
        <v>20</v>
      </c>
      <c r="BD151" s="80" t="s">
        <v>45</v>
      </c>
      <c r="BE151" s="80" t="s">
        <v>45</v>
      </c>
      <c r="BF151" s="80" t="s">
        <v>45</v>
      </c>
      <c r="BG151" s="80" t="s">
        <v>45</v>
      </c>
      <c r="BH151" s="80" t="s">
        <v>45</v>
      </c>
      <c r="BI151" s="155" t="s">
        <v>45</v>
      </c>
      <c r="BJ151" s="237"/>
    </row>
    <row r="152" spans="1:62" x14ac:dyDescent="0.2">
      <c r="A152" s="258"/>
      <c r="B152" s="250"/>
      <c r="C152" s="11">
        <v>39</v>
      </c>
      <c r="D152" s="166"/>
      <c r="E152" s="45">
        <v>3</v>
      </c>
      <c r="F152" s="35" t="s">
        <v>52</v>
      </c>
      <c r="G152" s="35" t="s">
        <v>52</v>
      </c>
      <c r="H152" s="35" t="s">
        <v>52</v>
      </c>
      <c r="I152" s="35" t="s">
        <v>52</v>
      </c>
      <c r="J152" s="35" t="s">
        <v>52</v>
      </c>
      <c r="K152" s="35" t="s">
        <v>52</v>
      </c>
      <c r="L152" s="35" t="s">
        <v>52</v>
      </c>
      <c r="M152" s="35" t="s">
        <v>52</v>
      </c>
      <c r="N152" s="35" t="s">
        <v>52</v>
      </c>
      <c r="O152" s="35" t="s">
        <v>52</v>
      </c>
      <c r="P152" s="35" t="s">
        <v>52</v>
      </c>
      <c r="Q152" s="35" t="s">
        <v>52</v>
      </c>
      <c r="R152" s="35" t="s">
        <v>52</v>
      </c>
      <c r="S152" s="35" t="s">
        <v>52</v>
      </c>
      <c r="T152" s="35" t="s">
        <v>52</v>
      </c>
      <c r="U152" s="35" t="s">
        <v>52</v>
      </c>
      <c r="V152" s="35" t="s">
        <v>52</v>
      </c>
      <c r="W152" s="65" t="s">
        <v>52</v>
      </c>
      <c r="X152" s="45">
        <v>2</v>
      </c>
      <c r="Y152" s="78" t="s">
        <v>20</v>
      </c>
      <c r="Z152" s="78" t="s">
        <v>20</v>
      </c>
      <c r="AA152" s="78" t="s">
        <v>20</v>
      </c>
      <c r="AB152" s="78" t="s">
        <v>20</v>
      </c>
      <c r="AC152" s="78" t="s">
        <v>20</v>
      </c>
      <c r="AD152" s="78" t="s">
        <v>20</v>
      </c>
      <c r="AE152" s="80" t="s">
        <v>45</v>
      </c>
      <c r="AF152" s="80" t="s">
        <v>45</v>
      </c>
      <c r="AG152" s="80" t="s">
        <v>45</v>
      </c>
      <c r="AH152" s="80" t="s">
        <v>45</v>
      </c>
      <c r="AI152" s="80" t="s">
        <v>45</v>
      </c>
      <c r="AJ152" s="80" t="s">
        <v>45</v>
      </c>
      <c r="AK152" s="76" t="s">
        <v>21</v>
      </c>
      <c r="AL152" s="76" t="s">
        <v>21</v>
      </c>
      <c r="AM152" s="76" t="s">
        <v>21</v>
      </c>
      <c r="AN152" s="76" t="s">
        <v>21</v>
      </c>
      <c r="AO152" s="76" t="s">
        <v>21</v>
      </c>
      <c r="AP152" s="77" t="s">
        <v>21</v>
      </c>
      <c r="AQ152" s="45">
        <v>1</v>
      </c>
      <c r="AR152" s="72" t="s">
        <v>44</v>
      </c>
      <c r="AS152" s="76" t="s">
        <v>21</v>
      </c>
      <c r="AT152" s="76" t="s">
        <v>21</v>
      </c>
      <c r="AU152" s="76" t="s">
        <v>21</v>
      </c>
      <c r="AV152" s="76" t="s">
        <v>21</v>
      </c>
      <c r="AW152" s="76" t="s">
        <v>21</v>
      </c>
      <c r="AX152" s="78" t="s">
        <v>20</v>
      </c>
      <c r="AY152" s="78" t="s">
        <v>20</v>
      </c>
      <c r="AZ152" s="78" t="s">
        <v>20</v>
      </c>
      <c r="BA152" s="78" t="s">
        <v>20</v>
      </c>
      <c r="BB152" s="78" t="s">
        <v>20</v>
      </c>
      <c r="BC152" s="78" t="s">
        <v>20</v>
      </c>
      <c r="BD152" s="80" t="s">
        <v>45</v>
      </c>
      <c r="BE152" s="80" t="s">
        <v>45</v>
      </c>
      <c r="BF152" s="80" t="s">
        <v>45</v>
      </c>
      <c r="BG152" s="80" t="s">
        <v>45</v>
      </c>
      <c r="BH152" s="80" t="s">
        <v>45</v>
      </c>
      <c r="BI152" s="155" t="s">
        <v>45</v>
      </c>
      <c r="BJ152" s="237"/>
    </row>
    <row r="153" spans="1:62" x14ac:dyDescent="0.2">
      <c r="A153" s="258"/>
      <c r="B153" s="250" t="s">
        <v>1</v>
      </c>
      <c r="C153" s="11">
        <v>40</v>
      </c>
      <c r="D153" s="166"/>
      <c r="E153" s="45">
        <v>3</v>
      </c>
      <c r="F153" s="35" t="s">
        <v>52</v>
      </c>
      <c r="G153" s="35" t="s">
        <v>52</v>
      </c>
      <c r="H153" s="35" t="s">
        <v>52</v>
      </c>
      <c r="I153" s="35" t="s">
        <v>52</v>
      </c>
      <c r="J153" s="35" t="s">
        <v>52</v>
      </c>
      <c r="K153" s="35" t="s">
        <v>52</v>
      </c>
      <c r="L153" s="35" t="s">
        <v>52</v>
      </c>
      <c r="M153" s="35" t="s">
        <v>52</v>
      </c>
      <c r="N153" s="35" t="s">
        <v>52</v>
      </c>
      <c r="O153" s="35" t="s">
        <v>52</v>
      </c>
      <c r="P153" s="35" t="s">
        <v>52</v>
      </c>
      <c r="Q153" s="35" t="s">
        <v>52</v>
      </c>
      <c r="R153" s="35" t="s">
        <v>52</v>
      </c>
      <c r="S153" s="35" t="s">
        <v>52</v>
      </c>
      <c r="T153" s="35" t="s">
        <v>52</v>
      </c>
      <c r="U153" s="35" t="s">
        <v>52</v>
      </c>
      <c r="V153" s="35" t="s">
        <v>52</v>
      </c>
      <c r="W153" s="65" t="s">
        <v>52</v>
      </c>
      <c r="X153" s="45">
        <v>2</v>
      </c>
      <c r="Y153" s="74" t="s">
        <v>50</v>
      </c>
      <c r="Z153" s="74" t="s">
        <v>50</v>
      </c>
      <c r="AA153" s="74" t="s">
        <v>50</v>
      </c>
      <c r="AB153" s="74" t="s">
        <v>50</v>
      </c>
      <c r="AC153" s="74" t="s">
        <v>50</v>
      </c>
      <c r="AD153" s="74" t="s">
        <v>50</v>
      </c>
      <c r="AE153" s="74" t="s">
        <v>50</v>
      </c>
      <c r="AF153" s="74" t="s">
        <v>50</v>
      </c>
      <c r="AG153" s="74" t="s">
        <v>50</v>
      </c>
      <c r="AH153" s="74" t="s">
        <v>50</v>
      </c>
      <c r="AI153" s="74" t="s">
        <v>50</v>
      </c>
      <c r="AJ153" s="74" t="s">
        <v>50</v>
      </c>
      <c r="AK153" s="74" t="s">
        <v>50</v>
      </c>
      <c r="AL153" s="74" t="s">
        <v>50</v>
      </c>
      <c r="AM153" s="74" t="s">
        <v>50</v>
      </c>
      <c r="AN153" s="74" t="s">
        <v>50</v>
      </c>
      <c r="AO153" s="74" t="s">
        <v>50</v>
      </c>
      <c r="AP153" s="75" t="s">
        <v>50</v>
      </c>
      <c r="AQ153" s="45">
        <v>1</v>
      </c>
      <c r="AR153" s="72" t="s">
        <v>44</v>
      </c>
      <c r="AS153" s="76" t="s">
        <v>21</v>
      </c>
      <c r="AT153" s="76" t="s">
        <v>21</v>
      </c>
      <c r="AU153" s="76" t="s">
        <v>21</v>
      </c>
      <c r="AV153" s="76" t="s">
        <v>21</v>
      </c>
      <c r="AW153" s="76" t="s">
        <v>21</v>
      </c>
      <c r="AX153" s="78" t="s">
        <v>20</v>
      </c>
      <c r="AY153" s="78" t="s">
        <v>20</v>
      </c>
      <c r="AZ153" s="78" t="s">
        <v>20</v>
      </c>
      <c r="BA153" s="78" t="s">
        <v>20</v>
      </c>
      <c r="BB153" s="78" t="s">
        <v>20</v>
      </c>
      <c r="BC153" s="78" t="s">
        <v>20</v>
      </c>
      <c r="BD153" s="80" t="s">
        <v>45</v>
      </c>
      <c r="BE153" s="80" t="s">
        <v>45</v>
      </c>
      <c r="BF153" s="80" t="s">
        <v>45</v>
      </c>
      <c r="BG153" s="80" t="s">
        <v>45</v>
      </c>
      <c r="BH153" s="80" t="s">
        <v>45</v>
      </c>
      <c r="BI153" s="155" t="s">
        <v>45</v>
      </c>
      <c r="BJ153" s="237"/>
    </row>
    <row r="154" spans="1:62" x14ac:dyDescent="0.2">
      <c r="A154" s="258"/>
      <c r="B154" s="250"/>
      <c r="C154" s="11">
        <v>41</v>
      </c>
      <c r="D154" s="166"/>
      <c r="E154" s="45">
        <v>3</v>
      </c>
      <c r="F154" s="35" t="s">
        <v>52</v>
      </c>
      <c r="G154" s="35" t="s">
        <v>52</v>
      </c>
      <c r="H154" s="35" t="s">
        <v>52</v>
      </c>
      <c r="I154" s="35" t="s">
        <v>52</v>
      </c>
      <c r="J154" s="35" t="s">
        <v>52</v>
      </c>
      <c r="K154" s="35" t="s">
        <v>52</v>
      </c>
      <c r="L154" s="35" t="s">
        <v>52</v>
      </c>
      <c r="M154" s="35" t="s">
        <v>52</v>
      </c>
      <c r="N154" s="35" t="s">
        <v>52</v>
      </c>
      <c r="O154" s="35" t="s">
        <v>52</v>
      </c>
      <c r="P154" s="35" t="s">
        <v>52</v>
      </c>
      <c r="Q154" s="35" t="s">
        <v>52</v>
      </c>
      <c r="R154" s="35" t="s">
        <v>52</v>
      </c>
      <c r="S154" s="35" t="s">
        <v>52</v>
      </c>
      <c r="T154" s="35" t="s">
        <v>52</v>
      </c>
      <c r="U154" s="35" t="s">
        <v>52</v>
      </c>
      <c r="V154" s="35" t="s">
        <v>52</v>
      </c>
      <c r="W154" s="65" t="s">
        <v>52</v>
      </c>
      <c r="X154" s="45">
        <v>2</v>
      </c>
      <c r="Y154" s="74" t="s">
        <v>50</v>
      </c>
      <c r="Z154" s="74" t="s">
        <v>50</v>
      </c>
      <c r="AA154" s="74" t="s">
        <v>50</v>
      </c>
      <c r="AB154" s="74" t="s">
        <v>50</v>
      </c>
      <c r="AC154" s="74" t="s">
        <v>50</v>
      </c>
      <c r="AD154" s="74" t="s">
        <v>50</v>
      </c>
      <c r="AE154" s="74" t="s">
        <v>50</v>
      </c>
      <c r="AF154" s="74" t="s">
        <v>50</v>
      </c>
      <c r="AG154" s="74" t="s">
        <v>50</v>
      </c>
      <c r="AH154" s="74" t="s">
        <v>50</v>
      </c>
      <c r="AI154" s="74" t="s">
        <v>50</v>
      </c>
      <c r="AJ154" s="74" t="s">
        <v>50</v>
      </c>
      <c r="AK154" s="74" t="s">
        <v>50</v>
      </c>
      <c r="AL154" s="74" t="s">
        <v>50</v>
      </c>
      <c r="AM154" s="74" t="s">
        <v>50</v>
      </c>
      <c r="AN154" s="74" t="s">
        <v>50</v>
      </c>
      <c r="AO154" s="74" t="s">
        <v>50</v>
      </c>
      <c r="AP154" s="75" t="s">
        <v>50</v>
      </c>
      <c r="AQ154" s="45">
        <v>1</v>
      </c>
      <c r="AR154" s="76" t="s">
        <v>21</v>
      </c>
      <c r="AS154" s="72" t="s">
        <v>44</v>
      </c>
      <c r="AT154" s="76" t="s">
        <v>21</v>
      </c>
      <c r="AU154" s="76" t="s">
        <v>21</v>
      </c>
      <c r="AV154" s="76" t="s">
        <v>21</v>
      </c>
      <c r="AW154" s="76" t="s">
        <v>21</v>
      </c>
      <c r="AX154" s="78" t="s">
        <v>20</v>
      </c>
      <c r="AY154" s="78" t="s">
        <v>20</v>
      </c>
      <c r="AZ154" s="78" t="s">
        <v>20</v>
      </c>
      <c r="BA154" s="78" t="s">
        <v>20</v>
      </c>
      <c r="BB154" s="78" t="s">
        <v>20</v>
      </c>
      <c r="BC154" s="78" t="s">
        <v>20</v>
      </c>
      <c r="BD154" s="80" t="s">
        <v>45</v>
      </c>
      <c r="BE154" s="80" t="s">
        <v>45</v>
      </c>
      <c r="BF154" s="80" t="s">
        <v>45</v>
      </c>
      <c r="BG154" s="80" t="s">
        <v>45</v>
      </c>
      <c r="BH154" s="80" t="s">
        <v>45</v>
      </c>
      <c r="BI154" s="155" t="s">
        <v>45</v>
      </c>
      <c r="BJ154" s="237"/>
    </row>
    <row r="155" spans="1:62" x14ac:dyDescent="0.2">
      <c r="A155" s="258"/>
      <c r="B155" s="250"/>
      <c r="C155" s="11">
        <v>42</v>
      </c>
      <c r="D155" s="166"/>
      <c r="E155" s="45">
        <v>3</v>
      </c>
      <c r="F155" s="35" t="s">
        <v>52</v>
      </c>
      <c r="G155" s="35" t="s">
        <v>52</v>
      </c>
      <c r="H155" s="35" t="s">
        <v>52</v>
      </c>
      <c r="I155" s="35" t="s">
        <v>52</v>
      </c>
      <c r="J155" s="35" t="s">
        <v>52</v>
      </c>
      <c r="K155" s="35" t="s">
        <v>52</v>
      </c>
      <c r="L155" s="35" t="s">
        <v>52</v>
      </c>
      <c r="M155" s="35" t="s">
        <v>52</v>
      </c>
      <c r="N155" s="35" t="s">
        <v>52</v>
      </c>
      <c r="O155" s="35" t="s">
        <v>52</v>
      </c>
      <c r="P155" s="35" t="s">
        <v>52</v>
      </c>
      <c r="Q155" s="35" t="s">
        <v>52</v>
      </c>
      <c r="R155" s="35" t="s">
        <v>52</v>
      </c>
      <c r="S155" s="35" t="s">
        <v>52</v>
      </c>
      <c r="T155" s="35" t="s">
        <v>52</v>
      </c>
      <c r="U155" s="35" t="s">
        <v>52</v>
      </c>
      <c r="V155" s="35" t="s">
        <v>52</v>
      </c>
      <c r="W155" s="65" t="s">
        <v>52</v>
      </c>
      <c r="X155" s="45">
        <v>2</v>
      </c>
      <c r="Y155" s="78" t="s">
        <v>20</v>
      </c>
      <c r="Z155" s="78" t="s">
        <v>20</v>
      </c>
      <c r="AA155" s="78" t="s">
        <v>20</v>
      </c>
      <c r="AB155" s="78" t="s">
        <v>20</v>
      </c>
      <c r="AC155" s="78" t="s">
        <v>20</v>
      </c>
      <c r="AD155" s="78" t="s">
        <v>20</v>
      </c>
      <c r="AE155" s="80" t="s">
        <v>45</v>
      </c>
      <c r="AF155" s="80" t="s">
        <v>45</v>
      </c>
      <c r="AG155" s="80" t="s">
        <v>45</v>
      </c>
      <c r="AH155" s="80" t="s">
        <v>45</v>
      </c>
      <c r="AI155" s="80" t="s">
        <v>45</v>
      </c>
      <c r="AJ155" s="80" t="s">
        <v>45</v>
      </c>
      <c r="AK155" s="76" t="s">
        <v>21</v>
      </c>
      <c r="AL155" s="76" t="s">
        <v>21</v>
      </c>
      <c r="AM155" s="76" t="s">
        <v>21</v>
      </c>
      <c r="AN155" s="76" t="s">
        <v>21</v>
      </c>
      <c r="AO155" s="76" t="s">
        <v>21</v>
      </c>
      <c r="AP155" s="77" t="s">
        <v>21</v>
      </c>
      <c r="AQ155" s="45">
        <v>1</v>
      </c>
      <c r="AR155" s="76" t="s">
        <v>21</v>
      </c>
      <c r="AS155" s="72" t="s">
        <v>44</v>
      </c>
      <c r="AT155" s="76" t="s">
        <v>21</v>
      </c>
      <c r="AU155" s="76" t="s">
        <v>21</v>
      </c>
      <c r="AV155" s="76" t="s">
        <v>21</v>
      </c>
      <c r="AW155" s="76" t="s">
        <v>21</v>
      </c>
      <c r="AX155" s="78" t="s">
        <v>20</v>
      </c>
      <c r="AY155" s="78" t="s">
        <v>20</v>
      </c>
      <c r="AZ155" s="78" t="s">
        <v>20</v>
      </c>
      <c r="BA155" s="78" t="s">
        <v>20</v>
      </c>
      <c r="BB155" s="78" t="s">
        <v>20</v>
      </c>
      <c r="BC155" s="78" t="s">
        <v>20</v>
      </c>
      <c r="BD155" s="80" t="s">
        <v>45</v>
      </c>
      <c r="BE155" s="80" t="s">
        <v>45</v>
      </c>
      <c r="BF155" s="80" t="s">
        <v>45</v>
      </c>
      <c r="BG155" s="80" t="s">
        <v>45</v>
      </c>
      <c r="BH155" s="80" t="s">
        <v>45</v>
      </c>
      <c r="BI155" s="155" t="s">
        <v>45</v>
      </c>
      <c r="BJ155" s="237"/>
    </row>
    <row r="156" spans="1:62" x14ac:dyDescent="0.2">
      <c r="A156" s="258"/>
      <c r="B156" s="250"/>
      <c r="C156" s="11">
        <v>43</v>
      </c>
      <c r="D156" s="166"/>
      <c r="E156" s="45">
        <v>3</v>
      </c>
      <c r="F156" s="52" t="s">
        <v>54</v>
      </c>
      <c r="G156" s="52" t="s">
        <v>54</v>
      </c>
      <c r="H156" s="52" t="s">
        <v>54</v>
      </c>
      <c r="I156" s="52" t="s">
        <v>54</v>
      </c>
      <c r="J156" s="52" t="s">
        <v>54</v>
      </c>
      <c r="K156" s="52" t="s">
        <v>54</v>
      </c>
      <c r="L156" s="52" t="s">
        <v>54</v>
      </c>
      <c r="M156" s="52" t="s">
        <v>54</v>
      </c>
      <c r="N156" s="52" t="s">
        <v>54</v>
      </c>
      <c r="O156" s="52" t="s">
        <v>54</v>
      </c>
      <c r="P156" s="52" t="s">
        <v>54</v>
      </c>
      <c r="Q156" s="52" t="s">
        <v>54</v>
      </c>
      <c r="R156" s="52" t="s">
        <v>54</v>
      </c>
      <c r="S156" s="52" t="s">
        <v>54</v>
      </c>
      <c r="T156" s="52" t="s">
        <v>54</v>
      </c>
      <c r="U156" s="52" t="s">
        <v>54</v>
      </c>
      <c r="V156" s="52" t="s">
        <v>54</v>
      </c>
      <c r="W156" s="66" t="s">
        <v>54</v>
      </c>
      <c r="X156" s="45">
        <v>2</v>
      </c>
      <c r="Y156" s="78" t="s">
        <v>20</v>
      </c>
      <c r="Z156" s="78" t="s">
        <v>20</v>
      </c>
      <c r="AA156" s="78" t="s">
        <v>20</v>
      </c>
      <c r="AB156" s="78" t="s">
        <v>20</v>
      </c>
      <c r="AC156" s="78" t="s">
        <v>20</v>
      </c>
      <c r="AD156" s="78" t="s">
        <v>20</v>
      </c>
      <c r="AE156" s="80" t="s">
        <v>45</v>
      </c>
      <c r="AF156" s="80" t="s">
        <v>45</v>
      </c>
      <c r="AG156" s="80" t="s">
        <v>45</v>
      </c>
      <c r="AH156" s="80" t="s">
        <v>45</v>
      </c>
      <c r="AI156" s="80" t="s">
        <v>45</v>
      </c>
      <c r="AJ156" s="80" t="s">
        <v>45</v>
      </c>
      <c r="AK156" s="76" t="s">
        <v>21</v>
      </c>
      <c r="AL156" s="76" t="s">
        <v>21</v>
      </c>
      <c r="AM156" s="76" t="s">
        <v>21</v>
      </c>
      <c r="AN156" s="76" t="s">
        <v>21</v>
      </c>
      <c r="AO156" s="76" t="s">
        <v>21</v>
      </c>
      <c r="AP156" s="77" t="s">
        <v>21</v>
      </c>
      <c r="AQ156" s="45">
        <v>1</v>
      </c>
      <c r="AR156" s="76" t="s">
        <v>21</v>
      </c>
      <c r="AS156" s="72" t="s">
        <v>44</v>
      </c>
      <c r="AT156" s="76" t="s">
        <v>21</v>
      </c>
      <c r="AU156" s="76" t="s">
        <v>21</v>
      </c>
      <c r="AV156" s="76" t="s">
        <v>21</v>
      </c>
      <c r="AW156" s="76" t="s">
        <v>21</v>
      </c>
      <c r="AX156" s="78" t="s">
        <v>20</v>
      </c>
      <c r="AY156" s="78" t="s">
        <v>20</v>
      </c>
      <c r="AZ156" s="78" t="s">
        <v>20</v>
      </c>
      <c r="BA156" s="78" t="s">
        <v>20</v>
      </c>
      <c r="BB156" s="78" t="s">
        <v>20</v>
      </c>
      <c r="BC156" s="78" t="s">
        <v>20</v>
      </c>
      <c r="BD156" s="80" t="s">
        <v>45</v>
      </c>
      <c r="BE156" s="80" t="s">
        <v>45</v>
      </c>
      <c r="BF156" s="80" t="s">
        <v>45</v>
      </c>
      <c r="BG156" s="80" t="s">
        <v>45</v>
      </c>
      <c r="BH156" s="80" t="s">
        <v>45</v>
      </c>
      <c r="BI156" s="155" t="s">
        <v>45</v>
      </c>
      <c r="BJ156" s="237"/>
    </row>
    <row r="157" spans="1:62" x14ac:dyDescent="0.2">
      <c r="A157" s="258"/>
      <c r="B157" s="250" t="s">
        <v>2</v>
      </c>
      <c r="C157" s="11">
        <v>44</v>
      </c>
      <c r="D157" s="166" t="s">
        <v>27</v>
      </c>
      <c r="E157" s="45">
        <v>3</v>
      </c>
      <c r="F157" s="52" t="s">
        <v>54</v>
      </c>
      <c r="G157" s="52" t="s">
        <v>54</v>
      </c>
      <c r="H157" s="52" t="s">
        <v>54</v>
      </c>
      <c r="I157" s="52" t="s">
        <v>54</v>
      </c>
      <c r="J157" s="52" t="s">
        <v>54</v>
      </c>
      <c r="K157" s="52" t="s">
        <v>54</v>
      </c>
      <c r="L157" s="52" t="s">
        <v>54</v>
      </c>
      <c r="M157" s="52" t="s">
        <v>54</v>
      </c>
      <c r="N157" s="52" t="s">
        <v>54</v>
      </c>
      <c r="O157" s="52" t="s">
        <v>54</v>
      </c>
      <c r="P157" s="52" t="s">
        <v>54</v>
      </c>
      <c r="Q157" s="52" t="s">
        <v>54</v>
      </c>
      <c r="R157" s="52" t="s">
        <v>54</v>
      </c>
      <c r="S157" s="52" t="s">
        <v>54</v>
      </c>
      <c r="T157" s="52" t="s">
        <v>54</v>
      </c>
      <c r="U157" s="52" t="s">
        <v>54</v>
      </c>
      <c r="V157" s="52" t="s">
        <v>54</v>
      </c>
      <c r="W157" s="66" t="s">
        <v>54</v>
      </c>
      <c r="X157" s="45">
        <v>2</v>
      </c>
      <c r="Y157" s="78" t="s">
        <v>20</v>
      </c>
      <c r="Z157" s="78" t="s">
        <v>20</v>
      </c>
      <c r="AA157" s="78" t="s">
        <v>20</v>
      </c>
      <c r="AB157" s="78" t="s">
        <v>20</v>
      </c>
      <c r="AC157" s="78" t="s">
        <v>20</v>
      </c>
      <c r="AD157" s="78" t="s">
        <v>20</v>
      </c>
      <c r="AE157" s="80" t="s">
        <v>45</v>
      </c>
      <c r="AF157" s="80" t="s">
        <v>45</v>
      </c>
      <c r="AG157" s="80" t="s">
        <v>45</v>
      </c>
      <c r="AH157" s="80" t="s">
        <v>45</v>
      </c>
      <c r="AI157" s="80" t="s">
        <v>45</v>
      </c>
      <c r="AJ157" s="80" t="s">
        <v>45</v>
      </c>
      <c r="AK157" s="76" t="s">
        <v>21</v>
      </c>
      <c r="AL157" s="76" t="s">
        <v>21</v>
      </c>
      <c r="AM157" s="76" t="s">
        <v>21</v>
      </c>
      <c r="AN157" s="76" t="s">
        <v>21</v>
      </c>
      <c r="AO157" s="76" t="s">
        <v>21</v>
      </c>
      <c r="AP157" s="77" t="s">
        <v>21</v>
      </c>
      <c r="AQ157" s="45">
        <v>1</v>
      </c>
      <c r="AR157" s="76" t="s">
        <v>21</v>
      </c>
      <c r="AS157" s="76" t="s">
        <v>21</v>
      </c>
      <c r="AT157" s="72" t="s">
        <v>44</v>
      </c>
      <c r="AU157" s="76" t="s">
        <v>21</v>
      </c>
      <c r="AV157" s="76" t="s">
        <v>21</v>
      </c>
      <c r="AW157" s="76" t="s">
        <v>21</v>
      </c>
      <c r="AX157" s="78" t="s">
        <v>20</v>
      </c>
      <c r="AY157" s="78" t="s">
        <v>20</v>
      </c>
      <c r="AZ157" s="78" t="s">
        <v>20</v>
      </c>
      <c r="BA157" s="78" t="s">
        <v>20</v>
      </c>
      <c r="BB157" s="78" t="s">
        <v>20</v>
      </c>
      <c r="BC157" s="78" t="s">
        <v>20</v>
      </c>
      <c r="BD157" s="80" t="s">
        <v>45</v>
      </c>
      <c r="BE157" s="80" t="s">
        <v>45</v>
      </c>
      <c r="BF157" s="80" t="s">
        <v>45</v>
      </c>
      <c r="BG157" s="80" t="s">
        <v>45</v>
      </c>
      <c r="BH157" s="80" t="s">
        <v>45</v>
      </c>
      <c r="BI157" s="155" t="s">
        <v>45</v>
      </c>
      <c r="BJ157" s="237"/>
    </row>
    <row r="158" spans="1:62" x14ac:dyDescent="0.2">
      <c r="A158" s="258"/>
      <c r="B158" s="250"/>
      <c r="C158" s="11">
        <v>45</v>
      </c>
      <c r="D158" s="166"/>
      <c r="E158" s="45">
        <v>3</v>
      </c>
      <c r="F158" s="52" t="s">
        <v>54</v>
      </c>
      <c r="G158" s="52" t="s">
        <v>54</v>
      </c>
      <c r="H158" s="52" t="s">
        <v>54</v>
      </c>
      <c r="I158" s="52" t="s">
        <v>54</v>
      </c>
      <c r="J158" s="52" t="s">
        <v>54</v>
      </c>
      <c r="K158" s="52" t="s">
        <v>54</v>
      </c>
      <c r="L158" s="52" t="s">
        <v>54</v>
      </c>
      <c r="M158" s="52" t="s">
        <v>54</v>
      </c>
      <c r="N158" s="52" t="s">
        <v>54</v>
      </c>
      <c r="O158" s="52" t="s">
        <v>54</v>
      </c>
      <c r="P158" s="52" t="s">
        <v>54</v>
      </c>
      <c r="Q158" s="52" t="s">
        <v>54</v>
      </c>
      <c r="R158" s="52" t="s">
        <v>54</v>
      </c>
      <c r="S158" s="52" t="s">
        <v>54</v>
      </c>
      <c r="T158" s="52" t="s">
        <v>54</v>
      </c>
      <c r="U158" s="52" t="s">
        <v>54</v>
      </c>
      <c r="V158" s="52" t="s">
        <v>54</v>
      </c>
      <c r="W158" s="66" t="s">
        <v>54</v>
      </c>
      <c r="X158" s="45">
        <v>2</v>
      </c>
      <c r="Y158" s="78" t="s">
        <v>20</v>
      </c>
      <c r="Z158" s="78" t="s">
        <v>20</v>
      </c>
      <c r="AA158" s="78" t="s">
        <v>20</v>
      </c>
      <c r="AB158" s="78" t="s">
        <v>20</v>
      </c>
      <c r="AC158" s="78" t="s">
        <v>20</v>
      </c>
      <c r="AD158" s="78" t="s">
        <v>20</v>
      </c>
      <c r="AE158" s="80" t="s">
        <v>45</v>
      </c>
      <c r="AF158" s="80" t="s">
        <v>45</v>
      </c>
      <c r="AG158" s="80" t="s">
        <v>45</v>
      </c>
      <c r="AH158" s="80" t="s">
        <v>45</v>
      </c>
      <c r="AI158" s="80" t="s">
        <v>45</v>
      </c>
      <c r="AJ158" s="80" t="s">
        <v>45</v>
      </c>
      <c r="AK158" s="76" t="s">
        <v>21</v>
      </c>
      <c r="AL158" s="76" t="s">
        <v>21</v>
      </c>
      <c r="AM158" s="76" t="s">
        <v>21</v>
      </c>
      <c r="AN158" s="76" t="s">
        <v>21</v>
      </c>
      <c r="AO158" s="76" t="s">
        <v>21</v>
      </c>
      <c r="AP158" s="77" t="s">
        <v>21</v>
      </c>
      <c r="AQ158" s="45">
        <v>1</v>
      </c>
      <c r="AR158" s="76" t="s">
        <v>21</v>
      </c>
      <c r="AS158" s="76" t="s">
        <v>21</v>
      </c>
      <c r="AT158" s="72" t="s">
        <v>44</v>
      </c>
      <c r="AU158" s="76" t="s">
        <v>21</v>
      </c>
      <c r="AV158" s="76" t="s">
        <v>21</v>
      </c>
      <c r="AW158" s="76" t="s">
        <v>21</v>
      </c>
      <c r="AX158" s="78" t="s">
        <v>20</v>
      </c>
      <c r="AY158" s="78" t="s">
        <v>20</v>
      </c>
      <c r="AZ158" s="78" t="s">
        <v>20</v>
      </c>
      <c r="BA158" s="78" t="s">
        <v>20</v>
      </c>
      <c r="BB158" s="78" t="s">
        <v>20</v>
      </c>
      <c r="BC158" s="78" t="s">
        <v>20</v>
      </c>
      <c r="BD158" s="80" t="s">
        <v>45</v>
      </c>
      <c r="BE158" s="80" t="s">
        <v>45</v>
      </c>
      <c r="BF158" s="80" t="s">
        <v>45</v>
      </c>
      <c r="BG158" s="80" t="s">
        <v>45</v>
      </c>
      <c r="BH158" s="80" t="s">
        <v>45</v>
      </c>
      <c r="BI158" s="155" t="s">
        <v>45</v>
      </c>
      <c r="BJ158" s="237"/>
    </row>
    <row r="159" spans="1:62" x14ac:dyDescent="0.2">
      <c r="A159" s="258"/>
      <c r="B159" s="250"/>
      <c r="C159" s="11">
        <v>46</v>
      </c>
      <c r="D159" s="166"/>
      <c r="E159" s="45">
        <v>3</v>
      </c>
      <c r="F159" s="52" t="s">
        <v>54</v>
      </c>
      <c r="G159" s="52" t="s">
        <v>54</v>
      </c>
      <c r="H159" s="52" t="s">
        <v>54</v>
      </c>
      <c r="I159" s="52" t="s">
        <v>54</v>
      </c>
      <c r="J159" s="52" t="s">
        <v>54</v>
      </c>
      <c r="K159" s="52" t="s">
        <v>54</v>
      </c>
      <c r="L159" s="52" t="s">
        <v>54</v>
      </c>
      <c r="M159" s="52" t="s">
        <v>54</v>
      </c>
      <c r="N159" s="52" t="s">
        <v>54</v>
      </c>
      <c r="O159" s="52" t="s">
        <v>54</v>
      </c>
      <c r="P159" s="52" t="s">
        <v>54</v>
      </c>
      <c r="Q159" s="52" t="s">
        <v>54</v>
      </c>
      <c r="R159" s="52" t="s">
        <v>54</v>
      </c>
      <c r="S159" s="52" t="s">
        <v>54</v>
      </c>
      <c r="T159" s="52" t="s">
        <v>54</v>
      </c>
      <c r="U159" s="52" t="s">
        <v>54</v>
      </c>
      <c r="V159" s="52" t="s">
        <v>54</v>
      </c>
      <c r="W159" s="66" t="s">
        <v>54</v>
      </c>
      <c r="X159" s="45">
        <v>2</v>
      </c>
      <c r="Y159" s="78" t="s">
        <v>20</v>
      </c>
      <c r="Z159" s="78" t="s">
        <v>20</v>
      </c>
      <c r="AA159" s="78" t="s">
        <v>20</v>
      </c>
      <c r="AB159" s="78" t="s">
        <v>20</v>
      </c>
      <c r="AC159" s="78" t="s">
        <v>20</v>
      </c>
      <c r="AD159" s="78" t="s">
        <v>20</v>
      </c>
      <c r="AE159" s="80" t="s">
        <v>45</v>
      </c>
      <c r="AF159" s="80" t="s">
        <v>45</v>
      </c>
      <c r="AG159" s="80" t="s">
        <v>45</v>
      </c>
      <c r="AH159" s="80" t="s">
        <v>45</v>
      </c>
      <c r="AI159" s="80" t="s">
        <v>45</v>
      </c>
      <c r="AJ159" s="80" t="s">
        <v>45</v>
      </c>
      <c r="AK159" s="76" t="s">
        <v>21</v>
      </c>
      <c r="AL159" s="76" t="s">
        <v>21</v>
      </c>
      <c r="AM159" s="76" t="s">
        <v>21</v>
      </c>
      <c r="AN159" s="76" t="s">
        <v>21</v>
      </c>
      <c r="AO159" s="76" t="s">
        <v>21</v>
      </c>
      <c r="AP159" s="77" t="s">
        <v>21</v>
      </c>
      <c r="AQ159" s="45">
        <v>1</v>
      </c>
      <c r="AR159" s="76" t="s">
        <v>21</v>
      </c>
      <c r="AS159" s="76" t="s">
        <v>21</v>
      </c>
      <c r="AT159" s="72" t="s">
        <v>44</v>
      </c>
      <c r="AU159" s="76" t="s">
        <v>21</v>
      </c>
      <c r="AV159" s="76" t="s">
        <v>21</v>
      </c>
      <c r="AW159" s="76" t="s">
        <v>21</v>
      </c>
      <c r="AX159" s="78" t="s">
        <v>20</v>
      </c>
      <c r="AY159" s="78" t="s">
        <v>20</v>
      </c>
      <c r="AZ159" s="78" t="s">
        <v>20</v>
      </c>
      <c r="BA159" s="78" t="s">
        <v>20</v>
      </c>
      <c r="BB159" s="78" t="s">
        <v>20</v>
      </c>
      <c r="BC159" s="78" t="s">
        <v>20</v>
      </c>
      <c r="BD159" s="80" t="s">
        <v>45</v>
      </c>
      <c r="BE159" s="80" t="s">
        <v>45</v>
      </c>
      <c r="BF159" s="80" t="s">
        <v>45</v>
      </c>
      <c r="BG159" s="80" t="s">
        <v>45</v>
      </c>
      <c r="BH159" s="80" t="s">
        <v>45</v>
      </c>
      <c r="BI159" s="155" t="s">
        <v>45</v>
      </c>
      <c r="BJ159" s="237"/>
    </row>
    <row r="160" spans="1:62" x14ac:dyDescent="0.2">
      <c r="A160" s="258"/>
      <c r="B160" s="250"/>
      <c r="C160" s="11">
        <v>47</v>
      </c>
      <c r="D160" s="166"/>
      <c r="E160" s="45">
        <v>3</v>
      </c>
      <c r="F160" s="52" t="s">
        <v>54</v>
      </c>
      <c r="G160" s="52" t="s">
        <v>54</v>
      </c>
      <c r="H160" s="52" t="s">
        <v>54</v>
      </c>
      <c r="I160" s="52" t="s">
        <v>54</v>
      </c>
      <c r="J160" s="52" t="s">
        <v>54</v>
      </c>
      <c r="K160" s="52" t="s">
        <v>54</v>
      </c>
      <c r="L160" s="52" t="s">
        <v>54</v>
      </c>
      <c r="M160" s="52" t="s">
        <v>54</v>
      </c>
      <c r="N160" s="52" t="s">
        <v>54</v>
      </c>
      <c r="O160" s="52" t="s">
        <v>54</v>
      </c>
      <c r="P160" s="52" t="s">
        <v>54</v>
      </c>
      <c r="Q160" s="52" t="s">
        <v>54</v>
      </c>
      <c r="R160" s="52" t="s">
        <v>54</v>
      </c>
      <c r="S160" s="52" t="s">
        <v>54</v>
      </c>
      <c r="T160" s="52" t="s">
        <v>54</v>
      </c>
      <c r="U160" s="52" t="s">
        <v>54</v>
      </c>
      <c r="V160" s="52" t="s">
        <v>54</v>
      </c>
      <c r="W160" s="66" t="s">
        <v>54</v>
      </c>
      <c r="X160" s="45">
        <v>2</v>
      </c>
      <c r="Y160" s="78" t="s">
        <v>20</v>
      </c>
      <c r="Z160" s="78" t="s">
        <v>20</v>
      </c>
      <c r="AA160" s="78" t="s">
        <v>20</v>
      </c>
      <c r="AB160" s="78" t="s">
        <v>20</v>
      </c>
      <c r="AC160" s="78" t="s">
        <v>20</v>
      </c>
      <c r="AD160" s="78" t="s">
        <v>20</v>
      </c>
      <c r="AE160" s="80" t="s">
        <v>45</v>
      </c>
      <c r="AF160" s="80" t="s">
        <v>45</v>
      </c>
      <c r="AG160" s="80" t="s">
        <v>45</v>
      </c>
      <c r="AH160" s="80" t="s">
        <v>45</v>
      </c>
      <c r="AI160" s="80" t="s">
        <v>45</v>
      </c>
      <c r="AJ160" s="80" t="s">
        <v>45</v>
      </c>
      <c r="AK160" s="76" t="s">
        <v>21</v>
      </c>
      <c r="AL160" s="76" t="s">
        <v>21</v>
      </c>
      <c r="AM160" s="76" t="s">
        <v>21</v>
      </c>
      <c r="AN160" s="76" t="s">
        <v>21</v>
      </c>
      <c r="AO160" s="76" t="s">
        <v>21</v>
      </c>
      <c r="AP160" s="77" t="s">
        <v>21</v>
      </c>
      <c r="AQ160" s="45">
        <v>1</v>
      </c>
      <c r="AR160" s="76" t="s">
        <v>21</v>
      </c>
      <c r="AS160" s="76" t="s">
        <v>21</v>
      </c>
      <c r="AT160" s="76" t="s">
        <v>21</v>
      </c>
      <c r="AU160" s="72" t="s">
        <v>44</v>
      </c>
      <c r="AV160" s="76" t="s">
        <v>21</v>
      </c>
      <c r="AW160" s="76" t="s">
        <v>21</v>
      </c>
      <c r="AX160" s="78" t="s">
        <v>20</v>
      </c>
      <c r="AY160" s="78" t="s">
        <v>20</v>
      </c>
      <c r="AZ160" s="78" t="s">
        <v>20</v>
      </c>
      <c r="BA160" s="78" t="s">
        <v>20</v>
      </c>
      <c r="BB160" s="78" t="s">
        <v>20</v>
      </c>
      <c r="BC160" s="78" t="s">
        <v>20</v>
      </c>
      <c r="BD160" s="80" t="s">
        <v>45</v>
      </c>
      <c r="BE160" s="80" t="s">
        <v>45</v>
      </c>
      <c r="BF160" s="80" t="s">
        <v>45</v>
      </c>
      <c r="BG160" s="80" t="s">
        <v>45</v>
      </c>
      <c r="BH160" s="80" t="s">
        <v>45</v>
      </c>
      <c r="BI160" s="155" t="s">
        <v>45</v>
      </c>
      <c r="BJ160" s="237"/>
    </row>
    <row r="161" spans="1:62" x14ac:dyDescent="0.2">
      <c r="A161" s="258"/>
      <c r="B161" s="250"/>
      <c r="C161" s="11">
        <v>48</v>
      </c>
      <c r="D161" s="166"/>
      <c r="E161" s="45">
        <v>3</v>
      </c>
      <c r="F161" s="74" t="s">
        <v>51</v>
      </c>
      <c r="G161" s="74" t="s">
        <v>51</v>
      </c>
      <c r="H161" s="74" t="s">
        <v>51</v>
      </c>
      <c r="I161" s="74" t="s">
        <v>51</v>
      </c>
      <c r="J161" s="74" t="s">
        <v>51</v>
      </c>
      <c r="K161" s="74" t="s">
        <v>51</v>
      </c>
      <c r="L161" s="74" t="s">
        <v>51</v>
      </c>
      <c r="M161" s="74" t="s">
        <v>51</v>
      </c>
      <c r="N161" s="74" t="s">
        <v>51</v>
      </c>
      <c r="O161" s="74" t="s">
        <v>51</v>
      </c>
      <c r="P161" s="74" t="s">
        <v>51</v>
      </c>
      <c r="Q161" s="74" t="s">
        <v>51</v>
      </c>
      <c r="R161" s="74" t="s">
        <v>51</v>
      </c>
      <c r="S161" s="74" t="s">
        <v>51</v>
      </c>
      <c r="T161" s="74" t="s">
        <v>51</v>
      </c>
      <c r="U161" s="74" t="s">
        <v>51</v>
      </c>
      <c r="V161" s="74" t="s">
        <v>51</v>
      </c>
      <c r="W161" s="75" t="s">
        <v>51</v>
      </c>
      <c r="X161" s="45">
        <v>2</v>
      </c>
      <c r="Y161" s="78" t="s">
        <v>20</v>
      </c>
      <c r="Z161" s="78" t="s">
        <v>20</v>
      </c>
      <c r="AA161" s="78" t="s">
        <v>20</v>
      </c>
      <c r="AB161" s="78" t="s">
        <v>20</v>
      </c>
      <c r="AC161" s="78" t="s">
        <v>20</v>
      </c>
      <c r="AD161" s="78" t="s">
        <v>20</v>
      </c>
      <c r="AE161" s="80" t="s">
        <v>45</v>
      </c>
      <c r="AF161" s="80" t="s">
        <v>45</v>
      </c>
      <c r="AG161" s="80" t="s">
        <v>45</v>
      </c>
      <c r="AH161" s="80" t="s">
        <v>45</v>
      </c>
      <c r="AI161" s="80" t="s">
        <v>45</v>
      </c>
      <c r="AJ161" s="80" t="s">
        <v>45</v>
      </c>
      <c r="AK161" s="76" t="s">
        <v>21</v>
      </c>
      <c r="AL161" s="76" t="s">
        <v>21</v>
      </c>
      <c r="AM161" s="76" t="s">
        <v>21</v>
      </c>
      <c r="AN161" s="76" t="s">
        <v>21</v>
      </c>
      <c r="AO161" s="76" t="s">
        <v>21</v>
      </c>
      <c r="AP161" s="77" t="s">
        <v>21</v>
      </c>
      <c r="AQ161" s="45">
        <v>1</v>
      </c>
      <c r="AR161" s="76" t="s">
        <v>21</v>
      </c>
      <c r="AS161" s="76" t="s">
        <v>21</v>
      </c>
      <c r="AT161" s="76" t="s">
        <v>21</v>
      </c>
      <c r="AU161" s="72" t="s">
        <v>44</v>
      </c>
      <c r="AV161" s="76" t="s">
        <v>21</v>
      </c>
      <c r="AW161" s="76" t="s">
        <v>21</v>
      </c>
      <c r="AX161" s="78" t="s">
        <v>20</v>
      </c>
      <c r="AY161" s="78" t="s">
        <v>20</v>
      </c>
      <c r="AZ161" s="78" t="s">
        <v>20</v>
      </c>
      <c r="BA161" s="78" t="s">
        <v>20</v>
      </c>
      <c r="BB161" s="78" t="s">
        <v>20</v>
      </c>
      <c r="BC161" s="78" t="s">
        <v>20</v>
      </c>
      <c r="BD161" s="80" t="s">
        <v>45</v>
      </c>
      <c r="BE161" s="80" t="s">
        <v>45</v>
      </c>
      <c r="BF161" s="80" t="s">
        <v>45</v>
      </c>
      <c r="BG161" s="80" t="s">
        <v>45</v>
      </c>
      <c r="BH161" s="80" t="s">
        <v>45</v>
      </c>
      <c r="BI161" s="155" t="s">
        <v>45</v>
      </c>
      <c r="BJ161" s="237"/>
    </row>
    <row r="162" spans="1:62" x14ac:dyDescent="0.2">
      <c r="A162" s="258"/>
      <c r="B162" s="250" t="s">
        <v>3</v>
      </c>
      <c r="C162" s="11">
        <v>49</v>
      </c>
      <c r="D162" s="166"/>
      <c r="E162" s="45">
        <v>3</v>
      </c>
      <c r="F162" s="74" t="s">
        <v>51</v>
      </c>
      <c r="G162" s="74" t="s">
        <v>51</v>
      </c>
      <c r="H162" s="74" t="s">
        <v>51</v>
      </c>
      <c r="I162" s="74" t="s">
        <v>51</v>
      </c>
      <c r="J162" s="74" t="s">
        <v>51</v>
      </c>
      <c r="K162" s="74" t="s">
        <v>51</v>
      </c>
      <c r="L162" s="74" t="s">
        <v>51</v>
      </c>
      <c r="M162" s="74" t="s">
        <v>51</v>
      </c>
      <c r="N162" s="74" t="s">
        <v>51</v>
      </c>
      <c r="O162" s="74" t="s">
        <v>51</v>
      </c>
      <c r="P162" s="74" t="s">
        <v>51</v>
      </c>
      <c r="Q162" s="74" t="s">
        <v>51</v>
      </c>
      <c r="R162" s="74" t="s">
        <v>51</v>
      </c>
      <c r="S162" s="74" t="s">
        <v>51</v>
      </c>
      <c r="T162" s="74" t="s">
        <v>51</v>
      </c>
      <c r="U162" s="74" t="s">
        <v>51</v>
      </c>
      <c r="V162" s="74" t="s">
        <v>51</v>
      </c>
      <c r="W162" s="75" t="s">
        <v>51</v>
      </c>
      <c r="X162" s="45">
        <v>2</v>
      </c>
      <c r="Y162" s="78" t="s">
        <v>20</v>
      </c>
      <c r="Z162" s="78" t="s">
        <v>20</v>
      </c>
      <c r="AA162" s="78" t="s">
        <v>20</v>
      </c>
      <c r="AB162" s="78" t="s">
        <v>20</v>
      </c>
      <c r="AC162" s="78" t="s">
        <v>20</v>
      </c>
      <c r="AD162" s="78" t="s">
        <v>20</v>
      </c>
      <c r="AE162" s="80" t="s">
        <v>45</v>
      </c>
      <c r="AF162" s="80" t="s">
        <v>45</v>
      </c>
      <c r="AG162" s="80" t="s">
        <v>45</v>
      </c>
      <c r="AH162" s="80" t="s">
        <v>45</v>
      </c>
      <c r="AI162" s="80" t="s">
        <v>45</v>
      </c>
      <c r="AJ162" s="80" t="s">
        <v>45</v>
      </c>
      <c r="AK162" s="76" t="s">
        <v>21</v>
      </c>
      <c r="AL162" s="76" t="s">
        <v>21</v>
      </c>
      <c r="AM162" s="76" t="s">
        <v>21</v>
      </c>
      <c r="AN162" s="76" t="s">
        <v>21</v>
      </c>
      <c r="AO162" s="76" t="s">
        <v>21</v>
      </c>
      <c r="AP162" s="77" t="s">
        <v>21</v>
      </c>
      <c r="AQ162" s="45">
        <v>1</v>
      </c>
      <c r="AR162" s="76" t="s">
        <v>21</v>
      </c>
      <c r="AS162" s="76" t="s">
        <v>21</v>
      </c>
      <c r="AT162" s="76" t="s">
        <v>21</v>
      </c>
      <c r="AU162" s="72" t="s">
        <v>44</v>
      </c>
      <c r="AV162" s="76" t="s">
        <v>21</v>
      </c>
      <c r="AW162" s="76" t="s">
        <v>21</v>
      </c>
      <c r="AX162" s="78" t="s">
        <v>20</v>
      </c>
      <c r="AY162" s="78" t="s">
        <v>20</v>
      </c>
      <c r="AZ162" s="78" t="s">
        <v>20</v>
      </c>
      <c r="BA162" s="78" t="s">
        <v>20</v>
      </c>
      <c r="BB162" s="78" t="s">
        <v>20</v>
      </c>
      <c r="BC162" s="78" t="s">
        <v>20</v>
      </c>
      <c r="BD162" s="80" t="s">
        <v>45</v>
      </c>
      <c r="BE162" s="80" t="s">
        <v>45</v>
      </c>
      <c r="BF162" s="80" t="s">
        <v>45</v>
      </c>
      <c r="BG162" s="80" t="s">
        <v>45</v>
      </c>
      <c r="BH162" s="80" t="s">
        <v>45</v>
      </c>
      <c r="BI162" s="155" t="s">
        <v>45</v>
      </c>
      <c r="BJ162" s="237"/>
    </row>
    <row r="163" spans="1:62" x14ac:dyDescent="0.2">
      <c r="A163" s="258"/>
      <c r="B163" s="250"/>
      <c r="C163" s="11">
        <v>50</v>
      </c>
      <c r="D163" s="166"/>
      <c r="E163" s="45">
        <v>3</v>
      </c>
      <c r="F163" s="53" t="s">
        <v>55</v>
      </c>
      <c r="G163" s="53" t="s">
        <v>55</v>
      </c>
      <c r="H163" s="53" t="s">
        <v>55</v>
      </c>
      <c r="I163" s="53" t="s">
        <v>55</v>
      </c>
      <c r="J163" s="53" t="s">
        <v>55</v>
      </c>
      <c r="K163" s="53" t="s">
        <v>55</v>
      </c>
      <c r="L163" s="53" t="s">
        <v>55</v>
      </c>
      <c r="M163" s="53" t="s">
        <v>55</v>
      </c>
      <c r="N163" s="53" t="s">
        <v>55</v>
      </c>
      <c r="O163" s="53" t="s">
        <v>55</v>
      </c>
      <c r="P163" s="53" t="s">
        <v>55</v>
      </c>
      <c r="Q163" s="53" t="s">
        <v>55</v>
      </c>
      <c r="R163" s="53" t="s">
        <v>55</v>
      </c>
      <c r="S163" s="53" t="s">
        <v>55</v>
      </c>
      <c r="T163" s="53" t="s">
        <v>55</v>
      </c>
      <c r="U163" s="53" t="s">
        <v>55</v>
      </c>
      <c r="V163" s="53" t="s">
        <v>55</v>
      </c>
      <c r="W163" s="67" t="s">
        <v>55</v>
      </c>
      <c r="X163" s="45">
        <v>2</v>
      </c>
      <c r="Y163" s="78" t="s">
        <v>20</v>
      </c>
      <c r="Z163" s="78" t="s">
        <v>20</v>
      </c>
      <c r="AA163" s="78" t="s">
        <v>20</v>
      </c>
      <c r="AB163" s="78" t="s">
        <v>20</v>
      </c>
      <c r="AC163" s="78" t="s">
        <v>20</v>
      </c>
      <c r="AD163" s="78" t="s">
        <v>20</v>
      </c>
      <c r="AE163" s="80" t="s">
        <v>45</v>
      </c>
      <c r="AF163" s="80" t="s">
        <v>45</v>
      </c>
      <c r="AG163" s="80" t="s">
        <v>45</v>
      </c>
      <c r="AH163" s="80" t="s">
        <v>45</v>
      </c>
      <c r="AI163" s="80" t="s">
        <v>45</v>
      </c>
      <c r="AJ163" s="80" t="s">
        <v>45</v>
      </c>
      <c r="AK163" s="76" t="s">
        <v>21</v>
      </c>
      <c r="AL163" s="76" t="s">
        <v>21</v>
      </c>
      <c r="AM163" s="76" t="s">
        <v>21</v>
      </c>
      <c r="AN163" s="76" t="s">
        <v>21</v>
      </c>
      <c r="AO163" s="76" t="s">
        <v>21</v>
      </c>
      <c r="AP163" s="77" t="s">
        <v>21</v>
      </c>
      <c r="AQ163" s="45">
        <v>1</v>
      </c>
      <c r="AR163" s="76" t="s">
        <v>21</v>
      </c>
      <c r="AS163" s="76" t="s">
        <v>21</v>
      </c>
      <c r="AT163" s="76" t="s">
        <v>21</v>
      </c>
      <c r="AU163" s="76" t="s">
        <v>21</v>
      </c>
      <c r="AV163" s="72" t="s">
        <v>44</v>
      </c>
      <c r="AW163" s="76" t="s">
        <v>21</v>
      </c>
      <c r="AX163" s="78" t="s">
        <v>20</v>
      </c>
      <c r="AY163" s="78" t="s">
        <v>20</v>
      </c>
      <c r="AZ163" s="78" t="s">
        <v>20</v>
      </c>
      <c r="BA163" s="78" t="s">
        <v>20</v>
      </c>
      <c r="BB163" s="78" t="s">
        <v>20</v>
      </c>
      <c r="BC163" s="78" t="s">
        <v>20</v>
      </c>
      <c r="BD163" s="80" t="s">
        <v>45</v>
      </c>
      <c r="BE163" s="80" t="s">
        <v>45</v>
      </c>
      <c r="BF163" s="80" t="s">
        <v>45</v>
      </c>
      <c r="BG163" s="80" t="s">
        <v>45</v>
      </c>
      <c r="BH163" s="80" t="s">
        <v>45</v>
      </c>
      <c r="BI163" s="155" t="s">
        <v>45</v>
      </c>
      <c r="BJ163" s="237"/>
    </row>
    <row r="164" spans="1:62" x14ac:dyDescent="0.2">
      <c r="A164" s="258"/>
      <c r="B164" s="250"/>
      <c r="C164" s="11">
        <v>51</v>
      </c>
      <c r="D164" s="166" t="s">
        <v>27</v>
      </c>
      <c r="E164" s="45">
        <v>3</v>
      </c>
      <c r="F164" s="53" t="s">
        <v>55</v>
      </c>
      <c r="G164" s="53" t="s">
        <v>55</v>
      </c>
      <c r="H164" s="53" t="s">
        <v>55</v>
      </c>
      <c r="I164" s="53" t="s">
        <v>55</v>
      </c>
      <c r="J164" s="53" t="s">
        <v>55</v>
      </c>
      <c r="K164" s="53" t="s">
        <v>55</v>
      </c>
      <c r="L164" s="53" t="s">
        <v>55</v>
      </c>
      <c r="M164" s="53" t="s">
        <v>55</v>
      </c>
      <c r="N164" s="53" t="s">
        <v>55</v>
      </c>
      <c r="O164" s="53" t="s">
        <v>55</v>
      </c>
      <c r="P164" s="53" t="s">
        <v>55</v>
      </c>
      <c r="Q164" s="53" t="s">
        <v>55</v>
      </c>
      <c r="R164" s="53" t="s">
        <v>55</v>
      </c>
      <c r="S164" s="53" t="s">
        <v>55</v>
      </c>
      <c r="T164" s="53" t="s">
        <v>55</v>
      </c>
      <c r="U164" s="53" t="s">
        <v>55</v>
      </c>
      <c r="V164" s="53" t="s">
        <v>55</v>
      </c>
      <c r="W164" s="67" t="s">
        <v>55</v>
      </c>
      <c r="X164" s="45">
        <v>2</v>
      </c>
      <c r="Y164" s="78" t="s">
        <v>20</v>
      </c>
      <c r="Z164" s="78" t="s">
        <v>20</v>
      </c>
      <c r="AA164" s="78" t="s">
        <v>20</v>
      </c>
      <c r="AB164" s="78" t="s">
        <v>20</v>
      </c>
      <c r="AC164" s="78" t="s">
        <v>20</v>
      </c>
      <c r="AD164" s="78" t="s">
        <v>20</v>
      </c>
      <c r="AE164" s="80" t="s">
        <v>45</v>
      </c>
      <c r="AF164" s="80" t="s">
        <v>45</v>
      </c>
      <c r="AG164" s="80" t="s">
        <v>45</v>
      </c>
      <c r="AH164" s="80" t="s">
        <v>45</v>
      </c>
      <c r="AI164" s="80" t="s">
        <v>45</v>
      </c>
      <c r="AJ164" s="80" t="s">
        <v>45</v>
      </c>
      <c r="AK164" s="76" t="s">
        <v>21</v>
      </c>
      <c r="AL164" s="76" t="s">
        <v>21</v>
      </c>
      <c r="AM164" s="76" t="s">
        <v>21</v>
      </c>
      <c r="AN164" s="76" t="s">
        <v>21</v>
      </c>
      <c r="AO164" s="76" t="s">
        <v>21</v>
      </c>
      <c r="AP164" s="77" t="s">
        <v>21</v>
      </c>
      <c r="AQ164" s="45">
        <v>1</v>
      </c>
      <c r="AR164" s="76" t="s">
        <v>21</v>
      </c>
      <c r="AS164" s="76" t="s">
        <v>21</v>
      </c>
      <c r="AT164" s="76" t="s">
        <v>21</v>
      </c>
      <c r="AU164" s="76" t="s">
        <v>21</v>
      </c>
      <c r="AV164" s="72" t="s">
        <v>44</v>
      </c>
      <c r="AW164" s="76" t="s">
        <v>21</v>
      </c>
      <c r="AX164" s="78" t="s">
        <v>20</v>
      </c>
      <c r="AY164" s="78" t="s">
        <v>20</v>
      </c>
      <c r="AZ164" s="78" t="s">
        <v>20</v>
      </c>
      <c r="BA164" s="78" t="s">
        <v>20</v>
      </c>
      <c r="BB164" s="78" t="s">
        <v>20</v>
      </c>
      <c r="BC164" s="78" t="s">
        <v>20</v>
      </c>
      <c r="BD164" s="80" t="s">
        <v>45</v>
      </c>
      <c r="BE164" s="80" t="s">
        <v>45</v>
      </c>
      <c r="BF164" s="80" t="s">
        <v>45</v>
      </c>
      <c r="BG164" s="80" t="s">
        <v>45</v>
      </c>
      <c r="BH164" s="80" t="s">
        <v>45</v>
      </c>
      <c r="BI164" s="155" t="s">
        <v>45</v>
      </c>
      <c r="BJ164" s="237"/>
    </row>
    <row r="165" spans="1:62" ht="13.5" thickBot="1" x14ac:dyDescent="0.25">
      <c r="A165" s="291"/>
      <c r="B165" s="251"/>
      <c r="C165" s="164">
        <v>52</v>
      </c>
      <c r="D165" s="167" t="s">
        <v>27</v>
      </c>
      <c r="E165" s="45">
        <v>3</v>
      </c>
      <c r="F165" s="53" t="s">
        <v>55</v>
      </c>
      <c r="G165" s="53" t="s">
        <v>55</v>
      </c>
      <c r="H165" s="53" t="s">
        <v>55</v>
      </c>
      <c r="I165" s="53" t="s">
        <v>55</v>
      </c>
      <c r="J165" s="53" t="s">
        <v>55</v>
      </c>
      <c r="K165" s="53" t="s">
        <v>55</v>
      </c>
      <c r="L165" s="53" t="s">
        <v>55</v>
      </c>
      <c r="M165" s="53" t="s">
        <v>55</v>
      </c>
      <c r="N165" s="53" t="s">
        <v>55</v>
      </c>
      <c r="O165" s="53" t="s">
        <v>55</v>
      </c>
      <c r="P165" s="53" t="s">
        <v>55</v>
      </c>
      <c r="Q165" s="53" t="s">
        <v>55</v>
      </c>
      <c r="R165" s="53" t="s">
        <v>55</v>
      </c>
      <c r="S165" s="53" t="s">
        <v>55</v>
      </c>
      <c r="T165" s="53" t="s">
        <v>55</v>
      </c>
      <c r="U165" s="53" t="s">
        <v>55</v>
      </c>
      <c r="V165" s="53" t="s">
        <v>55</v>
      </c>
      <c r="W165" s="67" t="s">
        <v>55</v>
      </c>
      <c r="X165" s="45">
        <v>2</v>
      </c>
      <c r="Y165" s="78" t="s">
        <v>20</v>
      </c>
      <c r="Z165" s="78" t="s">
        <v>20</v>
      </c>
      <c r="AA165" s="78" t="s">
        <v>20</v>
      </c>
      <c r="AB165" s="78" t="s">
        <v>20</v>
      </c>
      <c r="AC165" s="78" t="s">
        <v>20</v>
      </c>
      <c r="AD165" s="78" t="s">
        <v>20</v>
      </c>
      <c r="AE165" s="80" t="s">
        <v>45</v>
      </c>
      <c r="AF165" s="80" t="s">
        <v>45</v>
      </c>
      <c r="AG165" s="80" t="s">
        <v>45</v>
      </c>
      <c r="AH165" s="80" t="s">
        <v>45</v>
      </c>
      <c r="AI165" s="80" t="s">
        <v>45</v>
      </c>
      <c r="AJ165" s="80" t="s">
        <v>45</v>
      </c>
      <c r="AK165" s="76" t="s">
        <v>21</v>
      </c>
      <c r="AL165" s="76" t="s">
        <v>21</v>
      </c>
      <c r="AM165" s="76" t="s">
        <v>21</v>
      </c>
      <c r="AN165" s="76" t="s">
        <v>21</v>
      </c>
      <c r="AO165" s="76" t="s">
        <v>21</v>
      </c>
      <c r="AP165" s="77" t="s">
        <v>21</v>
      </c>
      <c r="AQ165" s="45">
        <v>1</v>
      </c>
      <c r="AR165" s="76" t="s">
        <v>21</v>
      </c>
      <c r="AS165" s="76" t="s">
        <v>21</v>
      </c>
      <c r="AT165" s="76" t="s">
        <v>21</v>
      </c>
      <c r="AU165" s="76" t="s">
        <v>21</v>
      </c>
      <c r="AV165" s="72" t="s">
        <v>44</v>
      </c>
      <c r="AW165" s="76" t="s">
        <v>21</v>
      </c>
      <c r="AX165" s="78" t="s">
        <v>20</v>
      </c>
      <c r="AY165" s="78" t="s">
        <v>20</v>
      </c>
      <c r="AZ165" s="78" t="s">
        <v>20</v>
      </c>
      <c r="BA165" s="78" t="s">
        <v>20</v>
      </c>
      <c r="BB165" s="78" t="s">
        <v>20</v>
      </c>
      <c r="BC165" s="78" t="s">
        <v>20</v>
      </c>
      <c r="BD165" s="80" t="s">
        <v>45</v>
      </c>
      <c r="BE165" s="80" t="s">
        <v>45</v>
      </c>
      <c r="BF165" s="80" t="s">
        <v>45</v>
      </c>
      <c r="BG165" s="80" t="s">
        <v>45</v>
      </c>
      <c r="BH165" s="80" t="s">
        <v>45</v>
      </c>
      <c r="BI165" s="155" t="s">
        <v>45</v>
      </c>
      <c r="BJ165" s="237"/>
    </row>
    <row r="166" spans="1:62" x14ac:dyDescent="0.2">
      <c r="A166" s="285">
        <v>2023</v>
      </c>
      <c r="B166" s="288" t="s">
        <v>4</v>
      </c>
      <c r="C166" s="10">
        <v>1</v>
      </c>
      <c r="D166" s="171" t="s">
        <v>27</v>
      </c>
      <c r="E166" s="45">
        <v>3</v>
      </c>
      <c r="F166" s="53" t="s">
        <v>55</v>
      </c>
      <c r="G166" s="53" t="s">
        <v>55</v>
      </c>
      <c r="H166" s="53" t="s">
        <v>55</v>
      </c>
      <c r="I166" s="53" t="s">
        <v>55</v>
      </c>
      <c r="J166" s="53" t="s">
        <v>55</v>
      </c>
      <c r="K166" s="53" t="s">
        <v>55</v>
      </c>
      <c r="L166" s="53" t="s">
        <v>55</v>
      </c>
      <c r="M166" s="53" t="s">
        <v>55</v>
      </c>
      <c r="N166" s="53" t="s">
        <v>55</v>
      </c>
      <c r="O166" s="53" t="s">
        <v>55</v>
      </c>
      <c r="P166" s="53" t="s">
        <v>55</v>
      </c>
      <c r="Q166" s="53" t="s">
        <v>55</v>
      </c>
      <c r="R166" s="53" t="s">
        <v>55</v>
      </c>
      <c r="S166" s="53" t="s">
        <v>55</v>
      </c>
      <c r="T166" s="53" t="s">
        <v>55</v>
      </c>
      <c r="U166" s="53" t="s">
        <v>55</v>
      </c>
      <c r="V166" s="53" t="s">
        <v>55</v>
      </c>
      <c r="W166" s="67" t="s">
        <v>55</v>
      </c>
      <c r="X166" s="45">
        <v>2</v>
      </c>
      <c r="Y166" s="78" t="s">
        <v>20</v>
      </c>
      <c r="Z166" s="78" t="s">
        <v>20</v>
      </c>
      <c r="AA166" s="78" t="s">
        <v>20</v>
      </c>
      <c r="AB166" s="78" t="s">
        <v>20</v>
      </c>
      <c r="AC166" s="78" t="s">
        <v>20</v>
      </c>
      <c r="AD166" s="78" t="s">
        <v>20</v>
      </c>
      <c r="AE166" s="80" t="s">
        <v>45</v>
      </c>
      <c r="AF166" s="80" t="s">
        <v>45</v>
      </c>
      <c r="AG166" s="80" t="s">
        <v>45</v>
      </c>
      <c r="AH166" s="80" t="s">
        <v>45</v>
      </c>
      <c r="AI166" s="80" t="s">
        <v>45</v>
      </c>
      <c r="AJ166" s="80" t="s">
        <v>45</v>
      </c>
      <c r="AK166" s="76" t="s">
        <v>21</v>
      </c>
      <c r="AL166" s="76" t="s">
        <v>21</v>
      </c>
      <c r="AM166" s="76" t="s">
        <v>21</v>
      </c>
      <c r="AN166" s="76" t="s">
        <v>21</v>
      </c>
      <c r="AO166" s="76" t="s">
        <v>21</v>
      </c>
      <c r="AP166" s="77" t="s">
        <v>21</v>
      </c>
      <c r="AQ166" s="45">
        <v>1</v>
      </c>
      <c r="AR166" s="76" t="s">
        <v>21</v>
      </c>
      <c r="AS166" s="76" t="s">
        <v>21</v>
      </c>
      <c r="AT166" s="76" t="s">
        <v>21</v>
      </c>
      <c r="AU166" s="76" t="s">
        <v>21</v>
      </c>
      <c r="AV166" s="76" t="s">
        <v>21</v>
      </c>
      <c r="AW166" s="72" t="s">
        <v>44</v>
      </c>
      <c r="AX166" s="78" t="s">
        <v>20</v>
      </c>
      <c r="AY166" s="78" t="s">
        <v>20</v>
      </c>
      <c r="AZ166" s="78" t="s">
        <v>20</v>
      </c>
      <c r="BA166" s="78" t="s">
        <v>20</v>
      </c>
      <c r="BB166" s="78" t="s">
        <v>20</v>
      </c>
      <c r="BC166" s="78" t="s">
        <v>20</v>
      </c>
      <c r="BD166" s="80" t="s">
        <v>45</v>
      </c>
      <c r="BE166" s="80" t="s">
        <v>45</v>
      </c>
      <c r="BF166" s="80" t="s">
        <v>45</v>
      </c>
      <c r="BG166" s="80" t="s">
        <v>45</v>
      </c>
      <c r="BH166" s="80" t="s">
        <v>45</v>
      </c>
      <c r="BI166" s="155" t="s">
        <v>45</v>
      </c>
      <c r="BJ166" s="237"/>
    </row>
    <row r="167" spans="1:62" x14ac:dyDescent="0.2">
      <c r="A167" s="286"/>
      <c r="B167" s="289"/>
      <c r="C167" s="11">
        <v>2</v>
      </c>
      <c r="D167" s="166"/>
      <c r="E167" s="45">
        <v>3</v>
      </c>
      <c r="F167" s="53" t="s">
        <v>55</v>
      </c>
      <c r="G167" s="53" t="s">
        <v>55</v>
      </c>
      <c r="H167" s="53" t="s">
        <v>55</v>
      </c>
      <c r="I167" s="53" t="s">
        <v>55</v>
      </c>
      <c r="J167" s="53" t="s">
        <v>55</v>
      </c>
      <c r="K167" s="53" t="s">
        <v>55</v>
      </c>
      <c r="L167" s="53" t="s">
        <v>55</v>
      </c>
      <c r="M167" s="53" t="s">
        <v>55</v>
      </c>
      <c r="N167" s="53" t="s">
        <v>55</v>
      </c>
      <c r="O167" s="53" t="s">
        <v>55</v>
      </c>
      <c r="P167" s="53" t="s">
        <v>55</v>
      </c>
      <c r="Q167" s="53" t="s">
        <v>55</v>
      </c>
      <c r="R167" s="53" t="s">
        <v>55</v>
      </c>
      <c r="S167" s="53" t="s">
        <v>55</v>
      </c>
      <c r="T167" s="53" t="s">
        <v>55</v>
      </c>
      <c r="U167" s="53" t="s">
        <v>55</v>
      </c>
      <c r="V167" s="53" t="s">
        <v>55</v>
      </c>
      <c r="W167" s="67" t="s">
        <v>55</v>
      </c>
      <c r="X167" s="45">
        <v>2</v>
      </c>
      <c r="Y167" s="78" t="s">
        <v>20</v>
      </c>
      <c r="Z167" s="78" t="s">
        <v>20</v>
      </c>
      <c r="AA167" s="78" t="s">
        <v>20</v>
      </c>
      <c r="AB167" s="78" t="s">
        <v>20</v>
      </c>
      <c r="AC167" s="78" t="s">
        <v>20</v>
      </c>
      <c r="AD167" s="78" t="s">
        <v>20</v>
      </c>
      <c r="AE167" s="80" t="s">
        <v>45</v>
      </c>
      <c r="AF167" s="80" t="s">
        <v>45</v>
      </c>
      <c r="AG167" s="80" t="s">
        <v>45</v>
      </c>
      <c r="AH167" s="80" t="s">
        <v>45</v>
      </c>
      <c r="AI167" s="80" t="s">
        <v>45</v>
      </c>
      <c r="AJ167" s="80" t="s">
        <v>45</v>
      </c>
      <c r="AK167" s="76" t="s">
        <v>21</v>
      </c>
      <c r="AL167" s="76" t="s">
        <v>21</v>
      </c>
      <c r="AM167" s="76" t="s">
        <v>21</v>
      </c>
      <c r="AN167" s="76" t="s">
        <v>21</v>
      </c>
      <c r="AO167" s="76" t="s">
        <v>21</v>
      </c>
      <c r="AP167" s="77" t="s">
        <v>21</v>
      </c>
      <c r="AQ167" s="45">
        <v>1</v>
      </c>
      <c r="AR167" s="76" t="s">
        <v>21</v>
      </c>
      <c r="AS167" s="76" t="s">
        <v>21</v>
      </c>
      <c r="AT167" s="76" t="s">
        <v>21</v>
      </c>
      <c r="AU167" s="76" t="s">
        <v>21</v>
      </c>
      <c r="AV167" s="76" t="s">
        <v>21</v>
      </c>
      <c r="AW167" s="72" t="s">
        <v>44</v>
      </c>
      <c r="AX167" s="78" t="s">
        <v>20</v>
      </c>
      <c r="AY167" s="78" t="s">
        <v>20</v>
      </c>
      <c r="AZ167" s="78" t="s">
        <v>20</v>
      </c>
      <c r="BA167" s="78" t="s">
        <v>20</v>
      </c>
      <c r="BB167" s="78" t="s">
        <v>20</v>
      </c>
      <c r="BC167" s="78" t="s">
        <v>20</v>
      </c>
      <c r="BD167" s="80" t="s">
        <v>45</v>
      </c>
      <c r="BE167" s="80" t="s">
        <v>45</v>
      </c>
      <c r="BF167" s="80" t="s">
        <v>45</v>
      </c>
      <c r="BG167" s="80" t="s">
        <v>45</v>
      </c>
      <c r="BH167" s="80" t="s">
        <v>45</v>
      </c>
      <c r="BI167" s="155" t="s">
        <v>45</v>
      </c>
      <c r="BJ167" s="237"/>
    </row>
    <row r="168" spans="1:62" x14ac:dyDescent="0.2">
      <c r="A168" s="286"/>
      <c r="B168" s="289"/>
      <c r="C168" s="11">
        <v>3</v>
      </c>
      <c r="D168" s="166"/>
      <c r="E168" s="45">
        <v>3</v>
      </c>
      <c r="F168" s="35" t="s">
        <v>52</v>
      </c>
      <c r="G168" s="35" t="s">
        <v>52</v>
      </c>
      <c r="H168" s="35" t="s">
        <v>52</v>
      </c>
      <c r="I168" s="35" t="s">
        <v>52</v>
      </c>
      <c r="J168" s="35" t="s">
        <v>52</v>
      </c>
      <c r="K168" s="35" t="s">
        <v>52</v>
      </c>
      <c r="L168" s="35" t="s">
        <v>52</v>
      </c>
      <c r="M168" s="35" t="s">
        <v>52</v>
      </c>
      <c r="N168" s="35" t="s">
        <v>52</v>
      </c>
      <c r="O168" s="35" t="s">
        <v>52</v>
      </c>
      <c r="P168" s="35" t="s">
        <v>52</v>
      </c>
      <c r="Q168" s="35" t="s">
        <v>52</v>
      </c>
      <c r="R168" s="35" t="s">
        <v>52</v>
      </c>
      <c r="S168" s="35" t="s">
        <v>52</v>
      </c>
      <c r="T168" s="35" t="s">
        <v>52</v>
      </c>
      <c r="U168" s="35" t="s">
        <v>52</v>
      </c>
      <c r="V168" s="35" t="s">
        <v>52</v>
      </c>
      <c r="W168" s="65" t="s">
        <v>52</v>
      </c>
      <c r="X168" s="45">
        <v>2</v>
      </c>
      <c r="Y168" s="80" t="s">
        <v>45</v>
      </c>
      <c r="Z168" s="80" t="s">
        <v>45</v>
      </c>
      <c r="AA168" s="80" t="s">
        <v>45</v>
      </c>
      <c r="AB168" s="80" t="s">
        <v>45</v>
      </c>
      <c r="AC168" s="80" t="s">
        <v>45</v>
      </c>
      <c r="AD168" s="80" t="s">
        <v>45</v>
      </c>
      <c r="AE168" s="76" t="s">
        <v>21</v>
      </c>
      <c r="AF168" s="76" t="s">
        <v>21</v>
      </c>
      <c r="AG168" s="76" t="s">
        <v>21</v>
      </c>
      <c r="AH168" s="76" t="s">
        <v>21</v>
      </c>
      <c r="AI168" s="76" t="s">
        <v>21</v>
      </c>
      <c r="AJ168" s="76" t="s">
        <v>21</v>
      </c>
      <c r="AK168" s="78" t="s">
        <v>20</v>
      </c>
      <c r="AL168" s="78" t="s">
        <v>20</v>
      </c>
      <c r="AM168" s="78" t="s">
        <v>20</v>
      </c>
      <c r="AN168" s="78" t="s">
        <v>20</v>
      </c>
      <c r="AO168" s="78" t="s">
        <v>20</v>
      </c>
      <c r="AP168" s="79" t="s">
        <v>20</v>
      </c>
      <c r="AQ168" s="45">
        <v>1</v>
      </c>
      <c r="AR168" s="76" t="s">
        <v>21</v>
      </c>
      <c r="AS168" s="76" t="s">
        <v>21</v>
      </c>
      <c r="AT168" s="76" t="s">
        <v>21</v>
      </c>
      <c r="AU168" s="76" t="s">
        <v>21</v>
      </c>
      <c r="AV168" s="76" t="s">
        <v>21</v>
      </c>
      <c r="AW168" s="72" t="s">
        <v>44</v>
      </c>
      <c r="AX168" s="78" t="s">
        <v>20</v>
      </c>
      <c r="AY168" s="78" t="s">
        <v>20</v>
      </c>
      <c r="AZ168" s="78" t="s">
        <v>20</v>
      </c>
      <c r="BA168" s="78" t="s">
        <v>20</v>
      </c>
      <c r="BB168" s="78" t="s">
        <v>20</v>
      </c>
      <c r="BC168" s="78" t="s">
        <v>20</v>
      </c>
      <c r="BD168" s="80" t="s">
        <v>45</v>
      </c>
      <c r="BE168" s="80" t="s">
        <v>45</v>
      </c>
      <c r="BF168" s="80" t="s">
        <v>45</v>
      </c>
      <c r="BG168" s="80" t="s">
        <v>45</v>
      </c>
      <c r="BH168" s="80" t="s">
        <v>45</v>
      </c>
      <c r="BI168" s="155" t="s">
        <v>45</v>
      </c>
      <c r="BJ168" s="237"/>
    </row>
    <row r="169" spans="1:62" x14ac:dyDescent="0.2">
      <c r="A169" s="286"/>
      <c r="B169" s="289"/>
      <c r="C169" s="11">
        <v>4</v>
      </c>
      <c r="D169" s="166"/>
      <c r="E169" s="45">
        <v>3</v>
      </c>
      <c r="F169" s="35" t="s">
        <v>52</v>
      </c>
      <c r="G169" s="35" t="s">
        <v>52</v>
      </c>
      <c r="H169" s="35" t="s">
        <v>52</v>
      </c>
      <c r="I169" s="35" t="s">
        <v>52</v>
      </c>
      <c r="J169" s="35" t="s">
        <v>52</v>
      </c>
      <c r="K169" s="35" t="s">
        <v>52</v>
      </c>
      <c r="L169" s="35" t="s">
        <v>52</v>
      </c>
      <c r="M169" s="35" t="s">
        <v>52</v>
      </c>
      <c r="N169" s="35" t="s">
        <v>52</v>
      </c>
      <c r="O169" s="35" t="s">
        <v>52</v>
      </c>
      <c r="P169" s="35" t="s">
        <v>52</v>
      </c>
      <c r="Q169" s="35" t="s">
        <v>52</v>
      </c>
      <c r="R169" s="35" t="s">
        <v>52</v>
      </c>
      <c r="S169" s="35" t="s">
        <v>52</v>
      </c>
      <c r="T169" s="35" t="s">
        <v>52</v>
      </c>
      <c r="U169" s="35" t="s">
        <v>52</v>
      </c>
      <c r="V169" s="35" t="s">
        <v>52</v>
      </c>
      <c r="W169" s="65" t="s">
        <v>52</v>
      </c>
      <c r="X169" s="45">
        <v>2</v>
      </c>
      <c r="Y169" s="80" t="s">
        <v>45</v>
      </c>
      <c r="Z169" s="80" t="s">
        <v>45</v>
      </c>
      <c r="AA169" s="80" t="s">
        <v>45</v>
      </c>
      <c r="AB169" s="80" t="s">
        <v>45</v>
      </c>
      <c r="AC169" s="80" t="s">
        <v>45</v>
      </c>
      <c r="AD169" s="80" t="s">
        <v>45</v>
      </c>
      <c r="AE169" s="76" t="s">
        <v>21</v>
      </c>
      <c r="AF169" s="76" t="s">
        <v>21</v>
      </c>
      <c r="AG169" s="76" t="s">
        <v>21</v>
      </c>
      <c r="AH169" s="76" t="s">
        <v>21</v>
      </c>
      <c r="AI169" s="76" t="s">
        <v>21</v>
      </c>
      <c r="AJ169" s="76" t="s">
        <v>21</v>
      </c>
      <c r="AK169" s="78" t="s">
        <v>20</v>
      </c>
      <c r="AL169" s="78" t="s">
        <v>20</v>
      </c>
      <c r="AM169" s="78" t="s">
        <v>20</v>
      </c>
      <c r="AN169" s="78" t="s">
        <v>20</v>
      </c>
      <c r="AO169" s="78" t="s">
        <v>20</v>
      </c>
      <c r="AP169" s="79" t="s">
        <v>20</v>
      </c>
      <c r="AQ169" s="45">
        <v>1</v>
      </c>
      <c r="AR169" s="76" t="s">
        <v>21</v>
      </c>
      <c r="AS169" s="76" t="s">
        <v>21</v>
      </c>
      <c r="AT169" s="76" t="s">
        <v>21</v>
      </c>
      <c r="AU169" s="76" t="s">
        <v>21</v>
      </c>
      <c r="AV169" s="76" t="s">
        <v>21</v>
      </c>
      <c r="AW169" s="76" t="s">
        <v>21</v>
      </c>
      <c r="AX169" s="72" t="s">
        <v>44</v>
      </c>
      <c r="AY169" s="78" t="s">
        <v>20</v>
      </c>
      <c r="AZ169" s="78" t="s">
        <v>20</v>
      </c>
      <c r="BA169" s="78" t="s">
        <v>20</v>
      </c>
      <c r="BB169" s="78" t="s">
        <v>20</v>
      </c>
      <c r="BC169" s="78" t="s">
        <v>20</v>
      </c>
      <c r="BD169" s="80" t="s">
        <v>45</v>
      </c>
      <c r="BE169" s="80" t="s">
        <v>45</v>
      </c>
      <c r="BF169" s="80" t="s">
        <v>45</v>
      </c>
      <c r="BG169" s="80" t="s">
        <v>45</v>
      </c>
      <c r="BH169" s="80" t="s">
        <v>45</v>
      </c>
      <c r="BI169" s="155" t="s">
        <v>45</v>
      </c>
      <c r="BJ169" s="237"/>
    </row>
    <row r="170" spans="1:62" x14ac:dyDescent="0.2">
      <c r="A170" s="286"/>
      <c r="B170" s="250" t="s">
        <v>5</v>
      </c>
      <c r="C170" s="11">
        <v>5</v>
      </c>
      <c r="D170" s="166"/>
      <c r="E170" s="45">
        <v>3</v>
      </c>
      <c r="F170" s="35" t="s">
        <v>52</v>
      </c>
      <c r="G170" s="35" t="s">
        <v>52</v>
      </c>
      <c r="H170" s="35" t="s">
        <v>52</v>
      </c>
      <c r="I170" s="35" t="s">
        <v>52</v>
      </c>
      <c r="J170" s="35" t="s">
        <v>52</v>
      </c>
      <c r="K170" s="35" t="s">
        <v>52</v>
      </c>
      <c r="L170" s="35" t="s">
        <v>52</v>
      </c>
      <c r="M170" s="35" t="s">
        <v>52</v>
      </c>
      <c r="N170" s="35" t="s">
        <v>52</v>
      </c>
      <c r="O170" s="35" t="s">
        <v>52</v>
      </c>
      <c r="P170" s="35" t="s">
        <v>52</v>
      </c>
      <c r="Q170" s="35" t="s">
        <v>52</v>
      </c>
      <c r="R170" s="35" t="s">
        <v>52</v>
      </c>
      <c r="S170" s="35" t="s">
        <v>52</v>
      </c>
      <c r="T170" s="35" t="s">
        <v>52</v>
      </c>
      <c r="U170" s="35" t="s">
        <v>52</v>
      </c>
      <c r="V170" s="35" t="s">
        <v>52</v>
      </c>
      <c r="W170" s="65" t="s">
        <v>52</v>
      </c>
      <c r="X170" s="45">
        <v>2</v>
      </c>
      <c r="Y170" s="80" t="s">
        <v>45</v>
      </c>
      <c r="Z170" s="80" t="s">
        <v>45</v>
      </c>
      <c r="AA170" s="80" t="s">
        <v>45</v>
      </c>
      <c r="AB170" s="80" t="s">
        <v>45</v>
      </c>
      <c r="AC170" s="80" t="s">
        <v>45</v>
      </c>
      <c r="AD170" s="80" t="s">
        <v>45</v>
      </c>
      <c r="AE170" s="76" t="s">
        <v>21</v>
      </c>
      <c r="AF170" s="76" t="s">
        <v>21</v>
      </c>
      <c r="AG170" s="76" t="s">
        <v>21</v>
      </c>
      <c r="AH170" s="76" t="s">
        <v>21</v>
      </c>
      <c r="AI170" s="76" t="s">
        <v>21</v>
      </c>
      <c r="AJ170" s="76" t="s">
        <v>21</v>
      </c>
      <c r="AK170" s="78" t="s">
        <v>20</v>
      </c>
      <c r="AL170" s="78" t="s">
        <v>20</v>
      </c>
      <c r="AM170" s="78" t="s">
        <v>20</v>
      </c>
      <c r="AN170" s="78" t="s">
        <v>20</v>
      </c>
      <c r="AO170" s="78" t="s">
        <v>20</v>
      </c>
      <c r="AP170" s="79" t="s">
        <v>20</v>
      </c>
      <c r="AQ170" s="45">
        <v>1</v>
      </c>
      <c r="AR170" s="76" t="s">
        <v>21</v>
      </c>
      <c r="AS170" s="76" t="s">
        <v>21</v>
      </c>
      <c r="AT170" s="76" t="s">
        <v>21</v>
      </c>
      <c r="AU170" s="76" t="s">
        <v>21</v>
      </c>
      <c r="AV170" s="76" t="s">
        <v>21</v>
      </c>
      <c r="AW170" s="76" t="s">
        <v>21</v>
      </c>
      <c r="AX170" s="72" t="s">
        <v>44</v>
      </c>
      <c r="AY170" s="78" t="s">
        <v>20</v>
      </c>
      <c r="AZ170" s="78" t="s">
        <v>20</v>
      </c>
      <c r="BA170" s="78" t="s">
        <v>20</v>
      </c>
      <c r="BB170" s="78" t="s">
        <v>20</v>
      </c>
      <c r="BC170" s="78" t="s">
        <v>20</v>
      </c>
      <c r="BD170" s="80" t="s">
        <v>45</v>
      </c>
      <c r="BE170" s="80" t="s">
        <v>45</v>
      </c>
      <c r="BF170" s="80" t="s">
        <v>45</v>
      </c>
      <c r="BG170" s="80" t="s">
        <v>45</v>
      </c>
      <c r="BH170" s="80" t="s">
        <v>45</v>
      </c>
      <c r="BI170" s="155" t="s">
        <v>45</v>
      </c>
      <c r="BJ170" s="237"/>
    </row>
    <row r="171" spans="1:62" x14ac:dyDescent="0.2">
      <c r="A171" s="286"/>
      <c r="B171" s="250"/>
      <c r="C171" s="11">
        <v>6</v>
      </c>
      <c r="D171" s="166"/>
      <c r="E171" s="45">
        <v>3</v>
      </c>
      <c r="F171" s="35" t="s">
        <v>52</v>
      </c>
      <c r="G171" s="35" t="s">
        <v>52</v>
      </c>
      <c r="H171" s="35" t="s">
        <v>52</v>
      </c>
      <c r="I171" s="35" t="s">
        <v>52</v>
      </c>
      <c r="J171" s="35" t="s">
        <v>52</v>
      </c>
      <c r="K171" s="35" t="s">
        <v>52</v>
      </c>
      <c r="L171" s="35" t="s">
        <v>52</v>
      </c>
      <c r="M171" s="35" t="s">
        <v>52</v>
      </c>
      <c r="N171" s="35" t="s">
        <v>52</v>
      </c>
      <c r="O171" s="35" t="s">
        <v>52</v>
      </c>
      <c r="P171" s="35" t="s">
        <v>52</v>
      </c>
      <c r="Q171" s="35" t="s">
        <v>52</v>
      </c>
      <c r="R171" s="35" t="s">
        <v>52</v>
      </c>
      <c r="S171" s="35" t="s">
        <v>52</v>
      </c>
      <c r="T171" s="35" t="s">
        <v>52</v>
      </c>
      <c r="U171" s="35" t="s">
        <v>52</v>
      </c>
      <c r="V171" s="35" t="s">
        <v>52</v>
      </c>
      <c r="W171" s="65" t="s">
        <v>52</v>
      </c>
      <c r="X171" s="45">
        <v>2</v>
      </c>
      <c r="Y171" s="80" t="s">
        <v>45</v>
      </c>
      <c r="Z171" s="80" t="s">
        <v>45</v>
      </c>
      <c r="AA171" s="80" t="s">
        <v>45</v>
      </c>
      <c r="AB171" s="80" t="s">
        <v>45</v>
      </c>
      <c r="AC171" s="80" t="s">
        <v>45</v>
      </c>
      <c r="AD171" s="80" t="s">
        <v>45</v>
      </c>
      <c r="AE171" s="76" t="s">
        <v>21</v>
      </c>
      <c r="AF171" s="76" t="s">
        <v>21</v>
      </c>
      <c r="AG171" s="76" t="s">
        <v>21</v>
      </c>
      <c r="AH171" s="76" t="s">
        <v>21</v>
      </c>
      <c r="AI171" s="76" t="s">
        <v>21</v>
      </c>
      <c r="AJ171" s="76" t="s">
        <v>21</v>
      </c>
      <c r="AK171" s="78" t="s">
        <v>20</v>
      </c>
      <c r="AL171" s="78" t="s">
        <v>20</v>
      </c>
      <c r="AM171" s="78" t="s">
        <v>20</v>
      </c>
      <c r="AN171" s="78" t="s">
        <v>20</v>
      </c>
      <c r="AO171" s="78" t="s">
        <v>20</v>
      </c>
      <c r="AP171" s="79" t="s">
        <v>20</v>
      </c>
      <c r="AQ171" s="45">
        <v>1</v>
      </c>
      <c r="AR171" s="76" t="s">
        <v>21</v>
      </c>
      <c r="AS171" s="76" t="s">
        <v>21</v>
      </c>
      <c r="AT171" s="76" t="s">
        <v>21</v>
      </c>
      <c r="AU171" s="76" t="s">
        <v>21</v>
      </c>
      <c r="AV171" s="76" t="s">
        <v>21</v>
      </c>
      <c r="AW171" s="76" t="s">
        <v>21</v>
      </c>
      <c r="AX171" s="72" t="s">
        <v>44</v>
      </c>
      <c r="AY171" s="78" t="s">
        <v>20</v>
      </c>
      <c r="AZ171" s="78" t="s">
        <v>20</v>
      </c>
      <c r="BA171" s="78" t="s">
        <v>20</v>
      </c>
      <c r="BB171" s="78" t="s">
        <v>20</v>
      </c>
      <c r="BC171" s="78" t="s">
        <v>20</v>
      </c>
      <c r="BD171" s="80" t="s">
        <v>45</v>
      </c>
      <c r="BE171" s="80" t="s">
        <v>45</v>
      </c>
      <c r="BF171" s="80" t="s">
        <v>45</v>
      </c>
      <c r="BG171" s="80" t="s">
        <v>45</v>
      </c>
      <c r="BH171" s="80" t="s">
        <v>45</v>
      </c>
      <c r="BI171" s="155" t="s">
        <v>45</v>
      </c>
      <c r="BJ171" s="237"/>
    </row>
    <row r="172" spans="1:62" x14ac:dyDescent="0.2">
      <c r="A172" s="286"/>
      <c r="B172" s="250"/>
      <c r="C172" s="11">
        <v>7</v>
      </c>
      <c r="D172" s="166"/>
      <c r="E172" s="45">
        <v>3</v>
      </c>
      <c r="F172" s="35" t="s">
        <v>52</v>
      </c>
      <c r="G172" s="35" t="s">
        <v>52</v>
      </c>
      <c r="H172" s="35" t="s">
        <v>52</v>
      </c>
      <c r="I172" s="35" t="s">
        <v>52</v>
      </c>
      <c r="J172" s="35" t="s">
        <v>52</v>
      </c>
      <c r="K172" s="35" t="s">
        <v>52</v>
      </c>
      <c r="L172" s="35" t="s">
        <v>52</v>
      </c>
      <c r="M172" s="35" t="s">
        <v>52</v>
      </c>
      <c r="N172" s="35" t="s">
        <v>52</v>
      </c>
      <c r="O172" s="35" t="s">
        <v>52</v>
      </c>
      <c r="P172" s="35" t="s">
        <v>52</v>
      </c>
      <c r="Q172" s="35" t="s">
        <v>52</v>
      </c>
      <c r="R172" s="35" t="s">
        <v>52</v>
      </c>
      <c r="S172" s="35" t="s">
        <v>52</v>
      </c>
      <c r="T172" s="35" t="s">
        <v>52</v>
      </c>
      <c r="U172" s="35" t="s">
        <v>52</v>
      </c>
      <c r="V172" s="35" t="s">
        <v>52</v>
      </c>
      <c r="W172" s="65" t="s">
        <v>52</v>
      </c>
      <c r="X172" s="45">
        <v>2</v>
      </c>
      <c r="Y172" s="80" t="s">
        <v>45</v>
      </c>
      <c r="Z172" s="80" t="s">
        <v>45</v>
      </c>
      <c r="AA172" s="80" t="s">
        <v>45</v>
      </c>
      <c r="AB172" s="80" t="s">
        <v>45</v>
      </c>
      <c r="AC172" s="80" t="s">
        <v>45</v>
      </c>
      <c r="AD172" s="80" t="s">
        <v>45</v>
      </c>
      <c r="AE172" s="76" t="s">
        <v>21</v>
      </c>
      <c r="AF172" s="76" t="s">
        <v>21</v>
      </c>
      <c r="AG172" s="76" t="s">
        <v>21</v>
      </c>
      <c r="AH172" s="76" t="s">
        <v>21</v>
      </c>
      <c r="AI172" s="76" t="s">
        <v>21</v>
      </c>
      <c r="AJ172" s="76" t="s">
        <v>21</v>
      </c>
      <c r="AK172" s="78" t="s">
        <v>20</v>
      </c>
      <c r="AL172" s="78" t="s">
        <v>20</v>
      </c>
      <c r="AM172" s="78" t="s">
        <v>20</v>
      </c>
      <c r="AN172" s="78" t="s">
        <v>20</v>
      </c>
      <c r="AO172" s="78" t="s">
        <v>20</v>
      </c>
      <c r="AP172" s="79" t="s">
        <v>20</v>
      </c>
      <c r="AQ172" s="45">
        <v>1</v>
      </c>
      <c r="AR172" s="76" t="s">
        <v>21</v>
      </c>
      <c r="AS172" s="76" t="s">
        <v>21</v>
      </c>
      <c r="AT172" s="76" t="s">
        <v>21</v>
      </c>
      <c r="AU172" s="76" t="s">
        <v>21</v>
      </c>
      <c r="AV172" s="76" t="s">
        <v>21</v>
      </c>
      <c r="AW172" s="76" t="s">
        <v>21</v>
      </c>
      <c r="AX172" s="78" t="s">
        <v>20</v>
      </c>
      <c r="AY172" s="72" t="s">
        <v>44</v>
      </c>
      <c r="AZ172" s="78" t="s">
        <v>20</v>
      </c>
      <c r="BA172" s="78" t="s">
        <v>20</v>
      </c>
      <c r="BB172" s="78" t="s">
        <v>20</v>
      </c>
      <c r="BC172" s="78" t="s">
        <v>20</v>
      </c>
      <c r="BD172" s="80" t="s">
        <v>45</v>
      </c>
      <c r="BE172" s="80" t="s">
        <v>45</v>
      </c>
      <c r="BF172" s="80" t="s">
        <v>45</v>
      </c>
      <c r="BG172" s="80" t="s">
        <v>45</v>
      </c>
      <c r="BH172" s="80" t="s">
        <v>45</v>
      </c>
      <c r="BI172" s="155" t="s">
        <v>45</v>
      </c>
      <c r="BJ172" s="237"/>
    </row>
    <row r="173" spans="1:62" x14ac:dyDescent="0.2">
      <c r="A173" s="286"/>
      <c r="B173" s="250"/>
      <c r="C173" s="11">
        <v>8</v>
      </c>
      <c r="D173" s="166" t="s">
        <v>27</v>
      </c>
      <c r="E173" s="45">
        <v>3</v>
      </c>
      <c r="F173" s="35" t="s">
        <v>52</v>
      </c>
      <c r="G173" s="35" t="s">
        <v>52</v>
      </c>
      <c r="H173" s="35" t="s">
        <v>52</v>
      </c>
      <c r="I173" s="35" t="s">
        <v>52</v>
      </c>
      <c r="J173" s="35" t="s">
        <v>52</v>
      </c>
      <c r="K173" s="35" t="s">
        <v>52</v>
      </c>
      <c r="L173" s="35" t="s">
        <v>52</v>
      </c>
      <c r="M173" s="35" t="s">
        <v>52</v>
      </c>
      <c r="N173" s="35" t="s">
        <v>52</v>
      </c>
      <c r="O173" s="35" t="s">
        <v>52</v>
      </c>
      <c r="P173" s="35" t="s">
        <v>52</v>
      </c>
      <c r="Q173" s="35" t="s">
        <v>52</v>
      </c>
      <c r="R173" s="35" t="s">
        <v>52</v>
      </c>
      <c r="S173" s="35" t="s">
        <v>52</v>
      </c>
      <c r="T173" s="35" t="s">
        <v>52</v>
      </c>
      <c r="U173" s="35" t="s">
        <v>52</v>
      </c>
      <c r="V173" s="35" t="s">
        <v>52</v>
      </c>
      <c r="W173" s="65" t="s">
        <v>52</v>
      </c>
      <c r="X173" s="45">
        <v>2</v>
      </c>
      <c r="Y173" s="80" t="s">
        <v>45</v>
      </c>
      <c r="Z173" s="80" t="s">
        <v>45</v>
      </c>
      <c r="AA173" s="80" t="s">
        <v>45</v>
      </c>
      <c r="AB173" s="80" t="s">
        <v>45</v>
      </c>
      <c r="AC173" s="80" t="s">
        <v>45</v>
      </c>
      <c r="AD173" s="80" t="s">
        <v>45</v>
      </c>
      <c r="AE173" s="76" t="s">
        <v>21</v>
      </c>
      <c r="AF173" s="76" t="s">
        <v>21</v>
      </c>
      <c r="AG173" s="76" t="s">
        <v>21</v>
      </c>
      <c r="AH173" s="76" t="s">
        <v>21</v>
      </c>
      <c r="AI173" s="76" t="s">
        <v>21</v>
      </c>
      <c r="AJ173" s="76" t="s">
        <v>21</v>
      </c>
      <c r="AK173" s="78" t="s">
        <v>20</v>
      </c>
      <c r="AL173" s="78" t="s">
        <v>20</v>
      </c>
      <c r="AM173" s="78" t="s">
        <v>20</v>
      </c>
      <c r="AN173" s="78" t="s">
        <v>20</v>
      </c>
      <c r="AO173" s="78" t="s">
        <v>20</v>
      </c>
      <c r="AP173" s="79" t="s">
        <v>20</v>
      </c>
      <c r="AQ173" s="45">
        <v>1</v>
      </c>
      <c r="AR173" s="76" t="s">
        <v>21</v>
      </c>
      <c r="AS173" s="76" t="s">
        <v>21</v>
      </c>
      <c r="AT173" s="76" t="s">
        <v>21</v>
      </c>
      <c r="AU173" s="76" t="s">
        <v>21</v>
      </c>
      <c r="AV173" s="76" t="s">
        <v>21</v>
      </c>
      <c r="AW173" s="76" t="s">
        <v>21</v>
      </c>
      <c r="AX173" s="78" t="s">
        <v>20</v>
      </c>
      <c r="AY173" s="72" t="s">
        <v>44</v>
      </c>
      <c r="AZ173" s="78" t="s">
        <v>20</v>
      </c>
      <c r="BA173" s="78" t="s">
        <v>20</v>
      </c>
      <c r="BB173" s="78" t="s">
        <v>20</v>
      </c>
      <c r="BC173" s="78" t="s">
        <v>20</v>
      </c>
      <c r="BD173" s="80" t="s">
        <v>45</v>
      </c>
      <c r="BE173" s="80" t="s">
        <v>45</v>
      </c>
      <c r="BF173" s="80" t="s">
        <v>45</v>
      </c>
      <c r="BG173" s="80" t="s">
        <v>45</v>
      </c>
      <c r="BH173" s="80" t="s">
        <v>45</v>
      </c>
      <c r="BI173" s="155" t="s">
        <v>45</v>
      </c>
      <c r="BJ173" s="237"/>
    </row>
    <row r="174" spans="1:62" x14ac:dyDescent="0.2">
      <c r="A174" s="286"/>
      <c r="B174" s="250" t="s">
        <v>6</v>
      </c>
      <c r="C174" s="11">
        <v>9</v>
      </c>
      <c r="D174" s="166"/>
      <c r="E174" s="45">
        <v>3</v>
      </c>
      <c r="F174" s="35" t="s">
        <v>52</v>
      </c>
      <c r="G174" s="35" t="s">
        <v>52</v>
      </c>
      <c r="H174" s="35" t="s">
        <v>52</v>
      </c>
      <c r="I174" s="35" t="s">
        <v>52</v>
      </c>
      <c r="J174" s="35" t="s">
        <v>52</v>
      </c>
      <c r="K174" s="35" t="s">
        <v>52</v>
      </c>
      <c r="L174" s="35" t="s">
        <v>52</v>
      </c>
      <c r="M174" s="35" t="s">
        <v>52</v>
      </c>
      <c r="N174" s="35" t="s">
        <v>52</v>
      </c>
      <c r="O174" s="35" t="s">
        <v>52</v>
      </c>
      <c r="P174" s="35" t="s">
        <v>52</v>
      </c>
      <c r="Q174" s="35" t="s">
        <v>52</v>
      </c>
      <c r="R174" s="35" t="s">
        <v>52</v>
      </c>
      <c r="S174" s="35" t="s">
        <v>52</v>
      </c>
      <c r="T174" s="35" t="s">
        <v>52</v>
      </c>
      <c r="U174" s="35" t="s">
        <v>52</v>
      </c>
      <c r="V174" s="35" t="s">
        <v>52</v>
      </c>
      <c r="W174" s="65" t="s">
        <v>52</v>
      </c>
      <c r="X174" s="45">
        <v>2</v>
      </c>
      <c r="Y174" s="80" t="s">
        <v>45</v>
      </c>
      <c r="Z174" s="80" t="s">
        <v>45</v>
      </c>
      <c r="AA174" s="80" t="s">
        <v>45</v>
      </c>
      <c r="AB174" s="80" t="s">
        <v>45</v>
      </c>
      <c r="AC174" s="80" t="s">
        <v>45</v>
      </c>
      <c r="AD174" s="80" t="s">
        <v>45</v>
      </c>
      <c r="AE174" s="76" t="s">
        <v>21</v>
      </c>
      <c r="AF174" s="76" t="s">
        <v>21</v>
      </c>
      <c r="AG174" s="76" t="s">
        <v>21</v>
      </c>
      <c r="AH174" s="76" t="s">
        <v>21</v>
      </c>
      <c r="AI174" s="76" t="s">
        <v>21</v>
      </c>
      <c r="AJ174" s="76" t="s">
        <v>21</v>
      </c>
      <c r="AK174" s="78" t="s">
        <v>20</v>
      </c>
      <c r="AL174" s="78" t="s">
        <v>20</v>
      </c>
      <c r="AM174" s="78" t="s">
        <v>20</v>
      </c>
      <c r="AN174" s="78" t="s">
        <v>20</v>
      </c>
      <c r="AO174" s="78" t="s">
        <v>20</v>
      </c>
      <c r="AP174" s="79" t="s">
        <v>20</v>
      </c>
      <c r="AQ174" s="45">
        <v>1</v>
      </c>
      <c r="AR174" s="76" t="s">
        <v>21</v>
      </c>
      <c r="AS174" s="76" t="s">
        <v>21</v>
      </c>
      <c r="AT174" s="76" t="s">
        <v>21</v>
      </c>
      <c r="AU174" s="76" t="s">
        <v>21</v>
      </c>
      <c r="AV174" s="76" t="s">
        <v>21</v>
      </c>
      <c r="AW174" s="76" t="s">
        <v>21</v>
      </c>
      <c r="AX174" s="78" t="s">
        <v>20</v>
      </c>
      <c r="AY174" s="72" t="s">
        <v>44</v>
      </c>
      <c r="AZ174" s="78" t="s">
        <v>20</v>
      </c>
      <c r="BA174" s="78" t="s">
        <v>20</v>
      </c>
      <c r="BB174" s="78" t="s">
        <v>20</v>
      </c>
      <c r="BC174" s="78" t="s">
        <v>20</v>
      </c>
      <c r="BD174" s="80" t="s">
        <v>45</v>
      </c>
      <c r="BE174" s="80" t="s">
        <v>45</v>
      </c>
      <c r="BF174" s="80" t="s">
        <v>45</v>
      </c>
      <c r="BG174" s="80" t="s">
        <v>45</v>
      </c>
      <c r="BH174" s="80" t="s">
        <v>45</v>
      </c>
      <c r="BI174" s="155" t="s">
        <v>45</v>
      </c>
      <c r="BJ174" s="237"/>
    </row>
    <row r="175" spans="1:62" x14ac:dyDescent="0.2">
      <c r="A175" s="286"/>
      <c r="B175" s="250"/>
      <c r="C175" s="11">
        <v>10</v>
      </c>
      <c r="D175" s="166"/>
      <c r="E175" s="45">
        <v>3</v>
      </c>
      <c r="F175" s="35" t="s">
        <v>52</v>
      </c>
      <c r="G175" s="35" t="s">
        <v>52</v>
      </c>
      <c r="H175" s="35" t="s">
        <v>52</v>
      </c>
      <c r="I175" s="35" t="s">
        <v>52</v>
      </c>
      <c r="J175" s="35" t="s">
        <v>52</v>
      </c>
      <c r="K175" s="35" t="s">
        <v>52</v>
      </c>
      <c r="L175" s="35" t="s">
        <v>52</v>
      </c>
      <c r="M175" s="35" t="s">
        <v>52</v>
      </c>
      <c r="N175" s="35" t="s">
        <v>52</v>
      </c>
      <c r="O175" s="35" t="s">
        <v>52</v>
      </c>
      <c r="P175" s="35" t="s">
        <v>52</v>
      </c>
      <c r="Q175" s="35" t="s">
        <v>52</v>
      </c>
      <c r="R175" s="35" t="s">
        <v>52</v>
      </c>
      <c r="S175" s="35" t="s">
        <v>52</v>
      </c>
      <c r="T175" s="35" t="s">
        <v>52</v>
      </c>
      <c r="U175" s="35" t="s">
        <v>52</v>
      </c>
      <c r="V175" s="35" t="s">
        <v>52</v>
      </c>
      <c r="W175" s="65" t="s">
        <v>52</v>
      </c>
      <c r="X175" s="45">
        <v>2</v>
      </c>
      <c r="Y175" s="80" t="s">
        <v>45</v>
      </c>
      <c r="Z175" s="80" t="s">
        <v>45</v>
      </c>
      <c r="AA175" s="80" t="s">
        <v>45</v>
      </c>
      <c r="AB175" s="80" t="s">
        <v>45</v>
      </c>
      <c r="AC175" s="80" t="s">
        <v>45</v>
      </c>
      <c r="AD175" s="80" t="s">
        <v>45</v>
      </c>
      <c r="AE175" s="76" t="s">
        <v>21</v>
      </c>
      <c r="AF175" s="76" t="s">
        <v>21</v>
      </c>
      <c r="AG175" s="76" t="s">
        <v>21</v>
      </c>
      <c r="AH175" s="76" t="s">
        <v>21</v>
      </c>
      <c r="AI175" s="76" t="s">
        <v>21</v>
      </c>
      <c r="AJ175" s="76" t="s">
        <v>21</v>
      </c>
      <c r="AK175" s="78" t="s">
        <v>20</v>
      </c>
      <c r="AL175" s="78" t="s">
        <v>20</v>
      </c>
      <c r="AM175" s="78" t="s">
        <v>20</v>
      </c>
      <c r="AN175" s="78" t="s">
        <v>20</v>
      </c>
      <c r="AO175" s="78" t="s">
        <v>20</v>
      </c>
      <c r="AP175" s="79" t="s">
        <v>20</v>
      </c>
      <c r="AQ175" s="45">
        <v>1</v>
      </c>
      <c r="AR175" s="76" t="s">
        <v>21</v>
      </c>
      <c r="AS175" s="76" t="s">
        <v>21</v>
      </c>
      <c r="AT175" s="76" t="s">
        <v>21</v>
      </c>
      <c r="AU175" s="76" t="s">
        <v>21</v>
      </c>
      <c r="AV175" s="76" t="s">
        <v>21</v>
      </c>
      <c r="AW175" s="76" t="s">
        <v>21</v>
      </c>
      <c r="AX175" s="78" t="s">
        <v>20</v>
      </c>
      <c r="AY175" s="78" t="s">
        <v>20</v>
      </c>
      <c r="AZ175" s="72" t="s">
        <v>44</v>
      </c>
      <c r="BA175" s="78" t="s">
        <v>20</v>
      </c>
      <c r="BB175" s="78" t="s">
        <v>20</v>
      </c>
      <c r="BC175" s="78" t="s">
        <v>20</v>
      </c>
      <c r="BD175" s="80" t="s">
        <v>45</v>
      </c>
      <c r="BE175" s="80" t="s">
        <v>45</v>
      </c>
      <c r="BF175" s="80" t="s">
        <v>45</v>
      </c>
      <c r="BG175" s="80" t="s">
        <v>45</v>
      </c>
      <c r="BH175" s="80" t="s">
        <v>45</v>
      </c>
      <c r="BI175" s="155" t="s">
        <v>45</v>
      </c>
      <c r="BJ175" s="237"/>
    </row>
    <row r="176" spans="1:62" x14ac:dyDescent="0.2">
      <c r="A176" s="286"/>
      <c r="B176" s="250"/>
      <c r="C176" s="11">
        <v>11</v>
      </c>
      <c r="D176" s="166"/>
      <c r="E176" s="45">
        <v>3</v>
      </c>
      <c r="F176" s="35" t="s">
        <v>52</v>
      </c>
      <c r="G176" s="35" t="s">
        <v>52</v>
      </c>
      <c r="H176" s="35" t="s">
        <v>52</v>
      </c>
      <c r="I176" s="35" t="s">
        <v>52</v>
      </c>
      <c r="J176" s="35" t="s">
        <v>52</v>
      </c>
      <c r="K176" s="35" t="s">
        <v>52</v>
      </c>
      <c r="L176" s="35" t="s">
        <v>52</v>
      </c>
      <c r="M176" s="35" t="s">
        <v>52</v>
      </c>
      <c r="N176" s="35" t="s">
        <v>52</v>
      </c>
      <c r="O176" s="35" t="s">
        <v>52</v>
      </c>
      <c r="P176" s="35" t="s">
        <v>52</v>
      </c>
      <c r="Q176" s="35" t="s">
        <v>52</v>
      </c>
      <c r="R176" s="35" t="s">
        <v>52</v>
      </c>
      <c r="S176" s="35" t="s">
        <v>52</v>
      </c>
      <c r="T176" s="35" t="s">
        <v>52</v>
      </c>
      <c r="U176" s="35" t="s">
        <v>52</v>
      </c>
      <c r="V176" s="35" t="s">
        <v>52</v>
      </c>
      <c r="W176" s="65" t="s">
        <v>52</v>
      </c>
      <c r="X176" s="45">
        <v>2</v>
      </c>
      <c r="Y176" s="80" t="s">
        <v>45</v>
      </c>
      <c r="Z176" s="80" t="s">
        <v>45</v>
      </c>
      <c r="AA176" s="80" t="s">
        <v>45</v>
      </c>
      <c r="AB176" s="80" t="s">
        <v>45</v>
      </c>
      <c r="AC176" s="80" t="s">
        <v>45</v>
      </c>
      <c r="AD176" s="80" t="s">
        <v>45</v>
      </c>
      <c r="AE176" s="76" t="s">
        <v>21</v>
      </c>
      <c r="AF176" s="76" t="s">
        <v>21</v>
      </c>
      <c r="AG176" s="76" t="s">
        <v>21</v>
      </c>
      <c r="AH176" s="76" t="s">
        <v>21</v>
      </c>
      <c r="AI176" s="76" t="s">
        <v>21</v>
      </c>
      <c r="AJ176" s="76" t="s">
        <v>21</v>
      </c>
      <c r="AK176" s="78" t="s">
        <v>20</v>
      </c>
      <c r="AL176" s="78" t="s">
        <v>20</v>
      </c>
      <c r="AM176" s="78" t="s">
        <v>20</v>
      </c>
      <c r="AN176" s="78" t="s">
        <v>20</v>
      </c>
      <c r="AO176" s="78" t="s">
        <v>20</v>
      </c>
      <c r="AP176" s="79" t="s">
        <v>20</v>
      </c>
      <c r="AQ176" s="45">
        <v>1</v>
      </c>
      <c r="AR176" s="76" t="s">
        <v>21</v>
      </c>
      <c r="AS176" s="76" t="s">
        <v>21</v>
      </c>
      <c r="AT176" s="76" t="s">
        <v>21</v>
      </c>
      <c r="AU176" s="76" t="s">
        <v>21</v>
      </c>
      <c r="AV176" s="76" t="s">
        <v>21</v>
      </c>
      <c r="AW176" s="76" t="s">
        <v>21</v>
      </c>
      <c r="AX176" s="78" t="s">
        <v>20</v>
      </c>
      <c r="AY176" s="78" t="s">
        <v>20</v>
      </c>
      <c r="AZ176" s="72" t="s">
        <v>44</v>
      </c>
      <c r="BA176" s="78" t="s">
        <v>20</v>
      </c>
      <c r="BB176" s="78" t="s">
        <v>20</v>
      </c>
      <c r="BC176" s="78" t="s">
        <v>20</v>
      </c>
      <c r="BD176" s="80" t="s">
        <v>45</v>
      </c>
      <c r="BE176" s="80" t="s">
        <v>45</v>
      </c>
      <c r="BF176" s="80" t="s">
        <v>45</v>
      </c>
      <c r="BG176" s="80" t="s">
        <v>45</v>
      </c>
      <c r="BH176" s="80" t="s">
        <v>45</v>
      </c>
      <c r="BI176" s="155" t="s">
        <v>45</v>
      </c>
      <c r="BJ176" s="237"/>
    </row>
    <row r="177" spans="1:62" x14ac:dyDescent="0.2">
      <c r="A177" s="286"/>
      <c r="B177" s="250"/>
      <c r="C177" s="11">
        <v>12</v>
      </c>
      <c r="D177" s="166"/>
      <c r="E177" s="45">
        <v>3</v>
      </c>
      <c r="F177" s="35" t="s">
        <v>52</v>
      </c>
      <c r="G177" s="35" t="s">
        <v>52</v>
      </c>
      <c r="H177" s="35" t="s">
        <v>52</v>
      </c>
      <c r="I177" s="35" t="s">
        <v>52</v>
      </c>
      <c r="J177" s="35" t="s">
        <v>52</v>
      </c>
      <c r="K177" s="35" t="s">
        <v>52</v>
      </c>
      <c r="L177" s="35" t="s">
        <v>52</v>
      </c>
      <c r="M177" s="35" t="s">
        <v>52</v>
      </c>
      <c r="N177" s="35" t="s">
        <v>52</v>
      </c>
      <c r="O177" s="35" t="s">
        <v>52</v>
      </c>
      <c r="P177" s="35" t="s">
        <v>52</v>
      </c>
      <c r="Q177" s="35" t="s">
        <v>52</v>
      </c>
      <c r="R177" s="35" t="s">
        <v>52</v>
      </c>
      <c r="S177" s="35" t="s">
        <v>52</v>
      </c>
      <c r="T177" s="35" t="s">
        <v>52</v>
      </c>
      <c r="U177" s="35" t="s">
        <v>52</v>
      </c>
      <c r="V177" s="35" t="s">
        <v>52</v>
      </c>
      <c r="W177" s="65" t="s">
        <v>52</v>
      </c>
      <c r="X177" s="45">
        <v>2</v>
      </c>
      <c r="Y177" s="80" t="s">
        <v>45</v>
      </c>
      <c r="Z177" s="80" t="s">
        <v>45</v>
      </c>
      <c r="AA177" s="80" t="s">
        <v>45</v>
      </c>
      <c r="AB177" s="80" t="s">
        <v>45</v>
      </c>
      <c r="AC177" s="80" t="s">
        <v>45</v>
      </c>
      <c r="AD177" s="80" t="s">
        <v>45</v>
      </c>
      <c r="AE177" s="76" t="s">
        <v>21</v>
      </c>
      <c r="AF177" s="76" t="s">
        <v>21</v>
      </c>
      <c r="AG177" s="76" t="s">
        <v>21</v>
      </c>
      <c r="AH177" s="76" t="s">
        <v>21</v>
      </c>
      <c r="AI177" s="76" t="s">
        <v>21</v>
      </c>
      <c r="AJ177" s="76" t="s">
        <v>21</v>
      </c>
      <c r="AK177" s="78" t="s">
        <v>20</v>
      </c>
      <c r="AL177" s="78" t="s">
        <v>20</v>
      </c>
      <c r="AM177" s="78" t="s">
        <v>20</v>
      </c>
      <c r="AN177" s="78" t="s">
        <v>20</v>
      </c>
      <c r="AO177" s="78" t="s">
        <v>20</v>
      </c>
      <c r="AP177" s="79" t="s">
        <v>20</v>
      </c>
      <c r="AQ177" s="45">
        <v>1</v>
      </c>
      <c r="AR177" s="76" t="s">
        <v>21</v>
      </c>
      <c r="AS177" s="76" t="s">
        <v>21</v>
      </c>
      <c r="AT177" s="76" t="s">
        <v>21</v>
      </c>
      <c r="AU177" s="76" t="s">
        <v>21</v>
      </c>
      <c r="AV177" s="76" t="s">
        <v>21</v>
      </c>
      <c r="AW177" s="76" t="s">
        <v>21</v>
      </c>
      <c r="AX177" s="78" t="s">
        <v>20</v>
      </c>
      <c r="AY177" s="78" t="s">
        <v>20</v>
      </c>
      <c r="AZ177" s="72" t="s">
        <v>44</v>
      </c>
      <c r="BA177" s="78" t="s">
        <v>20</v>
      </c>
      <c r="BB177" s="78" t="s">
        <v>20</v>
      </c>
      <c r="BC177" s="78" t="s">
        <v>20</v>
      </c>
      <c r="BD177" s="80" t="s">
        <v>45</v>
      </c>
      <c r="BE177" s="80" t="s">
        <v>45</v>
      </c>
      <c r="BF177" s="80" t="s">
        <v>45</v>
      </c>
      <c r="BG177" s="80" t="s">
        <v>45</v>
      </c>
      <c r="BH177" s="80" t="s">
        <v>45</v>
      </c>
      <c r="BI177" s="155" t="s">
        <v>45</v>
      </c>
      <c r="BJ177" s="237"/>
    </row>
    <row r="178" spans="1:62" x14ac:dyDescent="0.2">
      <c r="A178" s="286"/>
      <c r="B178" s="250"/>
      <c r="C178" s="11">
        <v>13</v>
      </c>
      <c r="D178" s="166"/>
      <c r="E178" s="45">
        <v>3</v>
      </c>
      <c r="F178" s="35" t="s">
        <v>52</v>
      </c>
      <c r="G178" s="35" t="s">
        <v>52</v>
      </c>
      <c r="H178" s="35" t="s">
        <v>52</v>
      </c>
      <c r="I178" s="35" t="s">
        <v>52</v>
      </c>
      <c r="J178" s="35" t="s">
        <v>52</v>
      </c>
      <c r="K178" s="35" t="s">
        <v>52</v>
      </c>
      <c r="L178" s="35" t="s">
        <v>52</v>
      </c>
      <c r="M178" s="35" t="s">
        <v>52</v>
      </c>
      <c r="N178" s="35" t="s">
        <v>52</v>
      </c>
      <c r="O178" s="35" t="s">
        <v>52</v>
      </c>
      <c r="P178" s="35" t="s">
        <v>52</v>
      </c>
      <c r="Q178" s="35" t="s">
        <v>52</v>
      </c>
      <c r="R178" s="35" t="s">
        <v>52</v>
      </c>
      <c r="S178" s="35" t="s">
        <v>52</v>
      </c>
      <c r="T178" s="35" t="s">
        <v>52</v>
      </c>
      <c r="U178" s="35" t="s">
        <v>52</v>
      </c>
      <c r="V178" s="35" t="s">
        <v>52</v>
      </c>
      <c r="W178" s="65" t="s">
        <v>52</v>
      </c>
      <c r="X178" s="45">
        <v>2</v>
      </c>
      <c r="Y178" s="80" t="s">
        <v>45</v>
      </c>
      <c r="Z178" s="80" t="s">
        <v>45</v>
      </c>
      <c r="AA178" s="80" t="s">
        <v>45</v>
      </c>
      <c r="AB178" s="80" t="s">
        <v>45</v>
      </c>
      <c r="AC178" s="80" t="s">
        <v>45</v>
      </c>
      <c r="AD178" s="80" t="s">
        <v>45</v>
      </c>
      <c r="AE178" s="76" t="s">
        <v>21</v>
      </c>
      <c r="AF178" s="76" t="s">
        <v>21</v>
      </c>
      <c r="AG178" s="76" t="s">
        <v>21</v>
      </c>
      <c r="AH178" s="76" t="s">
        <v>21</v>
      </c>
      <c r="AI178" s="76" t="s">
        <v>21</v>
      </c>
      <c r="AJ178" s="76" t="s">
        <v>21</v>
      </c>
      <c r="AK178" s="78" t="s">
        <v>20</v>
      </c>
      <c r="AL178" s="78" t="s">
        <v>20</v>
      </c>
      <c r="AM178" s="78" t="s">
        <v>20</v>
      </c>
      <c r="AN178" s="78" t="s">
        <v>20</v>
      </c>
      <c r="AO178" s="78" t="s">
        <v>20</v>
      </c>
      <c r="AP178" s="79" t="s">
        <v>20</v>
      </c>
      <c r="AQ178" s="45">
        <v>1</v>
      </c>
      <c r="AR178" s="76" t="s">
        <v>21</v>
      </c>
      <c r="AS178" s="76" t="s">
        <v>21</v>
      </c>
      <c r="AT178" s="76" t="s">
        <v>21</v>
      </c>
      <c r="AU178" s="76" t="s">
        <v>21</v>
      </c>
      <c r="AV178" s="76" t="s">
        <v>21</v>
      </c>
      <c r="AW178" s="76" t="s">
        <v>21</v>
      </c>
      <c r="AX178" s="78" t="s">
        <v>20</v>
      </c>
      <c r="AY178" s="78" t="s">
        <v>20</v>
      </c>
      <c r="AZ178" s="78" t="s">
        <v>20</v>
      </c>
      <c r="BA178" s="72" t="s">
        <v>44</v>
      </c>
      <c r="BB178" s="78" t="s">
        <v>20</v>
      </c>
      <c r="BC178" s="78" t="s">
        <v>20</v>
      </c>
      <c r="BD178" s="80" t="s">
        <v>45</v>
      </c>
      <c r="BE178" s="80" t="s">
        <v>45</v>
      </c>
      <c r="BF178" s="80" t="s">
        <v>45</v>
      </c>
      <c r="BG178" s="80" t="s">
        <v>45</v>
      </c>
      <c r="BH178" s="80" t="s">
        <v>45</v>
      </c>
      <c r="BI178" s="155" t="s">
        <v>45</v>
      </c>
      <c r="BJ178" s="237"/>
    </row>
    <row r="179" spans="1:62" x14ac:dyDescent="0.2">
      <c r="A179" s="286"/>
      <c r="B179" s="250" t="s">
        <v>7</v>
      </c>
      <c r="C179" s="11">
        <v>14</v>
      </c>
      <c r="D179" s="166"/>
      <c r="E179" s="45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224"/>
      <c r="X179" s="45"/>
      <c r="Y179" s="17"/>
      <c r="Z179" s="17"/>
      <c r="AA179" s="17"/>
      <c r="AB179" s="17"/>
      <c r="AC179" s="17"/>
      <c r="AD179" s="17"/>
      <c r="AE179" s="18"/>
      <c r="AF179" s="18"/>
      <c r="AG179" s="18"/>
      <c r="AH179" s="18"/>
      <c r="AI179" s="18"/>
      <c r="AJ179" s="18"/>
      <c r="AK179" s="17"/>
      <c r="AL179" s="17"/>
      <c r="AM179" s="17"/>
      <c r="AN179" s="17"/>
      <c r="AO179" s="17"/>
      <c r="AP179" s="175"/>
      <c r="AQ179" s="45"/>
      <c r="AR179" s="18"/>
      <c r="AS179" s="145"/>
      <c r="AT179" s="18"/>
      <c r="AU179" s="18"/>
      <c r="AV179" s="18"/>
      <c r="AW179" s="18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63"/>
      <c r="BJ179" s="237"/>
    </row>
    <row r="180" spans="1:62" x14ac:dyDescent="0.2">
      <c r="A180" s="286"/>
      <c r="B180" s="250"/>
      <c r="C180" s="11">
        <v>15</v>
      </c>
      <c r="D180" s="166" t="s">
        <v>27</v>
      </c>
      <c r="E180" s="45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224"/>
      <c r="X180" s="45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8"/>
      <c r="AL180" s="18"/>
      <c r="AM180" s="18"/>
      <c r="AN180" s="18"/>
      <c r="AO180" s="18"/>
      <c r="AP180" s="224"/>
      <c r="AQ180" s="45"/>
      <c r="AR180" s="18"/>
      <c r="AS180" s="18"/>
      <c r="AT180" s="145"/>
      <c r="AU180" s="18"/>
      <c r="AV180" s="18"/>
      <c r="AW180" s="18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63"/>
      <c r="BJ180" s="237"/>
    </row>
    <row r="181" spans="1:62" x14ac:dyDescent="0.2">
      <c r="A181" s="286"/>
      <c r="B181" s="250"/>
      <c r="C181" s="11">
        <v>16</v>
      </c>
      <c r="D181" s="166"/>
      <c r="E181" s="45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224"/>
      <c r="X181" s="45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8"/>
      <c r="AL181" s="18"/>
      <c r="AM181" s="18"/>
      <c r="AN181" s="18"/>
      <c r="AO181" s="18"/>
      <c r="AP181" s="224"/>
      <c r="AQ181" s="45"/>
      <c r="AR181" s="18"/>
      <c r="AS181" s="18"/>
      <c r="AT181" s="145"/>
      <c r="AU181" s="18"/>
      <c r="AV181" s="18"/>
      <c r="AW181" s="18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63"/>
      <c r="BJ181" s="237"/>
    </row>
    <row r="182" spans="1:62" x14ac:dyDescent="0.2">
      <c r="A182" s="286"/>
      <c r="B182" s="250"/>
      <c r="C182" s="11">
        <v>17</v>
      </c>
      <c r="D182" s="166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56"/>
      <c r="X182" s="45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8"/>
      <c r="AL182" s="18"/>
      <c r="AM182" s="18"/>
      <c r="AN182" s="18"/>
      <c r="AO182" s="18"/>
      <c r="AP182" s="224"/>
      <c r="AQ182" s="45"/>
      <c r="AR182" s="18"/>
      <c r="AS182" s="18"/>
      <c r="AT182" s="145"/>
      <c r="AU182" s="18"/>
      <c r="AV182" s="18"/>
      <c r="AW182" s="18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63"/>
      <c r="BJ182" s="237"/>
    </row>
    <row r="183" spans="1:62" x14ac:dyDescent="0.2">
      <c r="A183" s="286"/>
      <c r="B183" s="250" t="s">
        <v>8</v>
      </c>
      <c r="C183" s="11">
        <v>18</v>
      </c>
      <c r="D183" s="166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56"/>
      <c r="X183" s="45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8"/>
      <c r="AL183" s="18"/>
      <c r="AM183" s="18"/>
      <c r="AN183" s="18"/>
      <c r="AO183" s="18"/>
      <c r="AP183" s="224"/>
      <c r="AQ183" s="45"/>
      <c r="AR183" s="18"/>
      <c r="AS183" s="18"/>
      <c r="AT183" s="18"/>
      <c r="AU183" s="145"/>
      <c r="AV183" s="18"/>
      <c r="AW183" s="18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63"/>
      <c r="BJ183" s="237"/>
    </row>
    <row r="184" spans="1:62" x14ac:dyDescent="0.2">
      <c r="A184" s="286"/>
      <c r="B184" s="250"/>
      <c r="C184" s="11">
        <v>19</v>
      </c>
      <c r="D184" s="166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56"/>
      <c r="X184" s="45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8"/>
      <c r="AL184" s="18"/>
      <c r="AM184" s="18"/>
      <c r="AN184" s="18"/>
      <c r="AO184" s="18"/>
      <c r="AP184" s="224"/>
      <c r="AQ184" s="45"/>
      <c r="AR184" s="18"/>
      <c r="AS184" s="18"/>
      <c r="AT184" s="18"/>
      <c r="AU184" s="145"/>
      <c r="AV184" s="18"/>
      <c r="AW184" s="18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63"/>
      <c r="BJ184" s="237"/>
    </row>
    <row r="185" spans="1:62" x14ac:dyDescent="0.2">
      <c r="A185" s="286"/>
      <c r="B185" s="250"/>
      <c r="C185" s="11">
        <v>20</v>
      </c>
      <c r="D185" s="166"/>
      <c r="E185" s="45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56"/>
      <c r="X185" s="45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8"/>
      <c r="AL185" s="18"/>
      <c r="AM185" s="18"/>
      <c r="AN185" s="18"/>
      <c r="AO185" s="18"/>
      <c r="AP185" s="224"/>
      <c r="AQ185" s="45"/>
      <c r="AR185" s="18"/>
      <c r="AS185" s="18"/>
      <c r="AT185" s="18"/>
      <c r="AU185" s="145"/>
      <c r="AV185" s="18"/>
      <c r="AW185" s="18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63"/>
      <c r="BJ185" s="237"/>
    </row>
    <row r="186" spans="1:62" x14ac:dyDescent="0.2">
      <c r="A186" s="286"/>
      <c r="B186" s="250"/>
      <c r="C186" s="11">
        <v>21</v>
      </c>
      <c r="D186" s="166"/>
      <c r="E186" s="45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56"/>
      <c r="X186" s="45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8"/>
      <c r="AL186" s="18"/>
      <c r="AM186" s="18"/>
      <c r="AN186" s="18"/>
      <c r="AO186" s="18"/>
      <c r="AP186" s="224"/>
      <c r="AQ186" s="45"/>
      <c r="AR186" s="18"/>
      <c r="AS186" s="18"/>
      <c r="AT186" s="18"/>
      <c r="AU186" s="18"/>
      <c r="AV186" s="145"/>
      <c r="AW186" s="18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63"/>
      <c r="BJ186" s="237"/>
    </row>
    <row r="187" spans="1:62" x14ac:dyDescent="0.2">
      <c r="A187" s="286"/>
      <c r="B187" s="250"/>
      <c r="C187" s="11">
        <v>22</v>
      </c>
      <c r="D187" s="166" t="s">
        <v>27</v>
      </c>
      <c r="E187" s="45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224"/>
      <c r="X187" s="45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224"/>
      <c r="AQ187" s="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6"/>
      <c r="BJ187" s="237"/>
    </row>
    <row r="188" spans="1:62" x14ac:dyDescent="0.2">
      <c r="A188" s="286"/>
      <c r="B188" s="250" t="s">
        <v>9</v>
      </c>
      <c r="C188" s="11">
        <v>23</v>
      </c>
      <c r="D188" s="166" t="s">
        <v>27</v>
      </c>
      <c r="E188" s="45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224"/>
      <c r="X188" s="45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224"/>
      <c r="AQ188" s="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6"/>
      <c r="BJ188" s="237"/>
    </row>
    <row r="189" spans="1:62" x14ac:dyDescent="0.2">
      <c r="A189" s="286"/>
      <c r="B189" s="250"/>
      <c r="C189" s="11">
        <v>24</v>
      </c>
      <c r="D189" s="166"/>
      <c r="E189" s="45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56"/>
      <c r="X189" s="45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8"/>
      <c r="AL189" s="18"/>
      <c r="AM189" s="18"/>
      <c r="AN189" s="18"/>
      <c r="AO189" s="18"/>
      <c r="AP189" s="224"/>
      <c r="AQ189" s="45"/>
      <c r="AR189" s="18"/>
      <c r="AS189" s="18"/>
      <c r="AT189" s="18"/>
      <c r="AU189" s="18"/>
      <c r="AV189" s="145"/>
      <c r="AW189" s="18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63"/>
      <c r="BJ189" s="237"/>
    </row>
    <row r="190" spans="1:62" x14ac:dyDescent="0.2">
      <c r="A190" s="286"/>
      <c r="B190" s="250"/>
      <c r="C190" s="11">
        <v>25</v>
      </c>
      <c r="D190" s="166"/>
      <c r="E190" s="45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56"/>
      <c r="X190" s="45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/>
      <c r="AL190" s="18"/>
      <c r="AM190" s="18"/>
      <c r="AN190" s="18"/>
      <c r="AO190" s="18"/>
      <c r="AP190" s="224"/>
      <c r="AQ190" s="45"/>
      <c r="AR190" s="18"/>
      <c r="AS190" s="18"/>
      <c r="AT190" s="18"/>
      <c r="AU190" s="18"/>
      <c r="AV190" s="145"/>
      <c r="AW190" s="18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63"/>
      <c r="BJ190" s="237"/>
    </row>
    <row r="191" spans="1:62" x14ac:dyDescent="0.2">
      <c r="A191" s="286"/>
      <c r="B191" s="250"/>
      <c r="C191" s="11">
        <v>26</v>
      </c>
      <c r="D191" s="166"/>
      <c r="E191" s="45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56"/>
      <c r="X191" s="45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8"/>
      <c r="AL191" s="18"/>
      <c r="AM191" s="18"/>
      <c r="AN191" s="18"/>
      <c r="AO191" s="18"/>
      <c r="AP191" s="224"/>
      <c r="AQ191" s="45"/>
      <c r="AR191" s="18"/>
      <c r="AS191" s="18"/>
      <c r="AT191" s="18"/>
      <c r="AU191" s="18"/>
      <c r="AV191" s="18"/>
      <c r="AW191" s="145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63"/>
      <c r="BJ191" s="237"/>
    </row>
    <row r="192" spans="1:62" x14ac:dyDescent="0.2">
      <c r="A192" s="286"/>
      <c r="B192" s="250" t="s">
        <v>10</v>
      </c>
      <c r="C192" s="11">
        <v>27</v>
      </c>
      <c r="D192" s="166"/>
      <c r="E192" s="45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56"/>
      <c r="X192" s="45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8"/>
      <c r="AL192" s="18"/>
      <c r="AM192" s="18"/>
      <c r="AN192" s="18"/>
      <c r="AO192" s="18"/>
      <c r="AP192" s="224"/>
      <c r="AQ192" s="45"/>
      <c r="AR192" s="18"/>
      <c r="AS192" s="18"/>
      <c r="AT192" s="18"/>
      <c r="AU192" s="18"/>
      <c r="AV192" s="18"/>
      <c r="AW192" s="145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63"/>
      <c r="BJ192" s="237"/>
    </row>
    <row r="193" spans="1:62" x14ac:dyDescent="0.2">
      <c r="A193" s="286"/>
      <c r="B193" s="250"/>
      <c r="C193" s="11">
        <v>28</v>
      </c>
      <c r="D193" s="166"/>
      <c r="E193" s="45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56"/>
      <c r="X193" s="45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8"/>
      <c r="AL193" s="18"/>
      <c r="AM193" s="18"/>
      <c r="AN193" s="18"/>
      <c r="AO193" s="18"/>
      <c r="AP193" s="224"/>
      <c r="AQ193" s="45"/>
      <c r="AR193" s="18"/>
      <c r="AS193" s="18"/>
      <c r="AT193" s="18"/>
      <c r="AU193" s="18"/>
      <c r="AV193" s="18"/>
      <c r="AW193" s="145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63"/>
      <c r="BJ193" s="237"/>
    </row>
    <row r="194" spans="1:62" x14ac:dyDescent="0.2">
      <c r="A194" s="286"/>
      <c r="B194" s="250"/>
      <c r="C194" s="11">
        <v>29</v>
      </c>
      <c r="D194" s="166"/>
      <c r="E194" s="45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224"/>
      <c r="X194" s="45"/>
      <c r="Y194" s="17"/>
      <c r="Z194" s="17"/>
      <c r="AA194" s="17"/>
      <c r="AB194" s="17"/>
      <c r="AC194" s="17"/>
      <c r="AD194" s="17"/>
      <c r="AE194" s="18"/>
      <c r="AF194" s="18"/>
      <c r="AG194" s="18"/>
      <c r="AH194" s="18"/>
      <c r="AI194" s="18"/>
      <c r="AJ194" s="18"/>
      <c r="AK194" s="17"/>
      <c r="AL194" s="17"/>
      <c r="AM194" s="17"/>
      <c r="AN194" s="17"/>
      <c r="AO194" s="17"/>
      <c r="AP194" s="175"/>
      <c r="AQ194" s="45"/>
      <c r="AR194" s="18"/>
      <c r="AS194" s="18"/>
      <c r="AT194" s="18"/>
      <c r="AU194" s="18"/>
      <c r="AV194" s="18"/>
      <c r="AW194" s="18"/>
      <c r="AX194" s="145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63"/>
      <c r="BJ194" s="237"/>
    </row>
    <row r="195" spans="1:62" x14ac:dyDescent="0.2">
      <c r="A195" s="286"/>
      <c r="B195" s="250"/>
      <c r="C195" s="11">
        <v>30</v>
      </c>
      <c r="D195" s="166"/>
      <c r="E195" s="45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224"/>
      <c r="X195" s="45"/>
      <c r="Y195" s="17"/>
      <c r="Z195" s="17"/>
      <c r="AA195" s="17"/>
      <c r="AB195" s="17"/>
      <c r="AC195" s="17"/>
      <c r="AD195" s="17"/>
      <c r="AE195" s="18"/>
      <c r="AF195" s="18"/>
      <c r="AG195" s="18"/>
      <c r="AH195" s="18"/>
      <c r="AI195" s="18"/>
      <c r="AJ195" s="18"/>
      <c r="AK195" s="17"/>
      <c r="AL195" s="17"/>
      <c r="AM195" s="17"/>
      <c r="AN195" s="17"/>
      <c r="AO195" s="17"/>
      <c r="AP195" s="175"/>
      <c r="AQ195" s="45"/>
      <c r="AR195" s="18"/>
      <c r="AS195" s="18"/>
      <c r="AT195" s="18"/>
      <c r="AU195" s="18"/>
      <c r="AV195" s="18"/>
      <c r="AW195" s="18"/>
      <c r="AX195" s="145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63"/>
      <c r="BJ195" s="237"/>
    </row>
    <row r="196" spans="1:62" x14ac:dyDescent="0.2">
      <c r="A196" s="286"/>
      <c r="B196" s="250" t="s">
        <v>11</v>
      </c>
      <c r="C196" s="11">
        <v>31</v>
      </c>
      <c r="D196" s="166" t="s">
        <v>27</v>
      </c>
      <c r="E196" s="45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224"/>
      <c r="X196" s="45"/>
      <c r="Y196" s="17"/>
      <c r="Z196" s="17"/>
      <c r="AA196" s="17"/>
      <c r="AB196" s="17"/>
      <c r="AC196" s="17"/>
      <c r="AD196" s="17"/>
      <c r="AE196" s="18"/>
      <c r="AF196" s="18"/>
      <c r="AG196" s="18"/>
      <c r="AH196" s="18"/>
      <c r="AI196" s="18"/>
      <c r="AJ196" s="18"/>
      <c r="AK196" s="17"/>
      <c r="AL196" s="17"/>
      <c r="AM196" s="17"/>
      <c r="AN196" s="17"/>
      <c r="AO196" s="17"/>
      <c r="AP196" s="175"/>
      <c r="AQ196" s="45"/>
      <c r="AR196" s="18"/>
      <c r="AS196" s="18"/>
      <c r="AT196" s="18"/>
      <c r="AU196" s="18"/>
      <c r="AV196" s="18"/>
      <c r="AW196" s="18"/>
      <c r="AX196" s="145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63"/>
      <c r="BJ196" s="237"/>
    </row>
    <row r="197" spans="1:62" x14ac:dyDescent="0.2">
      <c r="A197" s="286"/>
      <c r="B197" s="250"/>
      <c r="C197" s="11">
        <v>32</v>
      </c>
      <c r="D197" s="166" t="s">
        <v>27</v>
      </c>
      <c r="E197" s="45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224"/>
      <c r="X197" s="45"/>
      <c r="Y197" s="17"/>
      <c r="Z197" s="17"/>
      <c r="AA197" s="17"/>
      <c r="AB197" s="17"/>
      <c r="AC197" s="17"/>
      <c r="AD197" s="17"/>
      <c r="AE197" s="18"/>
      <c r="AF197" s="18"/>
      <c r="AG197" s="18"/>
      <c r="AH197" s="18"/>
      <c r="AI197" s="18"/>
      <c r="AJ197" s="18"/>
      <c r="AK197" s="17"/>
      <c r="AL197" s="17"/>
      <c r="AM197" s="17"/>
      <c r="AN197" s="17"/>
      <c r="AO197" s="17"/>
      <c r="AP197" s="175"/>
      <c r="AQ197" s="45"/>
      <c r="AR197" s="18"/>
      <c r="AS197" s="18"/>
      <c r="AT197" s="18"/>
      <c r="AU197" s="18"/>
      <c r="AV197" s="18"/>
      <c r="AW197" s="18"/>
      <c r="AX197" s="17"/>
      <c r="AY197" s="145"/>
      <c r="AZ197" s="17"/>
      <c r="BA197" s="17"/>
      <c r="BB197" s="17"/>
      <c r="BC197" s="17"/>
      <c r="BD197" s="17"/>
      <c r="BE197" s="17"/>
      <c r="BF197" s="17"/>
      <c r="BG197" s="17"/>
      <c r="BH197" s="17"/>
      <c r="BI197" s="63"/>
      <c r="BJ197" s="237"/>
    </row>
    <row r="198" spans="1:62" x14ac:dyDescent="0.2">
      <c r="A198" s="286"/>
      <c r="B198" s="250"/>
      <c r="C198" s="11">
        <v>33</v>
      </c>
      <c r="D198" s="166" t="s">
        <v>27</v>
      </c>
      <c r="E198" s="45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224"/>
      <c r="X198" s="45"/>
      <c r="Y198" s="17"/>
      <c r="Z198" s="17"/>
      <c r="AA198" s="17"/>
      <c r="AB198" s="17"/>
      <c r="AC198" s="17"/>
      <c r="AD198" s="17"/>
      <c r="AE198" s="18"/>
      <c r="AF198" s="18"/>
      <c r="AG198" s="18"/>
      <c r="AH198" s="18"/>
      <c r="AI198" s="18"/>
      <c r="AJ198" s="18"/>
      <c r="AK198" s="17"/>
      <c r="AL198" s="17"/>
      <c r="AM198" s="17"/>
      <c r="AN198" s="17"/>
      <c r="AO198" s="17"/>
      <c r="AP198" s="175"/>
      <c r="AQ198" s="45"/>
      <c r="AR198" s="18"/>
      <c r="AS198" s="18"/>
      <c r="AT198" s="18"/>
      <c r="AU198" s="18"/>
      <c r="AV198" s="18"/>
      <c r="AW198" s="18"/>
      <c r="AX198" s="17"/>
      <c r="AY198" s="145"/>
      <c r="AZ198" s="17"/>
      <c r="BA198" s="17"/>
      <c r="BB198" s="17"/>
      <c r="BC198" s="17"/>
      <c r="BD198" s="17"/>
      <c r="BE198" s="17"/>
      <c r="BF198" s="17"/>
      <c r="BG198" s="17"/>
      <c r="BH198" s="17"/>
      <c r="BI198" s="63"/>
      <c r="BJ198" s="237"/>
    </row>
    <row r="199" spans="1:62" x14ac:dyDescent="0.2">
      <c r="A199" s="286"/>
      <c r="B199" s="250"/>
      <c r="C199" s="11">
        <v>34</v>
      </c>
      <c r="D199" s="166" t="s">
        <v>27</v>
      </c>
      <c r="E199" s="45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224"/>
      <c r="X199" s="45"/>
      <c r="Y199" s="17"/>
      <c r="Z199" s="17"/>
      <c r="AA199" s="17"/>
      <c r="AB199" s="17"/>
      <c r="AC199" s="17"/>
      <c r="AD199" s="17"/>
      <c r="AE199" s="18"/>
      <c r="AF199" s="18"/>
      <c r="AG199" s="18"/>
      <c r="AH199" s="18"/>
      <c r="AI199" s="18"/>
      <c r="AJ199" s="18"/>
      <c r="AK199" s="17"/>
      <c r="AL199" s="17"/>
      <c r="AM199" s="17"/>
      <c r="AN199" s="17"/>
      <c r="AO199" s="17"/>
      <c r="AP199" s="175"/>
      <c r="AQ199" s="45"/>
      <c r="AR199" s="18"/>
      <c r="AS199" s="18"/>
      <c r="AT199" s="18"/>
      <c r="AU199" s="18"/>
      <c r="AV199" s="18"/>
      <c r="AW199" s="18"/>
      <c r="AX199" s="17"/>
      <c r="AY199" s="145"/>
      <c r="AZ199" s="17"/>
      <c r="BA199" s="17"/>
      <c r="BB199" s="17"/>
      <c r="BC199" s="17"/>
      <c r="BD199" s="17"/>
      <c r="BE199" s="17"/>
      <c r="BF199" s="17"/>
      <c r="BG199" s="17"/>
      <c r="BH199" s="17"/>
      <c r="BI199" s="63"/>
      <c r="BJ199" s="237"/>
    </row>
    <row r="200" spans="1:62" x14ac:dyDescent="0.2">
      <c r="A200" s="286"/>
      <c r="B200" s="250"/>
      <c r="C200" s="11">
        <v>35</v>
      </c>
      <c r="D200" s="166" t="s">
        <v>27</v>
      </c>
      <c r="E200" s="45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224"/>
      <c r="X200" s="45"/>
      <c r="Y200" s="17"/>
      <c r="Z200" s="17"/>
      <c r="AA200" s="17"/>
      <c r="AB200" s="17"/>
      <c r="AC200" s="17"/>
      <c r="AD200" s="17"/>
      <c r="AE200" s="18"/>
      <c r="AF200" s="18"/>
      <c r="AG200" s="18"/>
      <c r="AH200" s="18"/>
      <c r="AI200" s="18"/>
      <c r="AJ200" s="18"/>
      <c r="AK200" s="17"/>
      <c r="AL200" s="17"/>
      <c r="AM200" s="17"/>
      <c r="AN200" s="17"/>
      <c r="AO200" s="17"/>
      <c r="AP200" s="175"/>
      <c r="AQ200" s="45"/>
      <c r="AR200" s="18"/>
      <c r="AS200" s="18"/>
      <c r="AT200" s="18"/>
      <c r="AU200" s="18"/>
      <c r="AV200" s="18"/>
      <c r="AW200" s="18"/>
      <c r="AX200" s="17"/>
      <c r="AY200" s="17"/>
      <c r="AZ200" s="145"/>
      <c r="BA200" s="17"/>
      <c r="BB200" s="17"/>
      <c r="BC200" s="17"/>
      <c r="BD200" s="17"/>
      <c r="BE200" s="17"/>
      <c r="BF200" s="17"/>
      <c r="BG200" s="17"/>
      <c r="BH200" s="17"/>
      <c r="BI200" s="63"/>
      <c r="BJ200" s="237"/>
    </row>
    <row r="201" spans="1:62" x14ac:dyDescent="0.2">
      <c r="A201" s="286"/>
      <c r="B201" s="250" t="s">
        <v>12</v>
      </c>
      <c r="C201" s="11">
        <v>36</v>
      </c>
      <c r="D201" s="166" t="s">
        <v>27</v>
      </c>
      <c r="E201" s="45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224"/>
      <c r="X201" s="45"/>
      <c r="Y201" s="17"/>
      <c r="Z201" s="17"/>
      <c r="AA201" s="17"/>
      <c r="AB201" s="17"/>
      <c r="AC201" s="17"/>
      <c r="AD201" s="17"/>
      <c r="AE201" s="18"/>
      <c r="AF201" s="18"/>
      <c r="AG201" s="18"/>
      <c r="AH201" s="18"/>
      <c r="AI201" s="18"/>
      <c r="AJ201" s="18"/>
      <c r="AK201" s="17"/>
      <c r="AL201" s="17"/>
      <c r="AM201" s="17"/>
      <c r="AN201" s="17"/>
      <c r="AO201" s="17"/>
      <c r="AP201" s="175"/>
      <c r="AQ201" s="45"/>
      <c r="AR201" s="18"/>
      <c r="AS201" s="18"/>
      <c r="AT201" s="18"/>
      <c r="AU201" s="18"/>
      <c r="AV201" s="18"/>
      <c r="AW201" s="18"/>
      <c r="AX201" s="17"/>
      <c r="AY201" s="17"/>
      <c r="AZ201" s="145"/>
      <c r="BA201" s="17"/>
      <c r="BB201" s="17"/>
      <c r="BC201" s="17"/>
      <c r="BD201" s="17"/>
      <c r="BE201" s="17"/>
      <c r="BF201" s="17"/>
      <c r="BG201" s="17"/>
      <c r="BH201" s="17"/>
      <c r="BI201" s="63"/>
      <c r="BJ201" s="237"/>
    </row>
    <row r="202" spans="1:62" x14ac:dyDescent="0.2">
      <c r="A202" s="286"/>
      <c r="B202" s="250"/>
      <c r="C202" s="11">
        <v>37</v>
      </c>
      <c r="D202" s="166"/>
      <c r="E202" s="45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224"/>
      <c r="X202" s="45"/>
      <c r="Y202" s="17"/>
      <c r="Z202" s="17"/>
      <c r="AA202" s="17"/>
      <c r="AB202" s="17"/>
      <c r="AC202" s="17"/>
      <c r="AD202" s="17"/>
      <c r="AE202" s="18"/>
      <c r="AF202" s="18"/>
      <c r="AG202" s="18"/>
      <c r="AH202" s="18"/>
      <c r="AI202" s="18"/>
      <c r="AJ202" s="18"/>
      <c r="AK202" s="17"/>
      <c r="AL202" s="17"/>
      <c r="AM202" s="17"/>
      <c r="AN202" s="17"/>
      <c r="AO202" s="17"/>
      <c r="AP202" s="175"/>
      <c r="AQ202" s="45"/>
      <c r="AR202" s="18"/>
      <c r="AS202" s="18"/>
      <c r="AT202" s="18"/>
      <c r="AU202" s="18"/>
      <c r="AV202" s="18"/>
      <c r="AW202" s="18"/>
      <c r="AX202" s="17"/>
      <c r="AY202" s="17"/>
      <c r="AZ202" s="145"/>
      <c r="BA202" s="17"/>
      <c r="BB202" s="17"/>
      <c r="BC202" s="17"/>
      <c r="BD202" s="17"/>
      <c r="BE202" s="17"/>
      <c r="BF202" s="17"/>
      <c r="BG202" s="17"/>
      <c r="BH202" s="17"/>
      <c r="BI202" s="63"/>
      <c r="BJ202" s="237"/>
    </row>
    <row r="203" spans="1:62" x14ac:dyDescent="0.2">
      <c r="A203" s="286"/>
      <c r="B203" s="250"/>
      <c r="C203" s="11">
        <v>38</v>
      </c>
      <c r="D203" s="166"/>
      <c r="E203" s="45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224"/>
      <c r="X203" s="45"/>
      <c r="Y203" s="17"/>
      <c r="Z203" s="17"/>
      <c r="AA203" s="17"/>
      <c r="AB203" s="17"/>
      <c r="AC203" s="17"/>
      <c r="AD203" s="17"/>
      <c r="AE203" s="18"/>
      <c r="AF203" s="18"/>
      <c r="AG203" s="18"/>
      <c r="AH203" s="18"/>
      <c r="AI203" s="18"/>
      <c r="AJ203" s="18"/>
      <c r="AK203" s="17"/>
      <c r="AL203" s="17"/>
      <c r="AM203" s="17"/>
      <c r="AN203" s="17"/>
      <c r="AO203" s="17"/>
      <c r="AP203" s="175"/>
      <c r="AQ203" s="45"/>
      <c r="AR203" s="18"/>
      <c r="AS203" s="18"/>
      <c r="AT203" s="18"/>
      <c r="AU203" s="18"/>
      <c r="AV203" s="18"/>
      <c r="AW203" s="18"/>
      <c r="AX203" s="17"/>
      <c r="AY203" s="17"/>
      <c r="AZ203" s="17"/>
      <c r="BA203" s="145"/>
      <c r="BB203" s="17"/>
      <c r="BC203" s="17"/>
      <c r="BD203" s="17"/>
      <c r="BE203" s="17"/>
      <c r="BF203" s="17"/>
      <c r="BG203" s="17"/>
      <c r="BH203" s="17"/>
      <c r="BI203" s="63"/>
      <c r="BJ203" s="237"/>
    </row>
    <row r="204" spans="1:62" ht="13.5" thickBot="1" x14ac:dyDescent="0.25">
      <c r="A204" s="287"/>
      <c r="B204" s="251"/>
      <c r="C204" s="164">
        <v>39</v>
      </c>
      <c r="D204" s="167"/>
      <c r="E204" s="60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6"/>
      <c r="X204" s="60"/>
      <c r="Y204" s="247"/>
      <c r="Z204" s="247"/>
      <c r="AA204" s="247"/>
      <c r="AB204" s="247"/>
      <c r="AC204" s="247"/>
      <c r="AD204" s="247"/>
      <c r="AE204" s="245"/>
      <c r="AF204" s="245"/>
      <c r="AG204" s="245"/>
      <c r="AH204" s="245"/>
      <c r="AI204" s="245"/>
      <c r="AJ204" s="245"/>
      <c r="AK204" s="247"/>
      <c r="AL204" s="247"/>
      <c r="AM204" s="247"/>
      <c r="AN204" s="247"/>
      <c r="AO204" s="247"/>
      <c r="AP204" s="248"/>
      <c r="AQ204" s="60"/>
      <c r="AR204" s="245"/>
      <c r="AS204" s="245"/>
      <c r="AT204" s="245"/>
      <c r="AU204" s="245"/>
      <c r="AV204" s="245"/>
      <c r="AW204" s="245"/>
      <c r="AX204" s="247"/>
      <c r="AY204" s="247"/>
      <c r="AZ204" s="247"/>
      <c r="BA204" s="176"/>
      <c r="BB204" s="247"/>
      <c r="BC204" s="247"/>
      <c r="BD204" s="247"/>
      <c r="BE204" s="247"/>
      <c r="BF204" s="247"/>
      <c r="BG204" s="247"/>
      <c r="BH204" s="247"/>
      <c r="BI204" s="249"/>
      <c r="BJ204" s="237"/>
    </row>
    <row r="205" spans="1:62" x14ac:dyDescent="0.2">
      <c r="C205" s="235"/>
      <c r="D205" s="23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236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236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</row>
  </sheetData>
  <mergeCells count="63">
    <mergeCell ref="AQ1:BI1"/>
    <mergeCell ref="E2:W2"/>
    <mergeCell ref="X2:AP2"/>
    <mergeCell ref="AQ2:BI2"/>
    <mergeCell ref="A15:A20"/>
    <mergeCell ref="B15:D15"/>
    <mergeCell ref="B16:D16"/>
    <mergeCell ref="B17:D17"/>
    <mergeCell ref="B18:D18"/>
    <mergeCell ref="B19:D19"/>
    <mergeCell ref="A1:A14"/>
    <mergeCell ref="B1:B2"/>
    <mergeCell ref="C1:C2"/>
    <mergeCell ref="D1:D2"/>
    <mergeCell ref="E1:W1"/>
    <mergeCell ref="X1:AP1"/>
    <mergeCell ref="B20:D20"/>
    <mergeCell ref="A22:A61"/>
    <mergeCell ref="B22:B26"/>
    <mergeCell ref="B27:B30"/>
    <mergeCell ref="B31:B34"/>
    <mergeCell ref="B35:B39"/>
    <mergeCell ref="B40:B43"/>
    <mergeCell ref="B44:B48"/>
    <mergeCell ref="B49:B52"/>
    <mergeCell ref="B53:B56"/>
    <mergeCell ref="B57:B61"/>
    <mergeCell ref="A62:A113"/>
    <mergeCell ref="B62:B65"/>
    <mergeCell ref="B66:B69"/>
    <mergeCell ref="B70:B74"/>
    <mergeCell ref="B75:B78"/>
    <mergeCell ref="B79:B82"/>
    <mergeCell ref="B83:B87"/>
    <mergeCell ref="B88:B91"/>
    <mergeCell ref="B92:B95"/>
    <mergeCell ref="B157:B161"/>
    <mergeCell ref="B96:B100"/>
    <mergeCell ref="B101:B104"/>
    <mergeCell ref="B105:B108"/>
    <mergeCell ref="B109:B113"/>
    <mergeCell ref="B114:B117"/>
    <mergeCell ref="B118:B121"/>
    <mergeCell ref="B122:B126"/>
    <mergeCell ref="B127:B130"/>
    <mergeCell ref="B131:B134"/>
    <mergeCell ref="B135:B139"/>
    <mergeCell ref="B140:B143"/>
    <mergeCell ref="B144:B148"/>
    <mergeCell ref="B149:B152"/>
    <mergeCell ref="B153:B156"/>
    <mergeCell ref="B201:B204"/>
    <mergeCell ref="B162:B165"/>
    <mergeCell ref="A166:A204"/>
    <mergeCell ref="B166:B169"/>
    <mergeCell ref="B170:B173"/>
    <mergeCell ref="B174:B178"/>
    <mergeCell ref="B179:B182"/>
    <mergeCell ref="B183:B187"/>
    <mergeCell ref="B188:B191"/>
    <mergeCell ref="B192:B195"/>
    <mergeCell ref="B196:B200"/>
    <mergeCell ref="A114:A165"/>
  </mergeCells>
  <conditionalFormatting sqref="F3:W14 Y3:AP14 AR3:BI14">
    <cfRule type="expression" dxfId="42" priority="5" stopIfTrue="1">
      <formula>F3&lt;$C3</formula>
    </cfRule>
  </conditionalFormatting>
  <conditionalFormatting sqref="C22:D200">
    <cfRule type="expression" dxfId="41" priority="3" stopIfTrue="1">
      <formula>$D22="K"</formula>
    </cfRule>
    <cfRule type="expression" dxfId="40" priority="4" stopIfTrue="1">
      <formula>$D22="F"</formula>
    </cfRule>
  </conditionalFormatting>
  <conditionalFormatting sqref="C201:D204">
    <cfRule type="expression" dxfId="39" priority="1" stopIfTrue="1">
      <formula>$D201="K"</formula>
    </cfRule>
    <cfRule type="expression" dxfId="38" priority="2" stopIfTrue="1">
      <formula>$D201="F"</formula>
    </cfRule>
  </conditionalFormatting>
  <pageMargins left="0.78740157480314965" right="0.78740157480314965" top="0.78740157480314965" bottom="0.59055118110236227" header="0.31496062992125984" footer="0.11811023622047245"/>
  <pageSetup paperSize="8" scale="48" fitToWidth="0" fitToHeight="0" orientation="landscape" r:id="rId1"/>
  <headerFooter alignWithMargins="0">
    <oddHeader>&amp;RStand: 19.03.2019</oddHeader>
    <oddFooter>&amp;LIngo Eble, Landratsamt Rastatt</oddFooter>
  </headerFooter>
  <rowBreaks count="2" manualBreakCount="2">
    <brk id="91" max="16383" man="1"/>
    <brk id="143" max="16383" man="1"/>
  </rowBreaks>
  <colBreaks count="2" manualBreakCount="2">
    <brk id="23" max="1048575" man="1"/>
    <brk id="4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4"/>
  <sheetViews>
    <sheetView view="pageBreakPreview" zoomScale="96" zoomScaleNormal="98" zoomScaleSheetLayoutView="96" workbookViewId="0">
      <pane xSplit="4" ySplit="21" topLeftCell="E133" activePane="bottomRight" state="frozen"/>
      <selection activeCell="D14" sqref="D14"/>
      <selection pane="topRight" activeCell="D14" sqref="D14"/>
      <selection pane="bottomLeft" activeCell="D14" sqref="D14"/>
      <selection pane="bottomRight" sqref="A1:A14"/>
    </sheetView>
  </sheetViews>
  <sheetFormatPr baseColWidth="10" defaultRowHeight="12.75" x14ac:dyDescent="0.2"/>
  <cols>
    <col min="1" max="1" width="5.5703125" style="3" bestFit="1" customWidth="1"/>
    <col min="2" max="2" width="17.140625" style="3" bestFit="1" customWidth="1"/>
    <col min="3" max="3" width="5.5703125" style="3" bestFit="1" customWidth="1"/>
    <col min="4" max="4" width="5.140625" style="3" bestFit="1" customWidth="1"/>
    <col min="5" max="34" width="9.5703125" style="13" bestFit="1" customWidth="1"/>
    <col min="35" max="49" width="9.28515625" style="13" bestFit="1" customWidth="1"/>
    <col min="50" max="16384" width="11.42578125" style="13"/>
  </cols>
  <sheetData>
    <row r="1" spans="1:49" ht="13.5" thickBot="1" x14ac:dyDescent="0.25">
      <c r="A1" s="278" t="s">
        <v>41</v>
      </c>
      <c r="B1" s="280" t="s">
        <v>31</v>
      </c>
      <c r="C1" s="282" t="s">
        <v>42</v>
      </c>
      <c r="D1" s="283" t="s">
        <v>43</v>
      </c>
      <c r="E1" s="265" t="s">
        <v>96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7"/>
      <c r="T1" s="265" t="s">
        <v>97</v>
      </c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7"/>
      <c r="AI1" s="265" t="s">
        <v>98</v>
      </c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7"/>
    </row>
    <row r="2" spans="1:49" ht="13.5" customHeight="1" thickBot="1" x14ac:dyDescent="0.25">
      <c r="A2" s="279"/>
      <c r="B2" s="281"/>
      <c r="C2" s="282"/>
      <c r="D2" s="284"/>
      <c r="E2" s="268" t="s">
        <v>77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268" t="s">
        <v>77</v>
      </c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70"/>
      <c r="AI2" s="268" t="s">
        <v>77</v>
      </c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70"/>
    </row>
    <row r="3" spans="1:49" ht="12.75" customHeight="1" x14ac:dyDescent="0.2">
      <c r="A3" s="279"/>
      <c r="B3" s="90" t="s">
        <v>37</v>
      </c>
      <c r="C3" s="91">
        <v>700</v>
      </c>
      <c r="D3" s="92">
        <v>8</v>
      </c>
      <c r="E3" s="93">
        <f t="shared" ref="E3:AW3" si="0">COUNTIFS(E$22:E$9941,"Schule 1")*5*$D3</f>
        <v>800</v>
      </c>
      <c r="F3" s="94">
        <f t="shared" si="0"/>
        <v>800</v>
      </c>
      <c r="G3" s="94">
        <f t="shared" si="0"/>
        <v>800</v>
      </c>
      <c r="H3" s="94">
        <f t="shared" si="0"/>
        <v>800</v>
      </c>
      <c r="I3" s="94">
        <f t="shared" si="0"/>
        <v>800</v>
      </c>
      <c r="J3" s="94">
        <f t="shared" si="0"/>
        <v>800</v>
      </c>
      <c r="K3" s="94">
        <f t="shared" si="0"/>
        <v>800</v>
      </c>
      <c r="L3" s="94">
        <f t="shared" si="0"/>
        <v>800</v>
      </c>
      <c r="M3" s="94">
        <f t="shared" si="0"/>
        <v>800</v>
      </c>
      <c r="N3" s="94">
        <f t="shared" si="0"/>
        <v>800</v>
      </c>
      <c r="O3" s="94">
        <f t="shared" si="0"/>
        <v>800</v>
      </c>
      <c r="P3" s="94">
        <f t="shared" si="0"/>
        <v>800</v>
      </c>
      <c r="Q3" s="94">
        <f t="shared" si="0"/>
        <v>800</v>
      </c>
      <c r="R3" s="94">
        <f t="shared" si="0"/>
        <v>800</v>
      </c>
      <c r="S3" s="95">
        <f t="shared" si="0"/>
        <v>800</v>
      </c>
      <c r="T3" s="93">
        <f t="shared" si="0"/>
        <v>800</v>
      </c>
      <c r="U3" s="94">
        <f t="shared" si="0"/>
        <v>800</v>
      </c>
      <c r="V3" s="94">
        <f t="shared" si="0"/>
        <v>800</v>
      </c>
      <c r="W3" s="94">
        <f t="shared" si="0"/>
        <v>800</v>
      </c>
      <c r="X3" s="94">
        <f t="shared" si="0"/>
        <v>800</v>
      </c>
      <c r="Y3" s="94">
        <f t="shared" si="0"/>
        <v>800</v>
      </c>
      <c r="Z3" s="94">
        <f t="shared" si="0"/>
        <v>800</v>
      </c>
      <c r="AA3" s="94">
        <f t="shared" si="0"/>
        <v>800</v>
      </c>
      <c r="AB3" s="94">
        <f t="shared" si="0"/>
        <v>800</v>
      </c>
      <c r="AC3" s="94">
        <f t="shared" si="0"/>
        <v>800</v>
      </c>
      <c r="AD3" s="94">
        <f t="shared" si="0"/>
        <v>800</v>
      </c>
      <c r="AE3" s="94">
        <f t="shared" si="0"/>
        <v>800</v>
      </c>
      <c r="AF3" s="94">
        <f t="shared" si="0"/>
        <v>800</v>
      </c>
      <c r="AG3" s="94">
        <f t="shared" si="0"/>
        <v>800</v>
      </c>
      <c r="AH3" s="95">
        <f t="shared" si="0"/>
        <v>800</v>
      </c>
      <c r="AI3" s="93">
        <f t="shared" si="0"/>
        <v>800</v>
      </c>
      <c r="AJ3" s="94">
        <f t="shared" si="0"/>
        <v>800</v>
      </c>
      <c r="AK3" s="94">
        <f t="shared" si="0"/>
        <v>800</v>
      </c>
      <c r="AL3" s="94">
        <f t="shared" si="0"/>
        <v>800</v>
      </c>
      <c r="AM3" s="94">
        <f t="shared" si="0"/>
        <v>800</v>
      </c>
      <c r="AN3" s="94">
        <f t="shared" si="0"/>
        <v>800</v>
      </c>
      <c r="AO3" s="94">
        <f t="shared" si="0"/>
        <v>800</v>
      </c>
      <c r="AP3" s="94">
        <f t="shared" si="0"/>
        <v>800</v>
      </c>
      <c r="AQ3" s="94">
        <f t="shared" si="0"/>
        <v>800</v>
      </c>
      <c r="AR3" s="94">
        <f t="shared" si="0"/>
        <v>800</v>
      </c>
      <c r="AS3" s="94">
        <f t="shared" si="0"/>
        <v>800</v>
      </c>
      <c r="AT3" s="94">
        <f t="shared" si="0"/>
        <v>800</v>
      </c>
      <c r="AU3" s="94">
        <f t="shared" si="0"/>
        <v>800</v>
      </c>
      <c r="AV3" s="94">
        <f t="shared" si="0"/>
        <v>800</v>
      </c>
      <c r="AW3" s="95">
        <f t="shared" si="0"/>
        <v>800</v>
      </c>
    </row>
    <row r="4" spans="1:49" x14ac:dyDescent="0.2">
      <c r="A4" s="279"/>
      <c r="B4" s="96" t="s">
        <v>36</v>
      </c>
      <c r="C4" s="97">
        <v>700</v>
      </c>
      <c r="D4" s="98">
        <v>8</v>
      </c>
      <c r="E4" s="99">
        <f t="shared" ref="E4:AW4" si="1">COUNTIFS(E$22:E$9941,"Schule 2")*5*$D4</f>
        <v>800</v>
      </c>
      <c r="F4" s="100">
        <f t="shared" si="1"/>
        <v>800</v>
      </c>
      <c r="G4" s="100">
        <f t="shared" si="1"/>
        <v>800</v>
      </c>
      <c r="H4" s="100">
        <f t="shared" si="1"/>
        <v>800</v>
      </c>
      <c r="I4" s="100">
        <f t="shared" si="1"/>
        <v>800</v>
      </c>
      <c r="J4" s="100">
        <f t="shared" si="1"/>
        <v>800</v>
      </c>
      <c r="K4" s="100">
        <f t="shared" si="1"/>
        <v>800</v>
      </c>
      <c r="L4" s="100">
        <f t="shared" si="1"/>
        <v>800</v>
      </c>
      <c r="M4" s="100">
        <f t="shared" si="1"/>
        <v>800</v>
      </c>
      <c r="N4" s="100">
        <f t="shared" si="1"/>
        <v>800</v>
      </c>
      <c r="O4" s="100">
        <f t="shared" si="1"/>
        <v>800</v>
      </c>
      <c r="P4" s="100">
        <f t="shared" si="1"/>
        <v>800</v>
      </c>
      <c r="Q4" s="100">
        <f t="shared" si="1"/>
        <v>800</v>
      </c>
      <c r="R4" s="100">
        <f t="shared" si="1"/>
        <v>800</v>
      </c>
      <c r="S4" s="101">
        <f t="shared" si="1"/>
        <v>800</v>
      </c>
      <c r="T4" s="99">
        <f t="shared" si="1"/>
        <v>800</v>
      </c>
      <c r="U4" s="100">
        <f t="shared" si="1"/>
        <v>800</v>
      </c>
      <c r="V4" s="100">
        <f t="shared" si="1"/>
        <v>800</v>
      </c>
      <c r="W4" s="100">
        <f t="shared" si="1"/>
        <v>800</v>
      </c>
      <c r="X4" s="100">
        <f t="shared" si="1"/>
        <v>800</v>
      </c>
      <c r="Y4" s="100">
        <f t="shared" si="1"/>
        <v>800</v>
      </c>
      <c r="Z4" s="100">
        <f t="shared" si="1"/>
        <v>800</v>
      </c>
      <c r="AA4" s="100">
        <f t="shared" si="1"/>
        <v>800</v>
      </c>
      <c r="AB4" s="100">
        <f t="shared" si="1"/>
        <v>800</v>
      </c>
      <c r="AC4" s="100">
        <f t="shared" si="1"/>
        <v>800</v>
      </c>
      <c r="AD4" s="100">
        <f t="shared" si="1"/>
        <v>800</v>
      </c>
      <c r="AE4" s="100">
        <f t="shared" si="1"/>
        <v>800</v>
      </c>
      <c r="AF4" s="100">
        <f t="shared" si="1"/>
        <v>800</v>
      </c>
      <c r="AG4" s="100">
        <f t="shared" si="1"/>
        <v>800</v>
      </c>
      <c r="AH4" s="101">
        <f t="shared" si="1"/>
        <v>800</v>
      </c>
      <c r="AI4" s="99">
        <f t="shared" si="1"/>
        <v>0</v>
      </c>
      <c r="AJ4" s="100">
        <f t="shared" si="1"/>
        <v>0</v>
      </c>
      <c r="AK4" s="100">
        <f t="shared" si="1"/>
        <v>0</v>
      </c>
      <c r="AL4" s="100">
        <f t="shared" si="1"/>
        <v>0</v>
      </c>
      <c r="AM4" s="100">
        <f t="shared" si="1"/>
        <v>0</v>
      </c>
      <c r="AN4" s="100">
        <f t="shared" si="1"/>
        <v>0</v>
      </c>
      <c r="AO4" s="100">
        <f t="shared" si="1"/>
        <v>0</v>
      </c>
      <c r="AP4" s="100">
        <f t="shared" si="1"/>
        <v>0</v>
      </c>
      <c r="AQ4" s="100">
        <f t="shared" si="1"/>
        <v>0</v>
      </c>
      <c r="AR4" s="100">
        <f t="shared" si="1"/>
        <v>0</v>
      </c>
      <c r="AS4" s="100">
        <f t="shared" si="1"/>
        <v>0</v>
      </c>
      <c r="AT4" s="100">
        <f t="shared" si="1"/>
        <v>0</v>
      </c>
      <c r="AU4" s="100">
        <f t="shared" si="1"/>
        <v>0</v>
      </c>
      <c r="AV4" s="100">
        <f t="shared" si="1"/>
        <v>0</v>
      </c>
      <c r="AW4" s="101">
        <f t="shared" si="1"/>
        <v>0</v>
      </c>
    </row>
    <row r="5" spans="1:49" x14ac:dyDescent="0.2">
      <c r="A5" s="279"/>
      <c r="B5" s="96" t="s">
        <v>38</v>
      </c>
      <c r="C5" s="97">
        <v>700</v>
      </c>
      <c r="D5" s="102">
        <v>8</v>
      </c>
      <c r="E5" s="99">
        <f t="shared" ref="E5:AW5" si="2">COUNTIFS(E$22:E$9941,"Schule 3")*5*$D5</f>
        <v>800</v>
      </c>
      <c r="F5" s="100">
        <f t="shared" si="2"/>
        <v>800</v>
      </c>
      <c r="G5" s="100">
        <f t="shared" si="2"/>
        <v>800</v>
      </c>
      <c r="H5" s="100">
        <f t="shared" si="2"/>
        <v>800</v>
      </c>
      <c r="I5" s="100">
        <f t="shared" si="2"/>
        <v>800</v>
      </c>
      <c r="J5" s="100">
        <f t="shared" si="2"/>
        <v>800</v>
      </c>
      <c r="K5" s="100">
        <f t="shared" si="2"/>
        <v>800</v>
      </c>
      <c r="L5" s="100">
        <f t="shared" si="2"/>
        <v>800</v>
      </c>
      <c r="M5" s="100">
        <f t="shared" si="2"/>
        <v>800</v>
      </c>
      <c r="N5" s="100">
        <f t="shared" si="2"/>
        <v>800</v>
      </c>
      <c r="O5" s="100">
        <f t="shared" si="2"/>
        <v>800</v>
      </c>
      <c r="P5" s="100">
        <f t="shared" si="2"/>
        <v>800</v>
      </c>
      <c r="Q5" s="100">
        <f t="shared" si="2"/>
        <v>800</v>
      </c>
      <c r="R5" s="100">
        <f t="shared" si="2"/>
        <v>800</v>
      </c>
      <c r="S5" s="101">
        <f t="shared" si="2"/>
        <v>800</v>
      </c>
      <c r="T5" s="99">
        <f t="shared" si="2"/>
        <v>0</v>
      </c>
      <c r="U5" s="100">
        <f t="shared" si="2"/>
        <v>0</v>
      </c>
      <c r="V5" s="100">
        <f t="shared" si="2"/>
        <v>0</v>
      </c>
      <c r="W5" s="100">
        <f t="shared" si="2"/>
        <v>0</v>
      </c>
      <c r="X5" s="100">
        <f t="shared" si="2"/>
        <v>0</v>
      </c>
      <c r="Y5" s="100">
        <f t="shared" si="2"/>
        <v>0</v>
      </c>
      <c r="Z5" s="100">
        <f t="shared" si="2"/>
        <v>0</v>
      </c>
      <c r="AA5" s="100">
        <f t="shared" si="2"/>
        <v>0</v>
      </c>
      <c r="AB5" s="100">
        <f t="shared" si="2"/>
        <v>0</v>
      </c>
      <c r="AC5" s="100">
        <f t="shared" si="2"/>
        <v>0</v>
      </c>
      <c r="AD5" s="100">
        <f t="shared" si="2"/>
        <v>0</v>
      </c>
      <c r="AE5" s="100">
        <f t="shared" si="2"/>
        <v>0</v>
      </c>
      <c r="AF5" s="100">
        <f t="shared" si="2"/>
        <v>0</v>
      </c>
      <c r="AG5" s="100">
        <f t="shared" si="2"/>
        <v>0</v>
      </c>
      <c r="AH5" s="101">
        <f t="shared" si="2"/>
        <v>0</v>
      </c>
      <c r="AI5" s="99">
        <f t="shared" si="2"/>
        <v>0</v>
      </c>
      <c r="AJ5" s="100">
        <f t="shared" si="2"/>
        <v>0</v>
      </c>
      <c r="AK5" s="100">
        <f t="shared" si="2"/>
        <v>0</v>
      </c>
      <c r="AL5" s="100">
        <f t="shared" si="2"/>
        <v>0</v>
      </c>
      <c r="AM5" s="100">
        <f t="shared" si="2"/>
        <v>0</v>
      </c>
      <c r="AN5" s="100">
        <f t="shared" si="2"/>
        <v>0</v>
      </c>
      <c r="AO5" s="100">
        <f t="shared" si="2"/>
        <v>0</v>
      </c>
      <c r="AP5" s="100">
        <f t="shared" si="2"/>
        <v>0</v>
      </c>
      <c r="AQ5" s="100">
        <f t="shared" si="2"/>
        <v>0</v>
      </c>
      <c r="AR5" s="100">
        <f t="shared" si="2"/>
        <v>0</v>
      </c>
      <c r="AS5" s="100">
        <f t="shared" si="2"/>
        <v>0</v>
      </c>
      <c r="AT5" s="100">
        <f t="shared" si="2"/>
        <v>0</v>
      </c>
      <c r="AU5" s="100">
        <f t="shared" si="2"/>
        <v>0</v>
      </c>
      <c r="AV5" s="100">
        <f t="shared" si="2"/>
        <v>0</v>
      </c>
      <c r="AW5" s="101">
        <f t="shared" si="2"/>
        <v>0</v>
      </c>
    </row>
    <row r="6" spans="1:49" x14ac:dyDescent="0.2">
      <c r="A6" s="279"/>
      <c r="B6" s="103" t="s">
        <v>39</v>
      </c>
      <c r="C6" s="104">
        <v>460</v>
      </c>
      <c r="D6" s="105">
        <v>7.7</v>
      </c>
      <c r="E6" s="99">
        <f t="shared" ref="E6:AW6" si="3">COUNTIFS(E$22:E$9941,"Orient.ph.")*5*$D6</f>
        <v>616</v>
      </c>
      <c r="F6" s="100">
        <f t="shared" si="3"/>
        <v>616</v>
      </c>
      <c r="G6" s="100">
        <f t="shared" si="3"/>
        <v>616</v>
      </c>
      <c r="H6" s="100">
        <f t="shared" si="3"/>
        <v>616</v>
      </c>
      <c r="I6" s="100">
        <f t="shared" si="3"/>
        <v>616</v>
      </c>
      <c r="J6" s="100">
        <f t="shared" si="3"/>
        <v>616</v>
      </c>
      <c r="K6" s="100">
        <f t="shared" si="3"/>
        <v>616</v>
      </c>
      <c r="L6" s="100">
        <f t="shared" si="3"/>
        <v>616</v>
      </c>
      <c r="M6" s="100">
        <f t="shared" si="3"/>
        <v>616</v>
      </c>
      <c r="N6" s="100">
        <f t="shared" si="3"/>
        <v>616</v>
      </c>
      <c r="O6" s="100">
        <f t="shared" si="3"/>
        <v>616</v>
      </c>
      <c r="P6" s="100">
        <f t="shared" si="3"/>
        <v>616</v>
      </c>
      <c r="Q6" s="100">
        <f t="shared" si="3"/>
        <v>616</v>
      </c>
      <c r="R6" s="100">
        <f t="shared" si="3"/>
        <v>616</v>
      </c>
      <c r="S6" s="101">
        <f t="shared" si="3"/>
        <v>616</v>
      </c>
      <c r="T6" s="99">
        <f t="shared" si="3"/>
        <v>616</v>
      </c>
      <c r="U6" s="100">
        <f t="shared" si="3"/>
        <v>616</v>
      </c>
      <c r="V6" s="100">
        <f t="shared" si="3"/>
        <v>616</v>
      </c>
      <c r="W6" s="100">
        <f t="shared" si="3"/>
        <v>616</v>
      </c>
      <c r="X6" s="100">
        <f t="shared" si="3"/>
        <v>616</v>
      </c>
      <c r="Y6" s="100">
        <f t="shared" si="3"/>
        <v>616</v>
      </c>
      <c r="Z6" s="100">
        <f t="shared" si="3"/>
        <v>616</v>
      </c>
      <c r="AA6" s="100">
        <f t="shared" si="3"/>
        <v>616</v>
      </c>
      <c r="AB6" s="100">
        <f t="shared" si="3"/>
        <v>616</v>
      </c>
      <c r="AC6" s="100">
        <f t="shared" si="3"/>
        <v>616</v>
      </c>
      <c r="AD6" s="100">
        <f t="shared" si="3"/>
        <v>616</v>
      </c>
      <c r="AE6" s="100">
        <f t="shared" si="3"/>
        <v>616</v>
      </c>
      <c r="AF6" s="100">
        <f t="shared" si="3"/>
        <v>616</v>
      </c>
      <c r="AG6" s="100">
        <f t="shared" si="3"/>
        <v>616</v>
      </c>
      <c r="AH6" s="101">
        <f t="shared" si="3"/>
        <v>616</v>
      </c>
      <c r="AI6" s="99">
        <f t="shared" si="3"/>
        <v>616</v>
      </c>
      <c r="AJ6" s="100">
        <f t="shared" si="3"/>
        <v>616</v>
      </c>
      <c r="AK6" s="100">
        <f t="shared" si="3"/>
        <v>616</v>
      </c>
      <c r="AL6" s="100">
        <f t="shared" si="3"/>
        <v>616</v>
      </c>
      <c r="AM6" s="100">
        <f t="shared" si="3"/>
        <v>616</v>
      </c>
      <c r="AN6" s="100">
        <f t="shared" si="3"/>
        <v>616</v>
      </c>
      <c r="AO6" s="100">
        <f t="shared" si="3"/>
        <v>616</v>
      </c>
      <c r="AP6" s="100">
        <f t="shared" si="3"/>
        <v>616</v>
      </c>
      <c r="AQ6" s="100">
        <f t="shared" si="3"/>
        <v>616</v>
      </c>
      <c r="AR6" s="100">
        <f t="shared" si="3"/>
        <v>616</v>
      </c>
      <c r="AS6" s="100">
        <f t="shared" si="3"/>
        <v>616</v>
      </c>
      <c r="AT6" s="100">
        <f t="shared" si="3"/>
        <v>616</v>
      </c>
      <c r="AU6" s="100">
        <f t="shared" si="3"/>
        <v>616</v>
      </c>
      <c r="AV6" s="100">
        <f t="shared" si="3"/>
        <v>616</v>
      </c>
      <c r="AW6" s="101">
        <f t="shared" si="3"/>
        <v>616</v>
      </c>
    </row>
    <row r="7" spans="1:49" x14ac:dyDescent="0.2">
      <c r="A7" s="279"/>
      <c r="B7" s="106" t="s">
        <v>22</v>
      </c>
      <c r="C7" s="107">
        <v>400</v>
      </c>
      <c r="D7" s="108">
        <v>7.7</v>
      </c>
      <c r="E7" s="109">
        <f t="shared" ref="E7:AW7" si="4">COUNTIFS(E$22:E$9941,"KH")*5*$D7</f>
        <v>539</v>
      </c>
      <c r="F7" s="100">
        <f t="shared" si="4"/>
        <v>539</v>
      </c>
      <c r="G7" s="100">
        <f t="shared" si="4"/>
        <v>539</v>
      </c>
      <c r="H7" s="100">
        <f t="shared" si="4"/>
        <v>539</v>
      </c>
      <c r="I7" s="100">
        <f t="shared" si="4"/>
        <v>539</v>
      </c>
      <c r="J7" s="100">
        <f t="shared" si="4"/>
        <v>616</v>
      </c>
      <c r="K7" s="100">
        <f t="shared" si="4"/>
        <v>616</v>
      </c>
      <c r="L7" s="100">
        <f t="shared" si="4"/>
        <v>616</v>
      </c>
      <c r="M7" s="100">
        <f t="shared" si="4"/>
        <v>539</v>
      </c>
      <c r="N7" s="100">
        <f t="shared" si="4"/>
        <v>539</v>
      </c>
      <c r="O7" s="100">
        <f t="shared" si="4"/>
        <v>616</v>
      </c>
      <c r="P7" s="100">
        <f t="shared" si="4"/>
        <v>616</v>
      </c>
      <c r="Q7" s="100">
        <f t="shared" si="4"/>
        <v>616</v>
      </c>
      <c r="R7" s="100">
        <f t="shared" si="4"/>
        <v>539</v>
      </c>
      <c r="S7" s="101">
        <f t="shared" si="4"/>
        <v>539</v>
      </c>
      <c r="T7" s="109">
        <f t="shared" si="4"/>
        <v>539</v>
      </c>
      <c r="U7" s="100">
        <f t="shared" si="4"/>
        <v>539</v>
      </c>
      <c r="V7" s="100">
        <f t="shared" si="4"/>
        <v>539</v>
      </c>
      <c r="W7" s="100">
        <f t="shared" si="4"/>
        <v>539</v>
      </c>
      <c r="X7" s="100">
        <f t="shared" si="4"/>
        <v>539</v>
      </c>
      <c r="Y7" s="100">
        <f t="shared" si="4"/>
        <v>616</v>
      </c>
      <c r="Z7" s="100">
        <f t="shared" si="4"/>
        <v>616</v>
      </c>
      <c r="AA7" s="100">
        <f t="shared" si="4"/>
        <v>616</v>
      </c>
      <c r="AB7" s="100">
        <f t="shared" si="4"/>
        <v>539</v>
      </c>
      <c r="AC7" s="100">
        <f t="shared" si="4"/>
        <v>539</v>
      </c>
      <c r="AD7" s="100">
        <f t="shared" si="4"/>
        <v>616</v>
      </c>
      <c r="AE7" s="100">
        <f t="shared" si="4"/>
        <v>616</v>
      </c>
      <c r="AF7" s="100">
        <f t="shared" si="4"/>
        <v>616</v>
      </c>
      <c r="AG7" s="100">
        <f t="shared" si="4"/>
        <v>539</v>
      </c>
      <c r="AH7" s="101">
        <f t="shared" si="4"/>
        <v>539</v>
      </c>
      <c r="AI7" s="109">
        <f t="shared" si="4"/>
        <v>539</v>
      </c>
      <c r="AJ7" s="100">
        <f t="shared" si="4"/>
        <v>539</v>
      </c>
      <c r="AK7" s="100">
        <f t="shared" si="4"/>
        <v>539</v>
      </c>
      <c r="AL7" s="100">
        <f t="shared" si="4"/>
        <v>539</v>
      </c>
      <c r="AM7" s="100">
        <f t="shared" si="4"/>
        <v>539</v>
      </c>
      <c r="AN7" s="100">
        <f t="shared" si="4"/>
        <v>0</v>
      </c>
      <c r="AO7" s="100">
        <f t="shared" si="4"/>
        <v>0</v>
      </c>
      <c r="AP7" s="100">
        <f t="shared" si="4"/>
        <v>0</v>
      </c>
      <c r="AQ7" s="100">
        <f t="shared" si="4"/>
        <v>0</v>
      </c>
      <c r="AR7" s="100">
        <f t="shared" si="4"/>
        <v>0</v>
      </c>
      <c r="AS7" s="100">
        <f t="shared" si="4"/>
        <v>0</v>
      </c>
      <c r="AT7" s="100">
        <f t="shared" si="4"/>
        <v>0</v>
      </c>
      <c r="AU7" s="100">
        <f t="shared" si="4"/>
        <v>0</v>
      </c>
      <c r="AV7" s="100">
        <f t="shared" si="4"/>
        <v>0</v>
      </c>
      <c r="AW7" s="101">
        <f t="shared" si="4"/>
        <v>0</v>
      </c>
    </row>
    <row r="8" spans="1:49" x14ac:dyDescent="0.2">
      <c r="A8" s="279"/>
      <c r="B8" s="110" t="s">
        <v>40</v>
      </c>
      <c r="C8" s="111">
        <v>400</v>
      </c>
      <c r="D8" s="112">
        <v>7.7</v>
      </c>
      <c r="E8" s="109">
        <f t="shared" ref="E8:AW8" si="5">COUNTIFS(E$22:E$9941,"APH")*5*$D8</f>
        <v>616</v>
      </c>
      <c r="F8" s="100">
        <f t="shared" si="5"/>
        <v>616</v>
      </c>
      <c r="G8" s="100">
        <f t="shared" si="5"/>
        <v>616</v>
      </c>
      <c r="H8" s="100">
        <f t="shared" si="5"/>
        <v>616</v>
      </c>
      <c r="I8" s="100">
        <f t="shared" si="5"/>
        <v>616</v>
      </c>
      <c r="J8" s="100">
        <f t="shared" si="5"/>
        <v>539</v>
      </c>
      <c r="K8" s="100">
        <f t="shared" si="5"/>
        <v>539</v>
      </c>
      <c r="L8" s="100">
        <f t="shared" si="5"/>
        <v>539</v>
      </c>
      <c r="M8" s="100">
        <f t="shared" si="5"/>
        <v>616</v>
      </c>
      <c r="N8" s="100">
        <f t="shared" si="5"/>
        <v>616</v>
      </c>
      <c r="O8" s="100">
        <f t="shared" si="5"/>
        <v>539</v>
      </c>
      <c r="P8" s="100">
        <f t="shared" si="5"/>
        <v>539</v>
      </c>
      <c r="Q8" s="100">
        <f t="shared" si="5"/>
        <v>539</v>
      </c>
      <c r="R8" s="100">
        <f t="shared" si="5"/>
        <v>616</v>
      </c>
      <c r="S8" s="101">
        <f t="shared" si="5"/>
        <v>616</v>
      </c>
      <c r="T8" s="109">
        <f t="shared" si="5"/>
        <v>616</v>
      </c>
      <c r="U8" s="100">
        <f t="shared" si="5"/>
        <v>616</v>
      </c>
      <c r="V8" s="100">
        <f t="shared" si="5"/>
        <v>616</v>
      </c>
      <c r="W8" s="100">
        <f t="shared" si="5"/>
        <v>616</v>
      </c>
      <c r="X8" s="100">
        <f t="shared" si="5"/>
        <v>616</v>
      </c>
      <c r="Y8" s="100">
        <f t="shared" si="5"/>
        <v>539</v>
      </c>
      <c r="Z8" s="100">
        <f t="shared" si="5"/>
        <v>539</v>
      </c>
      <c r="AA8" s="100">
        <f t="shared" si="5"/>
        <v>539</v>
      </c>
      <c r="AB8" s="100">
        <f t="shared" si="5"/>
        <v>616</v>
      </c>
      <c r="AC8" s="100">
        <f t="shared" si="5"/>
        <v>616</v>
      </c>
      <c r="AD8" s="100">
        <f t="shared" si="5"/>
        <v>539</v>
      </c>
      <c r="AE8" s="100">
        <f t="shared" si="5"/>
        <v>539</v>
      </c>
      <c r="AF8" s="100">
        <f t="shared" si="5"/>
        <v>539</v>
      </c>
      <c r="AG8" s="100">
        <f t="shared" si="5"/>
        <v>616</v>
      </c>
      <c r="AH8" s="101">
        <f t="shared" si="5"/>
        <v>616</v>
      </c>
      <c r="AI8" s="109">
        <f t="shared" si="5"/>
        <v>0</v>
      </c>
      <c r="AJ8" s="100">
        <f t="shared" si="5"/>
        <v>0</v>
      </c>
      <c r="AK8" s="100">
        <f t="shared" si="5"/>
        <v>0</v>
      </c>
      <c r="AL8" s="100">
        <f t="shared" si="5"/>
        <v>0</v>
      </c>
      <c r="AM8" s="100">
        <f t="shared" si="5"/>
        <v>0</v>
      </c>
      <c r="AN8" s="100">
        <f t="shared" si="5"/>
        <v>539</v>
      </c>
      <c r="AO8" s="100">
        <f t="shared" si="5"/>
        <v>539</v>
      </c>
      <c r="AP8" s="100">
        <f t="shared" si="5"/>
        <v>539</v>
      </c>
      <c r="AQ8" s="100">
        <f t="shared" si="5"/>
        <v>616</v>
      </c>
      <c r="AR8" s="100">
        <f t="shared" si="5"/>
        <v>616</v>
      </c>
      <c r="AS8" s="100">
        <f t="shared" si="5"/>
        <v>0</v>
      </c>
      <c r="AT8" s="100">
        <f t="shared" si="5"/>
        <v>0</v>
      </c>
      <c r="AU8" s="100">
        <f t="shared" si="5"/>
        <v>0</v>
      </c>
      <c r="AV8" s="100">
        <f t="shared" si="5"/>
        <v>0</v>
      </c>
      <c r="AW8" s="101">
        <f t="shared" si="5"/>
        <v>0</v>
      </c>
    </row>
    <row r="9" spans="1:49" x14ac:dyDescent="0.2">
      <c r="A9" s="279"/>
      <c r="B9" s="113" t="s">
        <v>23</v>
      </c>
      <c r="C9" s="114">
        <v>400</v>
      </c>
      <c r="D9" s="115">
        <v>7.7</v>
      </c>
      <c r="E9" s="109">
        <f t="shared" ref="E9:AW9" si="6">COUNTIFS(E$22:E$9941,"AD")*5*$D9</f>
        <v>616</v>
      </c>
      <c r="F9" s="100">
        <f t="shared" si="6"/>
        <v>616</v>
      </c>
      <c r="G9" s="100">
        <f t="shared" si="6"/>
        <v>616</v>
      </c>
      <c r="H9" s="100">
        <f t="shared" si="6"/>
        <v>616</v>
      </c>
      <c r="I9" s="100">
        <f t="shared" si="6"/>
        <v>616</v>
      </c>
      <c r="J9" s="100">
        <f t="shared" si="6"/>
        <v>616</v>
      </c>
      <c r="K9" s="100">
        <f t="shared" si="6"/>
        <v>616</v>
      </c>
      <c r="L9" s="100">
        <f t="shared" si="6"/>
        <v>616</v>
      </c>
      <c r="M9" s="100">
        <f t="shared" si="6"/>
        <v>616</v>
      </c>
      <c r="N9" s="100">
        <f t="shared" si="6"/>
        <v>616</v>
      </c>
      <c r="O9" s="100">
        <f t="shared" si="6"/>
        <v>616</v>
      </c>
      <c r="P9" s="100">
        <f t="shared" si="6"/>
        <v>616</v>
      </c>
      <c r="Q9" s="100">
        <f t="shared" si="6"/>
        <v>616</v>
      </c>
      <c r="R9" s="100">
        <f t="shared" si="6"/>
        <v>616</v>
      </c>
      <c r="S9" s="101">
        <f t="shared" si="6"/>
        <v>616</v>
      </c>
      <c r="T9" s="109">
        <f t="shared" si="6"/>
        <v>616</v>
      </c>
      <c r="U9" s="100">
        <f t="shared" si="6"/>
        <v>616</v>
      </c>
      <c r="V9" s="100">
        <f t="shared" si="6"/>
        <v>616</v>
      </c>
      <c r="W9" s="100">
        <f t="shared" si="6"/>
        <v>616</v>
      </c>
      <c r="X9" s="100">
        <f t="shared" si="6"/>
        <v>616</v>
      </c>
      <c r="Y9" s="100">
        <f t="shared" si="6"/>
        <v>616</v>
      </c>
      <c r="Z9" s="100">
        <f t="shared" si="6"/>
        <v>616</v>
      </c>
      <c r="AA9" s="100">
        <f t="shared" si="6"/>
        <v>616</v>
      </c>
      <c r="AB9" s="100">
        <f t="shared" si="6"/>
        <v>616</v>
      </c>
      <c r="AC9" s="100">
        <f t="shared" si="6"/>
        <v>616</v>
      </c>
      <c r="AD9" s="100">
        <f t="shared" si="6"/>
        <v>616</v>
      </c>
      <c r="AE9" s="100">
        <f t="shared" si="6"/>
        <v>616</v>
      </c>
      <c r="AF9" s="100">
        <f t="shared" si="6"/>
        <v>616</v>
      </c>
      <c r="AG9" s="100">
        <f t="shared" si="6"/>
        <v>616</v>
      </c>
      <c r="AH9" s="101">
        <f t="shared" si="6"/>
        <v>616</v>
      </c>
      <c r="AI9" s="109">
        <f t="shared" si="6"/>
        <v>0</v>
      </c>
      <c r="AJ9" s="100">
        <f t="shared" si="6"/>
        <v>0</v>
      </c>
      <c r="AK9" s="100">
        <f t="shared" si="6"/>
        <v>0</v>
      </c>
      <c r="AL9" s="100">
        <f t="shared" si="6"/>
        <v>0</v>
      </c>
      <c r="AM9" s="100">
        <f t="shared" si="6"/>
        <v>0</v>
      </c>
      <c r="AN9" s="100">
        <f t="shared" si="6"/>
        <v>0</v>
      </c>
      <c r="AO9" s="100">
        <f t="shared" si="6"/>
        <v>0</v>
      </c>
      <c r="AP9" s="100">
        <f t="shared" si="6"/>
        <v>0</v>
      </c>
      <c r="AQ9" s="100">
        <f t="shared" si="6"/>
        <v>0</v>
      </c>
      <c r="AR9" s="100">
        <f t="shared" si="6"/>
        <v>0</v>
      </c>
      <c r="AS9" s="100">
        <f t="shared" si="6"/>
        <v>616</v>
      </c>
      <c r="AT9" s="100">
        <f t="shared" si="6"/>
        <v>616</v>
      </c>
      <c r="AU9" s="100">
        <f t="shared" si="6"/>
        <v>616</v>
      </c>
      <c r="AV9" s="100">
        <f t="shared" si="6"/>
        <v>616</v>
      </c>
      <c r="AW9" s="101">
        <f t="shared" si="6"/>
        <v>616</v>
      </c>
    </row>
    <row r="10" spans="1:49" x14ac:dyDescent="0.2">
      <c r="A10" s="279"/>
      <c r="B10" s="116" t="s">
        <v>16</v>
      </c>
      <c r="C10" s="117">
        <v>60</v>
      </c>
      <c r="D10" s="118">
        <v>7.7</v>
      </c>
      <c r="E10" s="109">
        <f t="shared" ref="E10:AW10" si="7">COUNTIFS(E$22:E$9941,"Päd")*5*$D10</f>
        <v>77</v>
      </c>
      <c r="F10" s="100">
        <f t="shared" si="7"/>
        <v>77</v>
      </c>
      <c r="G10" s="100">
        <f t="shared" si="7"/>
        <v>77</v>
      </c>
      <c r="H10" s="100">
        <f t="shared" si="7"/>
        <v>77</v>
      </c>
      <c r="I10" s="100">
        <f t="shared" si="7"/>
        <v>77</v>
      </c>
      <c r="J10" s="100">
        <f t="shared" si="7"/>
        <v>77</v>
      </c>
      <c r="K10" s="100">
        <f t="shared" si="7"/>
        <v>77</v>
      </c>
      <c r="L10" s="100">
        <f t="shared" si="7"/>
        <v>77</v>
      </c>
      <c r="M10" s="100">
        <f t="shared" si="7"/>
        <v>77</v>
      </c>
      <c r="N10" s="100">
        <f t="shared" si="7"/>
        <v>77</v>
      </c>
      <c r="O10" s="100">
        <f t="shared" si="7"/>
        <v>77</v>
      </c>
      <c r="P10" s="100">
        <f t="shared" si="7"/>
        <v>77</v>
      </c>
      <c r="Q10" s="100">
        <f t="shared" si="7"/>
        <v>77</v>
      </c>
      <c r="R10" s="100">
        <f t="shared" si="7"/>
        <v>77</v>
      </c>
      <c r="S10" s="101">
        <f t="shared" si="7"/>
        <v>77</v>
      </c>
      <c r="T10" s="109">
        <f t="shared" si="7"/>
        <v>77</v>
      </c>
      <c r="U10" s="100">
        <f t="shared" si="7"/>
        <v>77</v>
      </c>
      <c r="V10" s="100">
        <f t="shared" si="7"/>
        <v>77</v>
      </c>
      <c r="W10" s="100">
        <f t="shared" si="7"/>
        <v>77</v>
      </c>
      <c r="X10" s="100">
        <f t="shared" si="7"/>
        <v>77</v>
      </c>
      <c r="Y10" s="100">
        <f t="shared" si="7"/>
        <v>77</v>
      </c>
      <c r="Z10" s="100">
        <f t="shared" si="7"/>
        <v>77</v>
      </c>
      <c r="AA10" s="100">
        <f t="shared" si="7"/>
        <v>77</v>
      </c>
      <c r="AB10" s="100">
        <f t="shared" si="7"/>
        <v>77</v>
      </c>
      <c r="AC10" s="100">
        <f t="shared" si="7"/>
        <v>77</v>
      </c>
      <c r="AD10" s="100">
        <f t="shared" si="7"/>
        <v>77</v>
      </c>
      <c r="AE10" s="100">
        <f t="shared" si="7"/>
        <v>77</v>
      </c>
      <c r="AF10" s="100">
        <f t="shared" si="7"/>
        <v>77</v>
      </c>
      <c r="AG10" s="100">
        <f t="shared" si="7"/>
        <v>77</v>
      </c>
      <c r="AH10" s="101">
        <f t="shared" si="7"/>
        <v>77</v>
      </c>
      <c r="AI10" s="109">
        <f t="shared" si="7"/>
        <v>77</v>
      </c>
      <c r="AJ10" s="100">
        <f t="shared" si="7"/>
        <v>77</v>
      </c>
      <c r="AK10" s="100">
        <f t="shared" si="7"/>
        <v>77</v>
      </c>
      <c r="AL10" s="100">
        <f t="shared" si="7"/>
        <v>77</v>
      </c>
      <c r="AM10" s="100">
        <f t="shared" si="7"/>
        <v>77</v>
      </c>
      <c r="AN10" s="100">
        <f t="shared" si="7"/>
        <v>77</v>
      </c>
      <c r="AO10" s="100">
        <f t="shared" si="7"/>
        <v>77</v>
      </c>
      <c r="AP10" s="100">
        <f t="shared" si="7"/>
        <v>77</v>
      </c>
      <c r="AQ10" s="100">
        <f t="shared" si="7"/>
        <v>0</v>
      </c>
      <c r="AR10" s="100">
        <f t="shared" si="7"/>
        <v>0</v>
      </c>
      <c r="AS10" s="100">
        <f t="shared" si="7"/>
        <v>0</v>
      </c>
      <c r="AT10" s="100">
        <f t="shared" si="7"/>
        <v>0</v>
      </c>
      <c r="AU10" s="100">
        <f t="shared" si="7"/>
        <v>0</v>
      </c>
      <c r="AV10" s="100">
        <f t="shared" si="7"/>
        <v>0</v>
      </c>
      <c r="AW10" s="101">
        <f t="shared" si="7"/>
        <v>0</v>
      </c>
    </row>
    <row r="11" spans="1:49" x14ac:dyDescent="0.2">
      <c r="A11" s="279"/>
      <c r="B11" s="177" t="s">
        <v>53</v>
      </c>
      <c r="C11" s="184">
        <v>120</v>
      </c>
      <c r="D11" s="181">
        <v>7.7</v>
      </c>
      <c r="E11" s="109">
        <f>COUNTIFS(E$22:E$9941,"Psych")*5*$D11</f>
        <v>154</v>
      </c>
      <c r="F11" s="100">
        <f t="shared" ref="F11:AW11" si="8">COUNTIFS(F$22:F$9941,"Psych")*5*$D11</f>
        <v>154</v>
      </c>
      <c r="G11" s="100">
        <f t="shared" si="8"/>
        <v>154</v>
      </c>
      <c r="H11" s="100">
        <f t="shared" si="8"/>
        <v>154</v>
      </c>
      <c r="I11" s="100">
        <f t="shared" si="8"/>
        <v>154</v>
      </c>
      <c r="J11" s="100">
        <f t="shared" si="8"/>
        <v>154</v>
      </c>
      <c r="K11" s="100">
        <f t="shared" si="8"/>
        <v>154</v>
      </c>
      <c r="L11" s="100">
        <f t="shared" si="8"/>
        <v>154</v>
      </c>
      <c r="M11" s="100">
        <f t="shared" si="8"/>
        <v>154</v>
      </c>
      <c r="N11" s="100">
        <f t="shared" si="8"/>
        <v>154</v>
      </c>
      <c r="O11" s="100">
        <f t="shared" si="8"/>
        <v>154</v>
      </c>
      <c r="P11" s="100">
        <f t="shared" si="8"/>
        <v>154</v>
      </c>
      <c r="Q11" s="100">
        <f t="shared" si="8"/>
        <v>154</v>
      </c>
      <c r="R11" s="100">
        <f t="shared" si="8"/>
        <v>154</v>
      </c>
      <c r="S11" s="101">
        <f t="shared" si="8"/>
        <v>154</v>
      </c>
      <c r="T11" s="109">
        <f>COUNTIFS(T$22:T$9941,"Psych")*5*$D11</f>
        <v>0</v>
      </c>
      <c r="U11" s="100">
        <f t="shared" si="8"/>
        <v>0</v>
      </c>
      <c r="V11" s="100">
        <f t="shared" si="8"/>
        <v>0</v>
      </c>
      <c r="W11" s="100">
        <f t="shared" si="8"/>
        <v>0</v>
      </c>
      <c r="X11" s="100">
        <f t="shared" si="8"/>
        <v>0</v>
      </c>
      <c r="Y11" s="100">
        <f t="shared" si="8"/>
        <v>0</v>
      </c>
      <c r="Z11" s="100">
        <f t="shared" si="8"/>
        <v>0</v>
      </c>
      <c r="AA11" s="100">
        <f t="shared" si="8"/>
        <v>0</v>
      </c>
      <c r="AB11" s="100">
        <f t="shared" si="8"/>
        <v>0</v>
      </c>
      <c r="AC11" s="100">
        <f t="shared" si="8"/>
        <v>0</v>
      </c>
      <c r="AD11" s="100">
        <f t="shared" si="8"/>
        <v>0</v>
      </c>
      <c r="AE11" s="100">
        <f t="shared" si="8"/>
        <v>0</v>
      </c>
      <c r="AF11" s="100">
        <f t="shared" si="8"/>
        <v>0</v>
      </c>
      <c r="AG11" s="100">
        <f t="shared" si="8"/>
        <v>0</v>
      </c>
      <c r="AH11" s="101">
        <f t="shared" si="8"/>
        <v>0</v>
      </c>
      <c r="AI11" s="109">
        <f>COUNTIFS(AI$22:AI$9941,"Psych")*5*$D11</f>
        <v>0</v>
      </c>
      <c r="AJ11" s="100">
        <f t="shared" si="8"/>
        <v>0</v>
      </c>
      <c r="AK11" s="100">
        <f t="shared" si="8"/>
        <v>0</v>
      </c>
      <c r="AL11" s="100">
        <f t="shared" si="8"/>
        <v>0</v>
      </c>
      <c r="AM11" s="100">
        <f t="shared" si="8"/>
        <v>0</v>
      </c>
      <c r="AN11" s="100">
        <f t="shared" si="8"/>
        <v>0</v>
      </c>
      <c r="AO11" s="100">
        <f t="shared" si="8"/>
        <v>0</v>
      </c>
      <c r="AP11" s="100">
        <f t="shared" si="8"/>
        <v>0</v>
      </c>
      <c r="AQ11" s="100">
        <f t="shared" si="8"/>
        <v>0</v>
      </c>
      <c r="AR11" s="100">
        <f t="shared" si="8"/>
        <v>0</v>
      </c>
      <c r="AS11" s="100">
        <f t="shared" si="8"/>
        <v>0</v>
      </c>
      <c r="AT11" s="100">
        <f t="shared" si="8"/>
        <v>0</v>
      </c>
      <c r="AU11" s="100">
        <f t="shared" si="8"/>
        <v>0</v>
      </c>
      <c r="AV11" s="100">
        <f t="shared" si="8"/>
        <v>0</v>
      </c>
      <c r="AW11" s="101">
        <f t="shared" si="8"/>
        <v>0</v>
      </c>
    </row>
    <row r="12" spans="1:49" x14ac:dyDescent="0.2">
      <c r="A12" s="279"/>
      <c r="B12" s="178" t="s">
        <v>52</v>
      </c>
      <c r="C12" s="185">
        <v>500</v>
      </c>
      <c r="D12" s="182">
        <v>7.7</v>
      </c>
      <c r="E12" s="109">
        <f>COUNTIFS(E$22:E$9941,"Vertiefung")*5*$D12</f>
        <v>770</v>
      </c>
      <c r="F12" s="100">
        <f t="shared" ref="F12:AW12" si="9">COUNTIFS(F$22:F$9941,"Vertiefung")*5*$D12</f>
        <v>770</v>
      </c>
      <c r="G12" s="100">
        <f t="shared" si="9"/>
        <v>770</v>
      </c>
      <c r="H12" s="100">
        <f t="shared" si="9"/>
        <v>770</v>
      </c>
      <c r="I12" s="100">
        <f t="shared" si="9"/>
        <v>770</v>
      </c>
      <c r="J12" s="100">
        <f t="shared" si="9"/>
        <v>770</v>
      </c>
      <c r="K12" s="100">
        <f t="shared" si="9"/>
        <v>770</v>
      </c>
      <c r="L12" s="100">
        <f t="shared" si="9"/>
        <v>770</v>
      </c>
      <c r="M12" s="100">
        <f t="shared" si="9"/>
        <v>770</v>
      </c>
      <c r="N12" s="100">
        <f t="shared" si="9"/>
        <v>770</v>
      </c>
      <c r="O12" s="100">
        <f t="shared" si="9"/>
        <v>770</v>
      </c>
      <c r="P12" s="100">
        <f t="shared" si="9"/>
        <v>770</v>
      </c>
      <c r="Q12" s="100">
        <f t="shared" si="9"/>
        <v>770</v>
      </c>
      <c r="R12" s="100">
        <f t="shared" si="9"/>
        <v>770</v>
      </c>
      <c r="S12" s="101">
        <f t="shared" si="9"/>
        <v>770</v>
      </c>
      <c r="T12" s="109">
        <f>COUNTIFS(T$22:T$9941,"Vertiefung")*5*$D12</f>
        <v>0</v>
      </c>
      <c r="U12" s="100">
        <f t="shared" si="9"/>
        <v>0</v>
      </c>
      <c r="V12" s="100">
        <f t="shared" si="9"/>
        <v>0</v>
      </c>
      <c r="W12" s="100">
        <f t="shared" si="9"/>
        <v>0</v>
      </c>
      <c r="X12" s="100">
        <f t="shared" si="9"/>
        <v>0</v>
      </c>
      <c r="Y12" s="100">
        <f t="shared" si="9"/>
        <v>0</v>
      </c>
      <c r="Z12" s="100">
        <f t="shared" si="9"/>
        <v>0</v>
      </c>
      <c r="AA12" s="100">
        <f t="shared" si="9"/>
        <v>0</v>
      </c>
      <c r="AB12" s="100">
        <f t="shared" si="9"/>
        <v>0</v>
      </c>
      <c r="AC12" s="100">
        <f t="shared" si="9"/>
        <v>0</v>
      </c>
      <c r="AD12" s="100">
        <f t="shared" si="9"/>
        <v>0</v>
      </c>
      <c r="AE12" s="100">
        <f t="shared" si="9"/>
        <v>0</v>
      </c>
      <c r="AF12" s="100">
        <f t="shared" si="9"/>
        <v>0</v>
      </c>
      <c r="AG12" s="100">
        <f t="shared" si="9"/>
        <v>0</v>
      </c>
      <c r="AH12" s="101">
        <f t="shared" si="9"/>
        <v>0</v>
      </c>
      <c r="AI12" s="109">
        <f>COUNTIFS(AI$22:AI$9941,"Vertiefung")*5*$D12</f>
        <v>0</v>
      </c>
      <c r="AJ12" s="100">
        <f t="shared" si="9"/>
        <v>0</v>
      </c>
      <c r="AK12" s="100">
        <f t="shared" si="9"/>
        <v>0</v>
      </c>
      <c r="AL12" s="100">
        <f t="shared" si="9"/>
        <v>0</v>
      </c>
      <c r="AM12" s="100">
        <f t="shared" si="9"/>
        <v>0</v>
      </c>
      <c r="AN12" s="100">
        <f t="shared" si="9"/>
        <v>0</v>
      </c>
      <c r="AO12" s="100">
        <f t="shared" si="9"/>
        <v>0</v>
      </c>
      <c r="AP12" s="100">
        <f t="shared" si="9"/>
        <v>0</v>
      </c>
      <c r="AQ12" s="100">
        <f t="shared" si="9"/>
        <v>0</v>
      </c>
      <c r="AR12" s="100">
        <f t="shared" si="9"/>
        <v>0</v>
      </c>
      <c r="AS12" s="100">
        <f t="shared" si="9"/>
        <v>0</v>
      </c>
      <c r="AT12" s="100">
        <f t="shared" si="9"/>
        <v>0</v>
      </c>
      <c r="AU12" s="100">
        <f t="shared" si="9"/>
        <v>0</v>
      </c>
      <c r="AV12" s="100">
        <f t="shared" si="9"/>
        <v>0</v>
      </c>
      <c r="AW12" s="101">
        <f t="shared" si="9"/>
        <v>0</v>
      </c>
    </row>
    <row r="13" spans="1:49" x14ac:dyDescent="0.2">
      <c r="A13" s="279"/>
      <c r="B13" s="179" t="s">
        <v>54</v>
      </c>
      <c r="C13" s="186">
        <v>80</v>
      </c>
      <c r="D13" s="183">
        <v>7.7</v>
      </c>
      <c r="E13" s="109">
        <f>COUNTIFS(E$22:E$9941,"Wahl 1")*5*$D13</f>
        <v>154</v>
      </c>
      <c r="F13" s="100">
        <f t="shared" ref="F13:AW13" si="10">COUNTIFS(F$22:F$9941,"Wahl 1")*5*$D13</f>
        <v>154</v>
      </c>
      <c r="G13" s="100">
        <f t="shared" si="10"/>
        <v>154</v>
      </c>
      <c r="H13" s="100">
        <f t="shared" si="10"/>
        <v>154</v>
      </c>
      <c r="I13" s="100">
        <f t="shared" si="10"/>
        <v>154</v>
      </c>
      <c r="J13" s="100">
        <f t="shared" si="10"/>
        <v>154</v>
      </c>
      <c r="K13" s="100">
        <f t="shared" si="10"/>
        <v>154</v>
      </c>
      <c r="L13" s="100">
        <f t="shared" si="10"/>
        <v>154</v>
      </c>
      <c r="M13" s="100">
        <f t="shared" si="10"/>
        <v>154</v>
      </c>
      <c r="N13" s="100">
        <f t="shared" si="10"/>
        <v>154</v>
      </c>
      <c r="O13" s="100">
        <f t="shared" si="10"/>
        <v>154</v>
      </c>
      <c r="P13" s="100">
        <f t="shared" si="10"/>
        <v>154</v>
      </c>
      <c r="Q13" s="100">
        <f t="shared" si="10"/>
        <v>154</v>
      </c>
      <c r="R13" s="100">
        <f t="shared" si="10"/>
        <v>154</v>
      </c>
      <c r="S13" s="101">
        <f t="shared" si="10"/>
        <v>154</v>
      </c>
      <c r="T13" s="109">
        <f>COUNTIFS(T$22:T$9941,"Wahl 1")*5*$D13</f>
        <v>0</v>
      </c>
      <c r="U13" s="100">
        <f t="shared" si="10"/>
        <v>0</v>
      </c>
      <c r="V13" s="100">
        <f t="shared" si="10"/>
        <v>0</v>
      </c>
      <c r="W13" s="100">
        <f t="shared" si="10"/>
        <v>0</v>
      </c>
      <c r="X13" s="100">
        <f t="shared" si="10"/>
        <v>0</v>
      </c>
      <c r="Y13" s="100">
        <f t="shared" si="10"/>
        <v>0</v>
      </c>
      <c r="Z13" s="100">
        <f t="shared" si="10"/>
        <v>0</v>
      </c>
      <c r="AA13" s="100">
        <f t="shared" si="10"/>
        <v>0</v>
      </c>
      <c r="AB13" s="100">
        <f t="shared" si="10"/>
        <v>0</v>
      </c>
      <c r="AC13" s="100">
        <f t="shared" si="10"/>
        <v>0</v>
      </c>
      <c r="AD13" s="100">
        <f t="shared" si="10"/>
        <v>0</v>
      </c>
      <c r="AE13" s="100">
        <f t="shared" si="10"/>
        <v>0</v>
      </c>
      <c r="AF13" s="100">
        <f t="shared" si="10"/>
        <v>0</v>
      </c>
      <c r="AG13" s="100">
        <f t="shared" si="10"/>
        <v>0</v>
      </c>
      <c r="AH13" s="101">
        <f t="shared" si="10"/>
        <v>0</v>
      </c>
      <c r="AI13" s="109">
        <f>COUNTIFS(AI$22:AI$9941,"Wahl 1")*5*$D13</f>
        <v>0</v>
      </c>
      <c r="AJ13" s="100">
        <f t="shared" si="10"/>
        <v>0</v>
      </c>
      <c r="AK13" s="100">
        <f t="shared" si="10"/>
        <v>0</v>
      </c>
      <c r="AL13" s="100">
        <f t="shared" si="10"/>
        <v>0</v>
      </c>
      <c r="AM13" s="100">
        <f t="shared" si="10"/>
        <v>0</v>
      </c>
      <c r="AN13" s="100">
        <f t="shared" si="10"/>
        <v>0</v>
      </c>
      <c r="AO13" s="100">
        <f t="shared" si="10"/>
        <v>0</v>
      </c>
      <c r="AP13" s="100">
        <f t="shared" si="10"/>
        <v>0</v>
      </c>
      <c r="AQ13" s="100">
        <f t="shared" si="10"/>
        <v>0</v>
      </c>
      <c r="AR13" s="100">
        <f t="shared" si="10"/>
        <v>0</v>
      </c>
      <c r="AS13" s="100">
        <f t="shared" si="10"/>
        <v>0</v>
      </c>
      <c r="AT13" s="100">
        <f t="shared" si="10"/>
        <v>0</v>
      </c>
      <c r="AU13" s="100">
        <f t="shared" si="10"/>
        <v>0</v>
      </c>
      <c r="AV13" s="100">
        <f t="shared" si="10"/>
        <v>0</v>
      </c>
      <c r="AW13" s="101">
        <f t="shared" si="10"/>
        <v>0</v>
      </c>
    </row>
    <row r="14" spans="1:49" ht="13.5" thickBot="1" x14ac:dyDescent="0.25">
      <c r="A14" s="279"/>
      <c r="B14" s="180" t="s">
        <v>55</v>
      </c>
      <c r="C14" s="187">
        <v>80</v>
      </c>
      <c r="D14" s="188">
        <v>7.7</v>
      </c>
      <c r="E14" s="109">
        <f>COUNTIFS(E$22:E$9941,"Wahl 2")*5*$D14</f>
        <v>154</v>
      </c>
      <c r="F14" s="100">
        <f t="shared" ref="F14:AW14" si="11">COUNTIFS(F$22:F$9941,"Wahl 2")*5*$D14</f>
        <v>154</v>
      </c>
      <c r="G14" s="100">
        <f t="shared" si="11"/>
        <v>154</v>
      </c>
      <c r="H14" s="100">
        <f t="shared" si="11"/>
        <v>154</v>
      </c>
      <c r="I14" s="100">
        <f t="shared" si="11"/>
        <v>154</v>
      </c>
      <c r="J14" s="100">
        <f t="shared" si="11"/>
        <v>154</v>
      </c>
      <c r="K14" s="100">
        <f t="shared" si="11"/>
        <v>154</v>
      </c>
      <c r="L14" s="100">
        <f t="shared" si="11"/>
        <v>154</v>
      </c>
      <c r="M14" s="100">
        <f t="shared" si="11"/>
        <v>154</v>
      </c>
      <c r="N14" s="100">
        <f t="shared" si="11"/>
        <v>154</v>
      </c>
      <c r="O14" s="100">
        <f t="shared" si="11"/>
        <v>154</v>
      </c>
      <c r="P14" s="100">
        <f t="shared" si="11"/>
        <v>154</v>
      </c>
      <c r="Q14" s="100">
        <f t="shared" si="11"/>
        <v>154</v>
      </c>
      <c r="R14" s="100">
        <f t="shared" si="11"/>
        <v>154</v>
      </c>
      <c r="S14" s="101">
        <f t="shared" si="11"/>
        <v>154</v>
      </c>
      <c r="T14" s="109">
        <f>COUNTIFS(T$22:T$9941,"Wahl 2")*5*$D14</f>
        <v>0</v>
      </c>
      <c r="U14" s="100">
        <f t="shared" si="11"/>
        <v>0</v>
      </c>
      <c r="V14" s="100">
        <f t="shared" si="11"/>
        <v>0</v>
      </c>
      <c r="W14" s="100">
        <f t="shared" si="11"/>
        <v>0</v>
      </c>
      <c r="X14" s="100">
        <f t="shared" si="11"/>
        <v>0</v>
      </c>
      <c r="Y14" s="100">
        <f t="shared" si="11"/>
        <v>0</v>
      </c>
      <c r="Z14" s="100">
        <f t="shared" si="11"/>
        <v>0</v>
      </c>
      <c r="AA14" s="100">
        <f t="shared" si="11"/>
        <v>0</v>
      </c>
      <c r="AB14" s="100">
        <f t="shared" si="11"/>
        <v>0</v>
      </c>
      <c r="AC14" s="100">
        <f t="shared" si="11"/>
        <v>0</v>
      </c>
      <c r="AD14" s="100">
        <f t="shared" si="11"/>
        <v>0</v>
      </c>
      <c r="AE14" s="100">
        <f t="shared" si="11"/>
        <v>0</v>
      </c>
      <c r="AF14" s="100">
        <f t="shared" si="11"/>
        <v>0</v>
      </c>
      <c r="AG14" s="100">
        <f t="shared" si="11"/>
        <v>0</v>
      </c>
      <c r="AH14" s="101">
        <f t="shared" si="11"/>
        <v>0</v>
      </c>
      <c r="AI14" s="109">
        <f>COUNTIFS(AI$22:AI$9941,"Wahl 2")*5*$D14</f>
        <v>0</v>
      </c>
      <c r="AJ14" s="100">
        <f t="shared" si="11"/>
        <v>0</v>
      </c>
      <c r="AK14" s="100">
        <f t="shared" si="11"/>
        <v>0</v>
      </c>
      <c r="AL14" s="100">
        <f t="shared" si="11"/>
        <v>0</v>
      </c>
      <c r="AM14" s="100">
        <f t="shared" si="11"/>
        <v>0</v>
      </c>
      <c r="AN14" s="100">
        <f t="shared" si="11"/>
        <v>0</v>
      </c>
      <c r="AO14" s="100">
        <f t="shared" si="11"/>
        <v>0</v>
      </c>
      <c r="AP14" s="100">
        <f t="shared" si="11"/>
        <v>0</v>
      </c>
      <c r="AQ14" s="100">
        <f t="shared" si="11"/>
        <v>0</v>
      </c>
      <c r="AR14" s="100">
        <f t="shared" si="11"/>
        <v>0</v>
      </c>
      <c r="AS14" s="100">
        <f t="shared" si="11"/>
        <v>0</v>
      </c>
      <c r="AT14" s="100">
        <f t="shared" si="11"/>
        <v>0</v>
      </c>
      <c r="AU14" s="100">
        <f t="shared" si="11"/>
        <v>0</v>
      </c>
      <c r="AV14" s="100">
        <f t="shared" si="11"/>
        <v>0</v>
      </c>
      <c r="AW14" s="101">
        <f t="shared" si="11"/>
        <v>0</v>
      </c>
    </row>
    <row r="15" spans="1:49" x14ac:dyDescent="0.2">
      <c r="A15" s="271" t="s">
        <v>35</v>
      </c>
      <c r="B15" s="274" t="s">
        <v>24</v>
      </c>
      <c r="C15" s="275"/>
      <c r="D15" s="275"/>
      <c r="E15" s="119">
        <v>1</v>
      </c>
      <c r="F15" s="120">
        <v>1</v>
      </c>
      <c r="G15" s="120">
        <v>1</v>
      </c>
      <c r="H15" s="120">
        <v>1</v>
      </c>
      <c r="I15" s="120">
        <v>1</v>
      </c>
      <c r="J15" s="120">
        <v>1</v>
      </c>
      <c r="K15" s="120">
        <v>1</v>
      </c>
      <c r="L15" s="120">
        <v>1</v>
      </c>
      <c r="M15" s="120">
        <v>1</v>
      </c>
      <c r="N15" s="120">
        <v>1</v>
      </c>
      <c r="O15" s="121">
        <v>1</v>
      </c>
      <c r="P15" s="121">
        <v>1</v>
      </c>
      <c r="Q15" s="121"/>
      <c r="R15" s="121"/>
      <c r="S15" s="122"/>
      <c r="T15" s="119">
        <v>1</v>
      </c>
      <c r="U15" s="120">
        <v>1</v>
      </c>
      <c r="V15" s="120">
        <v>1</v>
      </c>
      <c r="W15" s="120">
        <v>1</v>
      </c>
      <c r="X15" s="120">
        <v>1</v>
      </c>
      <c r="Y15" s="120">
        <v>1</v>
      </c>
      <c r="Z15" s="120">
        <v>1</v>
      </c>
      <c r="AA15" s="120">
        <v>1</v>
      </c>
      <c r="AB15" s="120">
        <v>1</v>
      </c>
      <c r="AC15" s="120">
        <v>1</v>
      </c>
      <c r="AD15" s="121">
        <v>1</v>
      </c>
      <c r="AE15" s="121">
        <v>1</v>
      </c>
      <c r="AF15" s="121"/>
      <c r="AG15" s="121"/>
      <c r="AH15" s="122"/>
      <c r="AI15" s="119">
        <v>1</v>
      </c>
      <c r="AJ15" s="120">
        <v>1</v>
      </c>
      <c r="AK15" s="120">
        <v>1</v>
      </c>
      <c r="AL15" s="120">
        <v>1</v>
      </c>
      <c r="AM15" s="120">
        <v>1</v>
      </c>
      <c r="AN15" s="120">
        <v>1</v>
      </c>
      <c r="AO15" s="120">
        <v>1</v>
      </c>
      <c r="AP15" s="120">
        <v>1</v>
      </c>
      <c r="AQ15" s="120">
        <v>1</v>
      </c>
      <c r="AR15" s="120">
        <v>1</v>
      </c>
      <c r="AS15" s="121">
        <v>1</v>
      </c>
      <c r="AT15" s="121">
        <v>1</v>
      </c>
      <c r="AU15" s="121"/>
      <c r="AV15" s="121"/>
      <c r="AW15" s="122"/>
    </row>
    <row r="16" spans="1:49" x14ac:dyDescent="0.2">
      <c r="A16" s="272"/>
      <c r="B16" s="276" t="s">
        <v>25</v>
      </c>
      <c r="C16" s="277"/>
      <c r="D16" s="277"/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>
        <v>1</v>
      </c>
      <c r="R16" s="124">
        <v>1</v>
      </c>
      <c r="S16" s="127">
        <v>1</v>
      </c>
      <c r="T16" s="123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>
        <v>1</v>
      </c>
      <c r="AG16" s="124">
        <v>1</v>
      </c>
      <c r="AH16" s="127">
        <v>1</v>
      </c>
      <c r="AI16" s="123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>
        <v>1</v>
      </c>
      <c r="AV16" s="124">
        <v>1</v>
      </c>
      <c r="AW16" s="127">
        <v>1</v>
      </c>
    </row>
    <row r="17" spans="1:49" x14ac:dyDescent="0.2">
      <c r="A17" s="272"/>
      <c r="B17" s="276" t="s">
        <v>26</v>
      </c>
      <c r="C17" s="277"/>
      <c r="D17" s="277"/>
      <c r="E17" s="123">
        <v>1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  <c r="K17" s="124">
        <v>1</v>
      </c>
      <c r="L17" s="124">
        <v>1</v>
      </c>
      <c r="M17" s="124">
        <v>1</v>
      </c>
      <c r="N17" s="124">
        <v>1</v>
      </c>
      <c r="O17" s="124">
        <v>1</v>
      </c>
      <c r="P17" s="124">
        <v>1</v>
      </c>
      <c r="Q17" s="124">
        <v>1</v>
      </c>
      <c r="R17" s="124">
        <v>1</v>
      </c>
      <c r="S17" s="127">
        <v>1</v>
      </c>
      <c r="T17" s="123">
        <v>1</v>
      </c>
      <c r="U17" s="124">
        <v>1</v>
      </c>
      <c r="V17" s="124">
        <v>1</v>
      </c>
      <c r="W17" s="124">
        <v>1</v>
      </c>
      <c r="X17" s="124">
        <v>1</v>
      </c>
      <c r="Y17" s="124">
        <v>1</v>
      </c>
      <c r="Z17" s="124">
        <v>1</v>
      </c>
      <c r="AA17" s="124">
        <v>1</v>
      </c>
      <c r="AB17" s="124">
        <v>1</v>
      </c>
      <c r="AC17" s="124">
        <v>1</v>
      </c>
      <c r="AD17" s="124">
        <v>1</v>
      </c>
      <c r="AE17" s="124">
        <v>1</v>
      </c>
      <c r="AF17" s="124">
        <v>1</v>
      </c>
      <c r="AG17" s="124">
        <v>1</v>
      </c>
      <c r="AH17" s="127">
        <v>1</v>
      </c>
      <c r="AI17" s="123">
        <v>1</v>
      </c>
      <c r="AJ17" s="124">
        <v>1</v>
      </c>
      <c r="AK17" s="124">
        <v>1</v>
      </c>
      <c r="AL17" s="124">
        <v>1</v>
      </c>
      <c r="AM17" s="124">
        <v>1</v>
      </c>
      <c r="AN17" s="124">
        <v>1</v>
      </c>
      <c r="AO17" s="124">
        <v>1</v>
      </c>
      <c r="AP17" s="124">
        <v>1</v>
      </c>
      <c r="AQ17" s="124">
        <v>1</v>
      </c>
      <c r="AR17" s="124">
        <v>1</v>
      </c>
      <c r="AS17" s="124">
        <v>1</v>
      </c>
      <c r="AT17" s="124">
        <v>1</v>
      </c>
      <c r="AU17" s="124">
        <v>1</v>
      </c>
      <c r="AV17" s="124">
        <v>1</v>
      </c>
      <c r="AW17" s="127">
        <v>1</v>
      </c>
    </row>
    <row r="18" spans="1:49" x14ac:dyDescent="0.2">
      <c r="A18" s="272"/>
      <c r="B18" s="276" t="s">
        <v>28</v>
      </c>
      <c r="C18" s="277"/>
      <c r="D18" s="277"/>
      <c r="E18" s="123">
        <v>2</v>
      </c>
      <c r="F18" s="124">
        <v>2</v>
      </c>
      <c r="G18" s="124">
        <v>2</v>
      </c>
      <c r="H18" s="124">
        <v>2</v>
      </c>
      <c r="I18" s="124">
        <v>2</v>
      </c>
      <c r="J18" s="124">
        <v>2</v>
      </c>
      <c r="K18" s="124">
        <v>2</v>
      </c>
      <c r="L18" s="124">
        <v>2</v>
      </c>
      <c r="M18" s="124">
        <v>2</v>
      </c>
      <c r="N18" s="124">
        <v>2</v>
      </c>
      <c r="O18" s="124">
        <v>2</v>
      </c>
      <c r="P18" s="124">
        <v>2</v>
      </c>
      <c r="Q18" s="124">
        <v>2</v>
      </c>
      <c r="R18" s="124">
        <v>2</v>
      </c>
      <c r="S18" s="127">
        <v>2</v>
      </c>
      <c r="T18" s="123">
        <v>2</v>
      </c>
      <c r="U18" s="124">
        <v>2</v>
      </c>
      <c r="V18" s="124">
        <v>2</v>
      </c>
      <c r="W18" s="124">
        <v>2</v>
      </c>
      <c r="X18" s="124">
        <v>2</v>
      </c>
      <c r="Y18" s="124">
        <v>2</v>
      </c>
      <c r="Z18" s="124">
        <v>2</v>
      </c>
      <c r="AA18" s="124">
        <v>2</v>
      </c>
      <c r="AB18" s="124">
        <v>2</v>
      </c>
      <c r="AC18" s="124">
        <v>2</v>
      </c>
      <c r="AD18" s="124">
        <v>2</v>
      </c>
      <c r="AE18" s="124">
        <v>2</v>
      </c>
      <c r="AF18" s="124">
        <v>2</v>
      </c>
      <c r="AG18" s="124">
        <v>2</v>
      </c>
      <c r="AH18" s="127">
        <v>2</v>
      </c>
      <c r="AI18" s="123">
        <v>2</v>
      </c>
      <c r="AJ18" s="124">
        <v>2</v>
      </c>
      <c r="AK18" s="124">
        <v>2</v>
      </c>
      <c r="AL18" s="124">
        <v>2</v>
      </c>
      <c r="AM18" s="124">
        <v>2</v>
      </c>
      <c r="AN18" s="124">
        <v>2</v>
      </c>
      <c r="AO18" s="124">
        <v>2</v>
      </c>
      <c r="AP18" s="124">
        <v>2</v>
      </c>
      <c r="AQ18" s="124">
        <v>2</v>
      </c>
      <c r="AR18" s="124">
        <v>2</v>
      </c>
      <c r="AS18" s="124">
        <v>2</v>
      </c>
      <c r="AT18" s="124">
        <v>2</v>
      </c>
      <c r="AU18" s="124">
        <v>2</v>
      </c>
      <c r="AV18" s="124">
        <v>2</v>
      </c>
      <c r="AW18" s="127">
        <v>2</v>
      </c>
    </row>
    <row r="19" spans="1:49" x14ac:dyDescent="0.2">
      <c r="A19" s="272"/>
      <c r="B19" s="276" t="s">
        <v>29</v>
      </c>
      <c r="C19" s="277"/>
      <c r="D19" s="277"/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5"/>
      <c r="Q19" s="125"/>
      <c r="R19" s="125"/>
      <c r="S19" s="126"/>
      <c r="T19" s="123"/>
      <c r="U19" s="124"/>
      <c r="V19" s="124"/>
      <c r="W19" s="124"/>
      <c r="X19" s="124"/>
      <c r="Y19" s="124"/>
      <c r="Z19" s="124"/>
      <c r="AA19" s="124"/>
      <c r="AB19" s="124"/>
      <c r="AC19" s="124"/>
      <c r="AD19" s="125"/>
      <c r="AE19" s="125"/>
      <c r="AF19" s="125"/>
      <c r="AG19" s="125"/>
      <c r="AH19" s="126"/>
      <c r="AI19" s="123"/>
      <c r="AJ19" s="124"/>
      <c r="AK19" s="124"/>
      <c r="AL19" s="124"/>
      <c r="AM19" s="124"/>
      <c r="AN19" s="124"/>
      <c r="AO19" s="124"/>
      <c r="AP19" s="124"/>
      <c r="AQ19" s="124"/>
      <c r="AR19" s="124"/>
      <c r="AS19" s="125"/>
      <c r="AT19" s="125"/>
      <c r="AU19" s="125"/>
      <c r="AV19" s="125"/>
      <c r="AW19" s="126"/>
    </row>
    <row r="20" spans="1:49" ht="13.5" thickBot="1" x14ac:dyDescent="0.25">
      <c r="A20" s="273"/>
      <c r="B20" s="261" t="s">
        <v>0</v>
      </c>
      <c r="C20" s="262"/>
      <c r="D20" s="262"/>
      <c r="E20" s="128">
        <f t="shared" ref="E20:R20" si="12">SUM(E15:E19)</f>
        <v>4</v>
      </c>
      <c r="F20" s="129">
        <f t="shared" si="12"/>
        <v>4</v>
      </c>
      <c r="G20" s="129">
        <f t="shared" si="12"/>
        <v>4</v>
      </c>
      <c r="H20" s="129">
        <f t="shared" si="12"/>
        <v>4</v>
      </c>
      <c r="I20" s="129">
        <f t="shared" ref="I20" si="13">SUM(I15:I19)</f>
        <v>4</v>
      </c>
      <c r="J20" s="129">
        <f t="shared" si="12"/>
        <v>4</v>
      </c>
      <c r="K20" s="129">
        <f t="shared" si="12"/>
        <v>4</v>
      </c>
      <c r="L20" s="129">
        <f t="shared" si="12"/>
        <v>4</v>
      </c>
      <c r="M20" s="129">
        <f t="shared" si="12"/>
        <v>4</v>
      </c>
      <c r="N20" s="129">
        <f t="shared" ref="N20" si="14">SUM(N15:N19)</f>
        <v>4</v>
      </c>
      <c r="O20" s="129">
        <f t="shared" si="12"/>
        <v>4</v>
      </c>
      <c r="P20" s="129">
        <f t="shared" si="12"/>
        <v>4</v>
      </c>
      <c r="Q20" s="129">
        <f t="shared" si="12"/>
        <v>4</v>
      </c>
      <c r="R20" s="129">
        <f t="shared" si="12"/>
        <v>4</v>
      </c>
      <c r="S20" s="130">
        <f>SUM(S15:S19)</f>
        <v>4</v>
      </c>
      <c r="T20" s="128">
        <f t="shared" ref="T20:AG20" si="15">SUM(T15:T19)</f>
        <v>4</v>
      </c>
      <c r="U20" s="129">
        <f t="shared" si="15"/>
        <v>4</v>
      </c>
      <c r="V20" s="129">
        <f t="shared" si="15"/>
        <v>4</v>
      </c>
      <c r="W20" s="129">
        <f t="shared" si="15"/>
        <v>4</v>
      </c>
      <c r="X20" s="129">
        <f t="shared" si="15"/>
        <v>4</v>
      </c>
      <c r="Y20" s="129">
        <f t="shared" si="15"/>
        <v>4</v>
      </c>
      <c r="Z20" s="129">
        <f t="shared" si="15"/>
        <v>4</v>
      </c>
      <c r="AA20" s="129">
        <f t="shared" si="15"/>
        <v>4</v>
      </c>
      <c r="AB20" s="129">
        <f t="shared" si="15"/>
        <v>4</v>
      </c>
      <c r="AC20" s="129">
        <f t="shared" si="15"/>
        <v>4</v>
      </c>
      <c r="AD20" s="129">
        <f t="shared" si="15"/>
        <v>4</v>
      </c>
      <c r="AE20" s="129">
        <f t="shared" si="15"/>
        <v>4</v>
      </c>
      <c r="AF20" s="129">
        <f t="shared" si="15"/>
        <v>4</v>
      </c>
      <c r="AG20" s="129">
        <f t="shared" si="15"/>
        <v>4</v>
      </c>
      <c r="AH20" s="130">
        <f>SUM(AH15:AH19)</f>
        <v>4</v>
      </c>
      <c r="AI20" s="128">
        <f t="shared" ref="AI20:AV20" si="16">SUM(AI15:AI19)</f>
        <v>4</v>
      </c>
      <c r="AJ20" s="129">
        <f t="shared" si="16"/>
        <v>4</v>
      </c>
      <c r="AK20" s="129">
        <f t="shared" si="16"/>
        <v>4</v>
      </c>
      <c r="AL20" s="129">
        <f t="shared" si="16"/>
        <v>4</v>
      </c>
      <c r="AM20" s="129">
        <f t="shared" si="16"/>
        <v>4</v>
      </c>
      <c r="AN20" s="129">
        <f t="shared" si="16"/>
        <v>4</v>
      </c>
      <c r="AO20" s="129">
        <f t="shared" si="16"/>
        <v>4</v>
      </c>
      <c r="AP20" s="129">
        <f t="shared" si="16"/>
        <v>4</v>
      </c>
      <c r="AQ20" s="129">
        <f t="shared" si="16"/>
        <v>4</v>
      </c>
      <c r="AR20" s="129">
        <f t="shared" si="16"/>
        <v>4</v>
      </c>
      <c r="AS20" s="129">
        <f t="shared" si="16"/>
        <v>4</v>
      </c>
      <c r="AT20" s="129">
        <f t="shared" si="16"/>
        <v>4</v>
      </c>
      <c r="AU20" s="129">
        <f t="shared" si="16"/>
        <v>4</v>
      </c>
      <c r="AV20" s="129">
        <f t="shared" si="16"/>
        <v>4</v>
      </c>
      <c r="AW20" s="130">
        <f>SUM(AW15:AW19)</f>
        <v>4</v>
      </c>
    </row>
    <row r="21" spans="1:49" ht="13.5" thickBot="1" x14ac:dyDescent="0.25">
      <c r="A21" s="34" t="s">
        <v>13</v>
      </c>
      <c r="B21" s="36" t="s">
        <v>14</v>
      </c>
      <c r="C21" s="37" t="s">
        <v>15</v>
      </c>
      <c r="D21" s="38" t="s">
        <v>75</v>
      </c>
      <c r="E21" s="50" t="s">
        <v>56</v>
      </c>
      <c r="F21" s="131" t="s">
        <v>57</v>
      </c>
      <c r="G21" s="131" t="s">
        <v>58</v>
      </c>
      <c r="H21" s="131" t="s">
        <v>59</v>
      </c>
      <c r="I21" s="131" t="s">
        <v>60</v>
      </c>
      <c r="J21" s="131" t="s">
        <v>62</v>
      </c>
      <c r="K21" s="131" t="s">
        <v>63</v>
      </c>
      <c r="L21" s="131" t="s">
        <v>64</v>
      </c>
      <c r="M21" s="131" t="s">
        <v>65</v>
      </c>
      <c r="N21" s="131" t="s">
        <v>66</v>
      </c>
      <c r="O21" s="37" t="s">
        <v>68</v>
      </c>
      <c r="P21" s="37" t="s">
        <v>69</v>
      </c>
      <c r="Q21" s="37" t="s">
        <v>70</v>
      </c>
      <c r="R21" s="37" t="s">
        <v>71</v>
      </c>
      <c r="S21" s="38" t="s">
        <v>72</v>
      </c>
      <c r="T21" s="132" t="s">
        <v>56</v>
      </c>
      <c r="U21" s="133" t="s">
        <v>57</v>
      </c>
      <c r="V21" s="133" t="s">
        <v>58</v>
      </c>
      <c r="W21" s="133" t="s">
        <v>59</v>
      </c>
      <c r="X21" s="133" t="s">
        <v>60</v>
      </c>
      <c r="Y21" s="133" t="s">
        <v>62</v>
      </c>
      <c r="Z21" s="133" t="s">
        <v>63</v>
      </c>
      <c r="AA21" s="133" t="s">
        <v>64</v>
      </c>
      <c r="AB21" s="133" t="s">
        <v>65</v>
      </c>
      <c r="AC21" s="133" t="s">
        <v>66</v>
      </c>
      <c r="AD21" s="134" t="s">
        <v>68</v>
      </c>
      <c r="AE21" s="134" t="s">
        <v>69</v>
      </c>
      <c r="AF21" s="134" t="s">
        <v>70</v>
      </c>
      <c r="AG21" s="134" t="s">
        <v>71</v>
      </c>
      <c r="AH21" s="135" t="s">
        <v>72</v>
      </c>
      <c r="AI21" s="132" t="s">
        <v>56</v>
      </c>
      <c r="AJ21" s="133" t="s">
        <v>57</v>
      </c>
      <c r="AK21" s="133" t="s">
        <v>58</v>
      </c>
      <c r="AL21" s="133" t="s">
        <v>59</v>
      </c>
      <c r="AM21" s="133" t="s">
        <v>60</v>
      </c>
      <c r="AN21" s="133" t="s">
        <v>62</v>
      </c>
      <c r="AO21" s="133" t="s">
        <v>63</v>
      </c>
      <c r="AP21" s="133" t="s">
        <v>64</v>
      </c>
      <c r="AQ21" s="133" t="s">
        <v>65</v>
      </c>
      <c r="AR21" s="133" t="s">
        <v>66</v>
      </c>
      <c r="AS21" s="134" t="s">
        <v>68</v>
      </c>
      <c r="AT21" s="134" t="s">
        <v>69</v>
      </c>
      <c r="AU21" s="134" t="s">
        <v>70</v>
      </c>
      <c r="AV21" s="134" t="s">
        <v>71</v>
      </c>
      <c r="AW21" s="135" t="s">
        <v>72</v>
      </c>
    </row>
    <row r="22" spans="1:49" s="142" customFormat="1" x14ac:dyDescent="0.2">
      <c r="A22" s="263">
        <v>2020</v>
      </c>
      <c r="B22" s="260" t="s">
        <v>7</v>
      </c>
      <c r="C22" s="10">
        <v>14</v>
      </c>
      <c r="D22" s="171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39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1"/>
    </row>
    <row r="23" spans="1:49" s="142" customFormat="1" x14ac:dyDescent="0.2">
      <c r="A23" s="253"/>
      <c r="B23" s="250"/>
      <c r="C23" s="11">
        <v>15</v>
      </c>
      <c r="D23" s="166" t="s">
        <v>76</v>
      </c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6"/>
      <c r="T23" s="144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6"/>
      <c r="AI23" s="144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6"/>
    </row>
    <row r="24" spans="1:49" s="142" customFormat="1" x14ac:dyDescent="0.2">
      <c r="A24" s="253"/>
      <c r="B24" s="250"/>
      <c r="C24" s="11">
        <v>16</v>
      </c>
      <c r="D24" s="166" t="s">
        <v>76</v>
      </c>
      <c r="E24" s="144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6"/>
      <c r="T24" s="144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6"/>
      <c r="AI24" s="144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6"/>
    </row>
    <row r="25" spans="1:49" s="142" customFormat="1" x14ac:dyDescent="0.2">
      <c r="A25" s="253"/>
      <c r="B25" s="250"/>
      <c r="C25" s="11">
        <v>17</v>
      </c>
      <c r="D25" s="166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6"/>
      <c r="T25" s="144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6"/>
      <c r="AI25" s="144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6"/>
    </row>
    <row r="26" spans="1:49" s="142" customFormat="1" x14ac:dyDescent="0.2">
      <c r="A26" s="253"/>
      <c r="B26" s="250"/>
      <c r="C26" s="11">
        <v>18</v>
      </c>
      <c r="D26" s="166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  <c r="T26" s="144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I26" s="144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6"/>
    </row>
    <row r="27" spans="1:49" s="142" customFormat="1" x14ac:dyDescent="0.2">
      <c r="A27" s="253"/>
      <c r="B27" s="250" t="s">
        <v>8</v>
      </c>
      <c r="C27" s="11">
        <v>19</v>
      </c>
      <c r="D27" s="166"/>
      <c r="E27" s="144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6"/>
      <c r="T27" s="144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I27" s="144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6"/>
    </row>
    <row r="28" spans="1:49" s="142" customFormat="1" x14ac:dyDescent="0.2">
      <c r="A28" s="253"/>
      <c r="B28" s="250"/>
      <c r="C28" s="11">
        <v>20</v>
      </c>
      <c r="D28" s="166"/>
      <c r="E28" s="14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6"/>
      <c r="T28" s="144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I28" s="144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6"/>
    </row>
    <row r="29" spans="1:49" s="142" customFormat="1" x14ac:dyDescent="0.2">
      <c r="A29" s="253"/>
      <c r="B29" s="250"/>
      <c r="C29" s="11">
        <v>21</v>
      </c>
      <c r="D29" s="166"/>
      <c r="E29" s="144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/>
      <c r="T29" s="144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I29" s="144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6"/>
    </row>
    <row r="30" spans="1:49" s="142" customFormat="1" x14ac:dyDescent="0.2">
      <c r="A30" s="253"/>
      <c r="B30" s="250"/>
      <c r="C30" s="11">
        <v>22</v>
      </c>
      <c r="D30" s="166"/>
      <c r="E30" s="144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6"/>
      <c r="T30" s="144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I30" s="144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6"/>
    </row>
    <row r="31" spans="1:49" s="142" customFormat="1" x14ac:dyDescent="0.2">
      <c r="A31" s="253"/>
      <c r="B31" s="250" t="s">
        <v>9</v>
      </c>
      <c r="C31" s="11">
        <v>23</v>
      </c>
      <c r="D31" s="166" t="s">
        <v>27</v>
      </c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6"/>
      <c r="T31" s="144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6"/>
      <c r="AI31" s="144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6"/>
    </row>
    <row r="32" spans="1:49" s="142" customFormat="1" x14ac:dyDescent="0.2">
      <c r="A32" s="253"/>
      <c r="B32" s="250"/>
      <c r="C32" s="11">
        <v>24</v>
      </c>
      <c r="D32" s="166" t="s">
        <v>27</v>
      </c>
      <c r="E32" s="144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6"/>
      <c r="T32" s="144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6"/>
      <c r="AI32" s="144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6"/>
    </row>
    <row r="33" spans="1:49" s="142" customFormat="1" x14ac:dyDescent="0.2">
      <c r="A33" s="253"/>
      <c r="B33" s="250"/>
      <c r="C33" s="11">
        <v>25</v>
      </c>
      <c r="D33" s="166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6"/>
      <c r="T33" s="144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  <c r="AI33" s="144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6"/>
    </row>
    <row r="34" spans="1:49" s="142" customFormat="1" x14ac:dyDescent="0.2">
      <c r="A34" s="253"/>
      <c r="B34" s="250"/>
      <c r="C34" s="11">
        <v>26</v>
      </c>
      <c r="D34" s="166"/>
      <c r="E34" s="144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6"/>
      <c r="T34" s="144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4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6"/>
    </row>
    <row r="35" spans="1:49" s="142" customFormat="1" x14ac:dyDescent="0.2">
      <c r="A35" s="253"/>
      <c r="B35" s="250" t="s">
        <v>10</v>
      </c>
      <c r="C35" s="11">
        <v>27</v>
      </c>
      <c r="D35" s="166"/>
      <c r="E35" s="144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/>
      <c r="T35" s="144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6"/>
      <c r="AI35" s="144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6"/>
    </row>
    <row r="36" spans="1:49" s="142" customFormat="1" x14ac:dyDescent="0.2">
      <c r="A36" s="253"/>
      <c r="B36" s="250"/>
      <c r="C36" s="11">
        <v>28</v>
      </c>
      <c r="D36" s="166"/>
      <c r="E36" s="144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  <c r="T36" s="144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6"/>
      <c r="AI36" s="144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6"/>
    </row>
    <row r="37" spans="1:49" s="142" customFormat="1" x14ac:dyDescent="0.2">
      <c r="A37" s="253"/>
      <c r="B37" s="250"/>
      <c r="C37" s="11">
        <v>29</v>
      </c>
      <c r="D37" s="166"/>
      <c r="E37" s="144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6"/>
      <c r="T37" s="144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6"/>
      <c r="AI37" s="144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6"/>
    </row>
    <row r="38" spans="1:49" s="142" customFormat="1" x14ac:dyDescent="0.2">
      <c r="A38" s="253"/>
      <c r="B38" s="250"/>
      <c r="C38" s="11">
        <v>30</v>
      </c>
      <c r="D38" s="166"/>
      <c r="E38" s="144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6"/>
      <c r="T38" s="144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6"/>
      <c r="AI38" s="144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6"/>
    </row>
    <row r="39" spans="1:49" s="142" customFormat="1" x14ac:dyDescent="0.2">
      <c r="A39" s="253"/>
      <c r="B39" s="250"/>
      <c r="C39" s="11">
        <v>31</v>
      </c>
      <c r="D39" s="166" t="s">
        <v>27</v>
      </c>
      <c r="E39" s="144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144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6"/>
      <c r="AI39" s="144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6"/>
    </row>
    <row r="40" spans="1:49" x14ac:dyDescent="0.2">
      <c r="A40" s="253"/>
      <c r="B40" s="264" t="s">
        <v>11</v>
      </c>
      <c r="C40" s="12">
        <v>32</v>
      </c>
      <c r="D40" s="172" t="s">
        <v>76</v>
      </c>
      <c r="E40" s="147" t="s">
        <v>30</v>
      </c>
      <c r="F40" s="148" t="s">
        <v>30</v>
      </c>
      <c r="G40" s="148" t="s">
        <v>30</v>
      </c>
      <c r="H40" s="148" t="s">
        <v>30</v>
      </c>
      <c r="I40" s="148" t="s">
        <v>30</v>
      </c>
      <c r="J40" s="148" t="s">
        <v>30</v>
      </c>
      <c r="K40" s="148" t="s">
        <v>30</v>
      </c>
      <c r="L40" s="148" t="s">
        <v>30</v>
      </c>
      <c r="M40" s="148" t="s">
        <v>30</v>
      </c>
      <c r="N40" s="148" t="s">
        <v>30</v>
      </c>
      <c r="O40" s="148" t="s">
        <v>30</v>
      </c>
      <c r="P40" s="148" t="s">
        <v>30</v>
      </c>
      <c r="Q40" s="148" t="s">
        <v>30</v>
      </c>
      <c r="R40" s="148" t="s">
        <v>30</v>
      </c>
      <c r="S40" s="149" t="s">
        <v>30</v>
      </c>
      <c r="T40" s="144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6"/>
      <c r="AI40" s="144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</row>
    <row r="41" spans="1:49" x14ac:dyDescent="0.2">
      <c r="A41" s="253"/>
      <c r="B41" s="250"/>
      <c r="C41" s="11">
        <v>33</v>
      </c>
      <c r="D41" s="166" t="s">
        <v>76</v>
      </c>
      <c r="E41" s="147" t="s">
        <v>30</v>
      </c>
      <c r="F41" s="148" t="s">
        <v>30</v>
      </c>
      <c r="G41" s="148" t="s">
        <v>30</v>
      </c>
      <c r="H41" s="148" t="s">
        <v>30</v>
      </c>
      <c r="I41" s="148" t="s">
        <v>30</v>
      </c>
      <c r="J41" s="148" t="s">
        <v>30</v>
      </c>
      <c r="K41" s="148" t="s">
        <v>30</v>
      </c>
      <c r="L41" s="148" t="s">
        <v>30</v>
      </c>
      <c r="M41" s="148" t="s">
        <v>30</v>
      </c>
      <c r="N41" s="148" t="s">
        <v>30</v>
      </c>
      <c r="O41" s="148" t="s">
        <v>30</v>
      </c>
      <c r="P41" s="148" t="s">
        <v>30</v>
      </c>
      <c r="Q41" s="148" t="s">
        <v>30</v>
      </c>
      <c r="R41" s="148" t="s">
        <v>30</v>
      </c>
      <c r="S41" s="149" t="s">
        <v>30</v>
      </c>
      <c r="T41" s="144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6"/>
      <c r="AI41" s="144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6"/>
    </row>
    <row r="42" spans="1:49" x14ac:dyDescent="0.2">
      <c r="A42" s="253"/>
      <c r="B42" s="250"/>
      <c r="C42" s="11">
        <v>34</v>
      </c>
      <c r="D42" s="166" t="s">
        <v>76</v>
      </c>
      <c r="E42" s="147" t="s">
        <v>30</v>
      </c>
      <c r="F42" s="148" t="s">
        <v>30</v>
      </c>
      <c r="G42" s="148" t="s">
        <v>30</v>
      </c>
      <c r="H42" s="148" t="s">
        <v>30</v>
      </c>
      <c r="I42" s="148" t="s">
        <v>30</v>
      </c>
      <c r="J42" s="148" t="s">
        <v>30</v>
      </c>
      <c r="K42" s="148" t="s">
        <v>30</v>
      </c>
      <c r="L42" s="148" t="s">
        <v>30</v>
      </c>
      <c r="M42" s="148" t="s">
        <v>30</v>
      </c>
      <c r="N42" s="148" t="s">
        <v>30</v>
      </c>
      <c r="O42" s="148" t="s">
        <v>30</v>
      </c>
      <c r="P42" s="148" t="s">
        <v>30</v>
      </c>
      <c r="Q42" s="148" t="s">
        <v>30</v>
      </c>
      <c r="R42" s="148" t="s">
        <v>30</v>
      </c>
      <c r="S42" s="149" t="s">
        <v>30</v>
      </c>
      <c r="T42" s="144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6"/>
      <c r="AI42" s="144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</row>
    <row r="43" spans="1:49" x14ac:dyDescent="0.2">
      <c r="A43" s="253"/>
      <c r="B43" s="250"/>
      <c r="C43" s="11">
        <v>35</v>
      </c>
      <c r="D43" s="166" t="s">
        <v>76</v>
      </c>
      <c r="E43" s="147" t="s">
        <v>30</v>
      </c>
      <c r="F43" s="148" t="s">
        <v>30</v>
      </c>
      <c r="G43" s="148" t="s">
        <v>30</v>
      </c>
      <c r="H43" s="148" t="s">
        <v>30</v>
      </c>
      <c r="I43" s="148" t="s">
        <v>30</v>
      </c>
      <c r="J43" s="148" t="s">
        <v>30</v>
      </c>
      <c r="K43" s="148" t="s">
        <v>30</v>
      </c>
      <c r="L43" s="148" t="s">
        <v>30</v>
      </c>
      <c r="M43" s="148" t="s">
        <v>30</v>
      </c>
      <c r="N43" s="148" t="s">
        <v>30</v>
      </c>
      <c r="O43" s="148" t="s">
        <v>30</v>
      </c>
      <c r="P43" s="148" t="s">
        <v>30</v>
      </c>
      <c r="Q43" s="148" t="s">
        <v>30</v>
      </c>
      <c r="R43" s="148" t="s">
        <v>30</v>
      </c>
      <c r="S43" s="149" t="s">
        <v>30</v>
      </c>
      <c r="T43" s="144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6"/>
      <c r="AI43" s="144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6"/>
    </row>
    <row r="44" spans="1:49" x14ac:dyDescent="0.2">
      <c r="A44" s="253"/>
      <c r="B44" s="250" t="s">
        <v>12</v>
      </c>
      <c r="C44" s="11">
        <v>36</v>
      </c>
      <c r="D44" s="166" t="s">
        <v>27</v>
      </c>
      <c r="E44" s="147" t="s">
        <v>30</v>
      </c>
      <c r="F44" s="148" t="s">
        <v>30</v>
      </c>
      <c r="G44" s="148" t="s">
        <v>30</v>
      </c>
      <c r="H44" s="148" t="s">
        <v>30</v>
      </c>
      <c r="I44" s="148" t="s">
        <v>30</v>
      </c>
      <c r="J44" s="148" t="s">
        <v>30</v>
      </c>
      <c r="K44" s="148" t="s">
        <v>30</v>
      </c>
      <c r="L44" s="148" t="s">
        <v>30</v>
      </c>
      <c r="M44" s="148" t="s">
        <v>30</v>
      </c>
      <c r="N44" s="148" t="s">
        <v>30</v>
      </c>
      <c r="O44" s="148" t="s">
        <v>30</v>
      </c>
      <c r="P44" s="148" t="s">
        <v>30</v>
      </c>
      <c r="Q44" s="148" t="s">
        <v>30</v>
      </c>
      <c r="R44" s="148" t="s">
        <v>30</v>
      </c>
      <c r="S44" s="149" t="s">
        <v>30</v>
      </c>
      <c r="T44" s="144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4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6"/>
    </row>
    <row r="45" spans="1:49" x14ac:dyDescent="0.2">
      <c r="A45" s="253"/>
      <c r="B45" s="250"/>
      <c r="C45" s="11">
        <v>37</v>
      </c>
      <c r="D45" s="166" t="s">
        <v>27</v>
      </c>
      <c r="E45" s="147" t="s">
        <v>30</v>
      </c>
      <c r="F45" s="148" t="s">
        <v>30</v>
      </c>
      <c r="G45" s="148" t="s">
        <v>30</v>
      </c>
      <c r="H45" s="148" t="s">
        <v>30</v>
      </c>
      <c r="I45" s="148" t="s">
        <v>30</v>
      </c>
      <c r="J45" s="148" t="s">
        <v>30</v>
      </c>
      <c r="K45" s="148" t="s">
        <v>30</v>
      </c>
      <c r="L45" s="148" t="s">
        <v>30</v>
      </c>
      <c r="M45" s="148" t="s">
        <v>30</v>
      </c>
      <c r="N45" s="148" t="s">
        <v>30</v>
      </c>
      <c r="O45" s="148" t="s">
        <v>30</v>
      </c>
      <c r="P45" s="148" t="s">
        <v>30</v>
      </c>
      <c r="Q45" s="148" t="s">
        <v>30</v>
      </c>
      <c r="R45" s="148" t="s">
        <v>30</v>
      </c>
      <c r="S45" s="149" t="s">
        <v>30</v>
      </c>
      <c r="T45" s="144"/>
      <c r="U45" s="145"/>
      <c r="V45" s="145"/>
      <c r="W45" s="145"/>
      <c r="X45" s="145"/>
      <c r="Y45" s="17"/>
      <c r="Z45" s="17"/>
      <c r="AA45" s="17"/>
      <c r="AB45" s="17"/>
      <c r="AC45" s="17"/>
      <c r="AD45" s="17"/>
      <c r="AE45" s="17"/>
      <c r="AF45" s="17"/>
      <c r="AG45" s="17"/>
      <c r="AH45" s="63"/>
      <c r="AI45" s="144"/>
      <c r="AJ45" s="145"/>
      <c r="AK45" s="145"/>
      <c r="AL45" s="145"/>
      <c r="AM45" s="145"/>
      <c r="AN45" s="17"/>
      <c r="AO45" s="17"/>
      <c r="AP45" s="17"/>
      <c r="AQ45" s="17"/>
      <c r="AR45" s="17"/>
      <c r="AS45" s="17"/>
      <c r="AT45" s="17"/>
      <c r="AU45" s="17"/>
      <c r="AV45" s="17"/>
      <c r="AW45" s="63"/>
    </row>
    <row r="46" spans="1:49" x14ac:dyDescent="0.2">
      <c r="A46" s="253"/>
      <c r="B46" s="250"/>
      <c r="C46" s="11">
        <v>38</v>
      </c>
      <c r="D46" s="166"/>
      <c r="E46" s="143" t="s">
        <v>49</v>
      </c>
      <c r="F46" s="73" t="s">
        <v>49</v>
      </c>
      <c r="G46" s="73" t="s">
        <v>49</v>
      </c>
      <c r="H46" s="73" t="s">
        <v>49</v>
      </c>
      <c r="I46" s="73" t="s">
        <v>49</v>
      </c>
      <c r="J46" s="73" t="s">
        <v>49</v>
      </c>
      <c r="K46" s="73" t="s">
        <v>49</v>
      </c>
      <c r="L46" s="73" t="s">
        <v>49</v>
      </c>
      <c r="M46" s="73" t="s">
        <v>49</v>
      </c>
      <c r="N46" s="73" t="s">
        <v>49</v>
      </c>
      <c r="O46" s="73" t="s">
        <v>49</v>
      </c>
      <c r="P46" s="73" t="s">
        <v>49</v>
      </c>
      <c r="Q46" s="73" t="s">
        <v>49</v>
      </c>
      <c r="R46" s="73" t="s">
        <v>49</v>
      </c>
      <c r="S46" s="98" t="s">
        <v>49</v>
      </c>
      <c r="T46" s="144"/>
      <c r="U46" s="145"/>
      <c r="V46" s="145"/>
      <c r="W46" s="145"/>
      <c r="X46" s="145"/>
      <c r="Y46" s="17"/>
      <c r="Z46" s="17"/>
      <c r="AA46" s="17"/>
      <c r="AB46" s="17"/>
      <c r="AC46" s="17"/>
      <c r="AD46" s="17"/>
      <c r="AE46" s="17"/>
      <c r="AF46" s="17"/>
      <c r="AG46" s="17"/>
      <c r="AH46" s="63"/>
      <c r="AI46" s="144"/>
      <c r="AJ46" s="145"/>
      <c r="AK46" s="145"/>
      <c r="AL46" s="145"/>
      <c r="AM46" s="145"/>
      <c r="AN46" s="17"/>
      <c r="AO46" s="17"/>
      <c r="AP46" s="17"/>
      <c r="AQ46" s="17"/>
      <c r="AR46" s="17"/>
      <c r="AS46" s="17"/>
      <c r="AT46" s="17"/>
      <c r="AU46" s="17"/>
      <c r="AV46" s="17"/>
      <c r="AW46" s="63"/>
    </row>
    <row r="47" spans="1:49" x14ac:dyDescent="0.2">
      <c r="A47" s="253"/>
      <c r="B47" s="250"/>
      <c r="C47" s="11">
        <v>39</v>
      </c>
      <c r="D47" s="166"/>
      <c r="E47" s="143" t="s">
        <v>49</v>
      </c>
      <c r="F47" s="73" t="s">
        <v>49</v>
      </c>
      <c r="G47" s="73" t="s">
        <v>49</v>
      </c>
      <c r="H47" s="73" t="s">
        <v>49</v>
      </c>
      <c r="I47" s="73" t="s">
        <v>49</v>
      </c>
      <c r="J47" s="73" t="s">
        <v>49</v>
      </c>
      <c r="K47" s="73" t="s">
        <v>49</v>
      </c>
      <c r="L47" s="73" t="s">
        <v>49</v>
      </c>
      <c r="M47" s="73" t="s">
        <v>49</v>
      </c>
      <c r="N47" s="73" t="s">
        <v>49</v>
      </c>
      <c r="O47" s="73" t="s">
        <v>49</v>
      </c>
      <c r="P47" s="73" t="s">
        <v>49</v>
      </c>
      <c r="Q47" s="73" t="s">
        <v>49</v>
      </c>
      <c r="R47" s="73" t="s">
        <v>49</v>
      </c>
      <c r="S47" s="98" t="s">
        <v>49</v>
      </c>
      <c r="T47" s="144"/>
      <c r="U47" s="145"/>
      <c r="V47" s="145"/>
      <c r="W47" s="145"/>
      <c r="X47" s="145"/>
      <c r="Y47" s="17"/>
      <c r="Z47" s="17"/>
      <c r="AA47" s="17"/>
      <c r="AB47" s="17"/>
      <c r="AC47" s="17"/>
      <c r="AD47" s="17"/>
      <c r="AE47" s="17"/>
      <c r="AF47" s="17"/>
      <c r="AG47" s="17"/>
      <c r="AH47" s="63"/>
      <c r="AI47" s="144"/>
      <c r="AJ47" s="145"/>
      <c r="AK47" s="145"/>
      <c r="AL47" s="145"/>
      <c r="AM47" s="145"/>
      <c r="AN47" s="17"/>
      <c r="AO47" s="17"/>
      <c r="AP47" s="17"/>
      <c r="AQ47" s="17"/>
      <c r="AR47" s="17"/>
      <c r="AS47" s="17"/>
      <c r="AT47" s="17"/>
      <c r="AU47" s="17"/>
      <c r="AV47" s="17"/>
      <c r="AW47" s="63"/>
    </row>
    <row r="48" spans="1:49" x14ac:dyDescent="0.2">
      <c r="A48" s="253"/>
      <c r="B48" s="250"/>
      <c r="C48" s="11">
        <v>40</v>
      </c>
      <c r="D48" s="166"/>
      <c r="E48" s="143" t="s">
        <v>49</v>
      </c>
      <c r="F48" s="73" t="s">
        <v>49</v>
      </c>
      <c r="G48" s="73" t="s">
        <v>49</v>
      </c>
      <c r="H48" s="73" t="s">
        <v>49</v>
      </c>
      <c r="I48" s="73" t="s">
        <v>49</v>
      </c>
      <c r="J48" s="73" t="s">
        <v>49</v>
      </c>
      <c r="K48" s="73" t="s">
        <v>49</v>
      </c>
      <c r="L48" s="73" t="s">
        <v>49</v>
      </c>
      <c r="M48" s="73" t="s">
        <v>49</v>
      </c>
      <c r="N48" s="73" t="s">
        <v>49</v>
      </c>
      <c r="O48" s="73" t="s">
        <v>49</v>
      </c>
      <c r="P48" s="73" t="s">
        <v>49</v>
      </c>
      <c r="Q48" s="73" t="s">
        <v>49</v>
      </c>
      <c r="R48" s="73" t="s">
        <v>49</v>
      </c>
      <c r="S48" s="98" t="s">
        <v>49</v>
      </c>
      <c r="T48" s="144"/>
      <c r="U48" s="145"/>
      <c r="V48" s="145"/>
      <c r="W48" s="145"/>
      <c r="X48" s="145"/>
      <c r="Y48" s="17"/>
      <c r="Z48" s="17"/>
      <c r="AA48" s="17"/>
      <c r="AB48" s="17"/>
      <c r="AC48" s="17"/>
      <c r="AD48" s="17"/>
      <c r="AE48" s="17"/>
      <c r="AF48" s="17"/>
      <c r="AG48" s="17"/>
      <c r="AH48" s="63"/>
      <c r="AI48" s="144"/>
      <c r="AJ48" s="145"/>
      <c r="AK48" s="145"/>
      <c r="AL48" s="145"/>
      <c r="AM48" s="145"/>
      <c r="AN48" s="17"/>
      <c r="AO48" s="17"/>
      <c r="AP48" s="17"/>
      <c r="AQ48" s="17"/>
      <c r="AR48" s="17"/>
      <c r="AS48" s="17"/>
      <c r="AT48" s="17"/>
      <c r="AU48" s="17"/>
      <c r="AV48" s="17"/>
      <c r="AW48" s="63"/>
    </row>
    <row r="49" spans="1:49" x14ac:dyDescent="0.2">
      <c r="A49" s="253"/>
      <c r="B49" s="250" t="s">
        <v>1</v>
      </c>
      <c r="C49" s="11">
        <v>41</v>
      </c>
      <c r="D49" s="166"/>
      <c r="E49" s="143" t="s">
        <v>49</v>
      </c>
      <c r="F49" s="73" t="s">
        <v>49</v>
      </c>
      <c r="G49" s="73" t="s">
        <v>49</v>
      </c>
      <c r="H49" s="73" t="s">
        <v>49</v>
      </c>
      <c r="I49" s="73" t="s">
        <v>49</v>
      </c>
      <c r="J49" s="73" t="s">
        <v>49</v>
      </c>
      <c r="K49" s="73" t="s">
        <v>49</v>
      </c>
      <c r="L49" s="73" t="s">
        <v>49</v>
      </c>
      <c r="M49" s="73" t="s">
        <v>49</v>
      </c>
      <c r="N49" s="73" t="s">
        <v>49</v>
      </c>
      <c r="O49" s="73" t="s">
        <v>49</v>
      </c>
      <c r="P49" s="73" t="s">
        <v>49</v>
      </c>
      <c r="Q49" s="73" t="s">
        <v>49</v>
      </c>
      <c r="R49" s="73" t="s">
        <v>49</v>
      </c>
      <c r="S49" s="98" t="s">
        <v>49</v>
      </c>
      <c r="T49" s="144"/>
      <c r="U49" s="145"/>
      <c r="V49" s="145"/>
      <c r="W49" s="145"/>
      <c r="X49" s="145"/>
      <c r="Y49" s="17"/>
      <c r="Z49" s="17"/>
      <c r="AA49" s="17"/>
      <c r="AB49" s="17"/>
      <c r="AC49" s="17"/>
      <c r="AD49" s="17"/>
      <c r="AE49" s="17"/>
      <c r="AF49" s="17"/>
      <c r="AG49" s="17"/>
      <c r="AH49" s="63"/>
      <c r="AI49" s="144"/>
      <c r="AJ49" s="145"/>
      <c r="AK49" s="145"/>
      <c r="AL49" s="145"/>
      <c r="AM49" s="145"/>
      <c r="AN49" s="17"/>
      <c r="AO49" s="17"/>
      <c r="AP49" s="17"/>
      <c r="AQ49" s="17"/>
      <c r="AR49" s="17"/>
      <c r="AS49" s="17"/>
      <c r="AT49" s="17"/>
      <c r="AU49" s="17"/>
      <c r="AV49" s="17"/>
      <c r="AW49" s="63"/>
    </row>
    <row r="50" spans="1:49" x14ac:dyDescent="0.2">
      <c r="A50" s="253"/>
      <c r="B50" s="250"/>
      <c r="C50" s="11">
        <v>42</v>
      </c>
      <c r="D50" s="166"/>
      <c r="E50" s="147" t="s">
        <v>30</v>
      </c>
      <c r="F50" s="148" t="s">
        <v>30</v>
      </c>
      <c r="G50" s="148" t="s">
        <v>30</v>
      </c>
      <c r="H50" s="148" t="s">
        <v>30</v>
      </c>
      <c r="I50" s="148" t="s">
        <v>30</v>
      </c>
      <c r="J50" s="148" t="s">
        <v>30</v>
      </c>
      <c r="K50" s="148" t="s">
        <v>30</v>
      </c>
      <c r="L50" s="148" t="s">
        <v>30</v>
      </c>
      <c r="M50" s="148" t="s">
        <v>30</v>
      </c>
      <c r="N50" s="148" t="s">
        <v>30</v>
      </c>
      <c r="O50" s="148" t="s">
        <v>30</v>
      </c>
      <c r="P50" s="148" t="s">
        <v>30</v>
      </c>
      <c r="Q50" s="148" t="s">
        <v>30</v>
      </c>
      <c r="R50" s="148" t="s">
        <v>30</v>
      </c>
      <c r="S50" s="149" t="s">
        <v>30</v>
      </c>
      <c r="T50" s="144"/>
      <c r="U50" s="145"/>
      <c r="V50" s="145"/>
      <c r="W50" s="145"/>
      <c r="X50" s="145"/>
      <c r="Y50" s="17"/>
      <c r="Z50" s="17"/>
      <c r="AA50" s="17"/>
      <c r="AB50" s="17"/>
      <c r="AC50" s="17"/>
      <c r="AD50" s="17"/>
      <c r="AE50" s="17"/>
      <c r="AF50" s="17"/>
      <c r="AG50" s="17"/>
      <c r="AH50" s="63"/>
      <c r="AI50" s="144"/>
      <c r="AJ50" s="145"/>
      <c r="AK50" s="145"/>
      <c r="AL50" s="145"/>
      <c r="AM50" s="145"/>
      <c r="AN50" s="17"/>
      <c r="AO50" s="17"/>
      <c r="AP50" s="17"/>
      <c r="AQ50" s="17"/>
      <c r="AR50" s="17"/>
      <c r="AS50" s="17"/>
      <c r="AT50" s="17"/>
      <c r="AU50" s="17"/>
      <c r="AV50" s="17"/>
      <c r="AW50" s="63"/>
    </row>
    <row r="51" spans="1:49" x14ac:dyDescent="0.2">
      <c r="A51" s="253"/>
      <c r="B51" s="250"/>
      <c r="C51" s="11">
        <v>43</v>
      </c>
      <c r="D51" s="166"/>
      <c r="E51" s="147" t="s">
        <v>30</v>
      </c>
      <c r="F51" s="148" t="s">
        <v>30</v>
      </c>
      <c r="G51" s="148" t="s">
        <v>30</v>
      </c>
      <c r="H51" s="148" t="s">
        <v>30</v>
      </c>
      <c r="I51" s="148" t="s">
        <v>30</v>
      </c>
      <c r="J51" s="148" t="s">
        <v>30</v>
      </c>
      <c r="K51" s="148" t="s">
        <v>30</v>
      </c>
      <c r="L51" s="148" t="s">
        <v>30</v>
      </c>
      <c r="M51" s="148" t="s">
        <v>30</v>
      </c>
      <c r="N51" s="148" t="s">
        <v>30</v>
      </c>
      <c r="O51" s="148" t="s">
        <v>30</v>
      </c>
      <c r="P51" s="148" t="s">
        <v>30</v>
      </c>
      <c r="Q51" s="148" t="s">
        <v>30</v>
      </c>
      <c r="R51" s="148" t="s">
        <v>30</v>
      </c>
      <c r="S51" s="149" t="s">
        <v>30</v>
      </c>
      <c r="T51" s="144"/>
      <c r="U51" s="145"/>
      <c r="V51" s="145"/>
      <c r="W51" s="145"/>
      <c r="X51" s="145"/>
      <c r="Y51" s="17"/>
      <c r="Z51" s="17"/>
      <c r="AA51" s="17"/>
      <c r="AB51" s="17"/>
      <c r="AC51" s="17"/>
      <c r="AD51" s="17"/>
      <c r="AE51" s="17"/>
      <c r="AF51" s="17"/>
      <c r="AG51" s="17"/>
      <c r="AH51" s="63"/>
      <c r="AI51" s="144"/>
      <c r="AJ51" s="145"/>
      <c r="AK51" s="145"/>
      <c r="AL51" s="145"/>
      <c r="AM51" s="145"/>
      <c r="AN51" s="17"/>
      <c r="AO51" s="17"/>
      <c r="AP51" s="17"/>
      <c r="AQ51" s="17"/>
      <c r="AR51" s="17"/>
      <c r="AS51" s="17"/>
      <c r="AT51" s="17"/>
      <c r="AU51" s="17"/>
      <c r="AV51" s="17"/>
      <c r="AW51" s="63"/>
    </row>
    <row r="52" spans="1:49" x14ac:dyDescent="0.2">
      <c r="A52" s="253"/>
      <c r="B52" s="250"/>
      <c r="C52" s="11">
        <v>44</v>
      </c>
      <c r="D52" s="166" t="s">
        <v>27</v>
      </c>
      <c r="E52" s="147" t="s">
        <v>30</v>
      </c>
      <c r="F52" s="148" t="s">
        <v>30</v>
      </c>
      <c r="G52" s="148" t="s">
        <v>30</v>
      </c>
      <c r="H52" s="148" t="s">
        <v>30</v>
      </c>
      <c r="I52" s="148" t="s">
        <v>30</v>
      </c>
      <c r="J52" s="148" t="s">
        <v>30</v>
      </c>
      <c r="K52" s="148" t="s">
        <v>30</v>
      </c>
      <c r="L52" s="148" t="s">
        <v>30</v>
      </c>
      <c r="M52" s="148" t="s">
        <v>30</v>
      </c>
      <c r="N52" s="148" t="s">
        <v>30</v>
      </c>
      <c r="O52" s="148" t="s">
        <v>30</v>
      </c>
      <c r="P52" s="148" t="s">
        <v>30</v>
      </c>
      <c r="Q52" s="148" t="s">
        <v>30</v>
      </c>
      <c r="R52" s="148" t="s">
        <v>30</v>
      </c>
      <c r="S52" s="149" t="s">
        <v>30</v>
      </c>
      <c r="T52" s="144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6"/>
      <c r="AI52" s="144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6"/>
    </row>
    <row r="53" spans="1:49" x14ac:dyDescent="0.2">
      <c r="A53" s="253"/>
      <c r="B53" s="250" t="s">
        <v>2</v>
      </c>
      <c r="C53" s="11">
        <v>45</v>
      </c>
      <c r="D53" s="166"/>
      <c r="E53" s="147" t="s">
        <v>30</v>
      </c>
      <c r="F53" s="148" t="s">
        <v>30</v>
      </c>
      <c r="G53" s="148" t="s">
        <v>30</v>
      </c>
      <c r="H53" s="148" t="s">
        <v>30</v>
      </c>
      <c r="I53" s="148" t="s">
        <v>30</v>
      </c>
      <c r="J53" s="148" t="s">
        <v>30</v>
      </c>
      <c r="K53" s="148" t="s">
        <v>30</v>
      </c>
      <c r="L53" s="148" t="s">
        <v>30</v>
      </c>
      <c r="M53" s="148" t="s">
        <v>30</v>
      </c>
      <c r="N53" s="148" t="s">
        <v>30</v>
      </c>
      <c r="O53" s="148" t="s">
        <v>30</v>
      </c>
      <c r="P53" s="148" t="s">
        <v>30</v>
      </c>
      <c r="Q53" s="148" t="s">
        <v>30</v>
      </c>
      <c r="R53" s="148" t="s">
        <v>30</v>
      </c>
      <c r="S53" s="149" t="s">
        <v>30</v>
      </c>
      <c r="T53" s="144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6"/>
      <c r="AI53" s="144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6"/>
    </row>
    <row r="54" spans="1:49" x14ac:dyDescent="0.2">
      <c r="A54" s="253"/>
      <c r="B54" s="250"/>
      <c r="C54" s="11">
        <v>46</v>
      </c>
      <c r="D54" s="166"/>
      <c r="E54" s="147" t="s">
        <v>30</v>
      </c>
      <c r="F54" s="148" t="s">
        <v>30</v>
      </c>
      <c r="G54" s="148" t="s">
        <v>30</v>
      </c>
      <c r="H54" s="148" t="s">
        <v>30</v>
      </c>
      <c r="I54" s="148" t="s">
        <v>30</v>
      </c>
      <c r="J54" s="148" t="s">
        <v>30</v>
      </c>
      <c r="K54" s="148" t="s">
        <v>30</v>
      </c>
      <c r="L54" s="148" t="s">
        <v>30</v>
      </c>
      <c r="M54" s="148" t="s">
        <v>30</v>
      </c>
      <c r="N54" s="148" t="s">
        <v>30</v>
      </c>
      <c r="O54" s="148" t="s">
        <v>30</v>
      </c>
      <c r="P54" s="148" t="s">
        <v>30</v>
      </c>
      <c r="Q54" s="148" t="s">
        <v>30</v>
      </c>
      <c r="R54" s="148" t="s">
        <v>30</v>
      </c>
      <c r="S54" s="149" t="s">
        <v>30</v>
      </c>
      <c r="T54" s="144"/>
      <c r="U54" s="145"/>
      <c r="V54" s="145"/>
      <c r="W54" s="145"/>
      <c r="X54" s="145"/>
      <c r="Y54" s="17"/>
      <c r="Z54" s="17"/>
      <c r="AA54" s="17"/>
      <c r="AB54" s="17"/>
      <c r="AC54" s="17"/>
      <c r="AD54" s="17"/>
      <c r="AE54" s="17"/>
      <c r="AF54" s="17"/>
      <c r="AG54" s="17"/>
      <c r="AH54" s="63"/>
      <c r="AI54" s="144"/>
      <c r="AJ54" s="145"/>
      <c r="AK54" s="145"/>
      <c r="AL54" s="145"/>
      <c r="AM54" s="145"/>
      <c r="AN54" s="17"/>
      <c r="AO54" s="17"/>
      <c r="AP54" s="17"/>
      <c r="AQ54" s="17"/>
      <c r="AR54" s="17"/>
      <c r="AS54" s="17"/>
      <c r="AT54" s="17"/>
      <c r="AU54" s="17"/>
      <c r="AV54" s="17"/>
      <c r="AW54" s="63"/>
    </row>
    <row r="55" spans="1:49" x14ac:dyDescent="0.2">
      <c r="A55" s="253"/>
      <c r="B55" s="250"/>
      <c r="C55" s="11">
        <v>47</v>
      </c>
      <c r="D55" s="166"/>
      <c r="E55" s="143" t="s">
        <v>49</v>
      </c>
      <c r="F55" s="73" t="s">
        <v>49</v>
      </c>
      <c r="G55" s="73" t="s">
        <v>49</v>
      </c>
      <c r="H55" s="73" t="s">
        <v>49</v>
      </c>
      <c r="I55" s="73" t="s">
        <v>49</v>
      </c>
      <c r="J55" s="73" t="s">
        <v>49</v>
      </c>
      <c r="K55" s="73" t="s">
        <v>49</v>
      </c>
      <c r="L55" s="73" t="s">
        <v>49</v>
      </c>
      <c r="M55" s="73" t="s">
        <v>49</v>
      </c>
      <c r="N55" s="73" t="s">
        <v>49</v>
      </c>
      <c r="O55" s="73" t="s">
        <v>49</v>
      </c>
      <c r="P55" s="73" t="s">
        <v>49</v>
      </c>
      <c r="Q55" s="73" t="s">
        <v>49</v>
      </c>
      <c r="R55" s="73" t="s">
        <v>49</v>
      </c>
      <c r="S55" s="98" t="s">
        <v>49</v>
      </c>
      <c r="T55" s="144"/>
      <c r="U55" s="145"/>
      <c r="V55" s="145"/>
      <c r="W55" s="145"/>
      <c r="X55" s="145"/>
      <c r="Y55" s="17"/>
      <c r="Z55" s="17"/>
      <c r="AA55" s="17"/>
      <c r="AB55" s="17"/>
      <c r="AC55" s="17"/>
      <c r="AD55" s="17"/>
      <c r="AE55" s="17"/>
      <c r="AF55" s="17"/>
      <c r="AG55" s="17"/>
      <c r="AH55" s="63"/>
      <c r="AI55" s="144"/>
      <c r="AJ55" s="145"/>
      <c r="AK55" s="145"/>
      <c r="AL55" s="145"/>
      <c r="AM55" s="145"/>
      <c r="AN55" s="17"/>
      <c r="AO55" s="17"/>
      <c r="AP55" s="17"/>
      <c r="AQ55" s="17"/>
      <c r="AR55" s="17"/>
      <c r="AS55" s="17"/>
      <c r="AT55" s="17"/>
      <c r="AU55" s="17"/>
      <c r="AV55" s="17"/>
      <c r="AW55" s="63"/>
    </row>
    <row r="56" spans="1:49" x14ac:dyDescent="0.2">
      <c r="A56" s="253"/>
      <c r="B56" s="250"/>
      <c r="C56" s="11">
        <v>48</v>
      </c>
      <c r="D56" s="166"/>
      <c r="E56" s="143" t="s">
        <v>49</v>
      </c>
      <c r="F56" s="73" t="s">
        <v>49</v>
      </c>
      <c r="G56" s="73" t="s">
        <v>49</v>
      </c>
      <c r="H56" s="73" t="s">
        <v>49</v>
      </c>
      <c r="I56" s="73" t="s">
        <v>49</v>
      </c>
      <c r="J56" s="73" t="s">
        <v>49</v>
      </c>
      <c r="K56" s="73" t="s">
        <v>49</v>
      </c>
      <c r="L56" s="73" t="s">
        <v>49</v>
      </c>
      <c r="M56" s="73" t="s">
        <v>49</v>
      </c>
      <c r="N56" s="73" t="s">
        <v>49</v>
      </c>
      <c r="O56" s="73" t="s">
        <v>49</v>
      </c>
      <c r="P56" s="73" t="s">
        <v>49</v>
      </c>
      <c r="Q56" s="73" t="s">
        <v>49</v>
      </c>
      <c r="R56" s="73" t="s">
        <v>49</v>
      </c>
      <c r="S56" s="98" t="s">
        <v>49</v>
      </c>
      <c r="T56" s="144"/>
      <c r="U56" s="145"/>
      <c r="V56" s="145"/>
      <c r="W56" s="145"/>
      <c r="X56" s="145"/>
      <c r="Y56" s="17"/>
      <c r="Z56" s="17"/>
      <c r="AA56" s="17"/>
      <c r="AB56" s="17"/>
      <c r="AC56" s="17"/>
      <c r="AD56" s="17"/>
      <c r="AE56" s="17"/>
      <c r="AF56" s="17"/>
      <c r="AG56" s="17"/>
      <c r="AH56" s="63"/>
      <c r="AI56" s="144"/>
      <c r="AJ56" s="145"/>
      <c r="AK56" s="145"/>
      <c r="AL56" s="145"/>
      <c r="AM56" s="145"/>
      <c r="AN56" s="17"/>
      <c r="AO56" s="17"/>
      <c r="AP56" s="17"/>
      <c r="AQ56" s="17"/>
      <c r="AR56" s="17"/>
      <c r="AS56" s="17"/>
      <c r="AT56" s="17"/>
      <c r="AU56" s="17"/>
      <c r="AV56" s="17"/>
      <c r="AW56" s="63"/>
    </row>
    <row r="57" spans="1:49" x14ac:dyDescent="0.2">
      <c r="A57" s="253"/>
      <c r="B57" s="250" t="s">
        <v>3</v>
      </c>
      <c r="C57" s="11">
        <v>49</v>
      </c>
      <c r="D57" s="166"/>
      <c r="E57" s="143" t="s">
        <v>49</v>
      </c>
      <c r="F57" s="73" t="s">
        <v>49</v>
      </c>
      <c r="G57" s="73" t="s">
        <v>49</v>
      </c>
      <c r="H57" s="73" t="s">
        <v>49</v>
      </c>
      <c r="I57" s="73" t="s">
        <v>49</v>
      </c>
      <c r="J57" s="73" t="s">
        <v>49</v>
      </c>
      <c r="K57" s="73" t="s">
        <v>49</v>
      </c>
      <c r="L57" s="73" t="s">
        <v>49</v>
      </c>
      <c r="M57" s="73" t="s">
        <v>49</v>
      </c>
      <c r="N57" s="73" t="s">
        <v>49</v>
      </c>
      <c r="O57" s="73" t="s">
        <v>49</v>
      </c>
      <c r="P57" s="73" t="s">
        <v>49</v>
      </c>
      <c r="Q57" s="73" t="s">
        <v>49</v>
      </c>
      <c r="R57" s="73" t="s">
        <v>49</v>
      </c>
      <c r="S57" s="98" t="s">
        <v>49</v>
      </c>
      <c r="T57" s="144"/>
      <c r="U57" s="145"/>
      <c r="V57" s="145"/>
      <c r="W57" s="145"/>
      <c r="X57" s="145"/>
      <c r="Y57" s="17"/>
      <c r="Z57" s="17"/>
      <c r="AA57" s="17"/>
      <c r="AB57" s="17"/>
      <c r="AC57" s="17"/>
      <c r="AD57" s="17"/>
      <c r="AE57" s="17"/>
      <c r="AF57" s="17"/>
      <c r="AG57" s="17"/>
      <c r="AH57" s="63"/>
      <c r="AI57" s="144"/>
      <c r="AJ57" s="145"/>
      <c r="AK57" s="145"/>
      <c r="AL57" s="145"/>
      <c r="AM57" s="145"/>
      <c r="AN57" s="17"/>
      <c r="AO57" s="17"/>
      <c r="AP57" s="17"/>
      <c r="AQ57" s="17"/>
      <c r="AR57" s="17"/>
      <c r="AS57" s="17"/>
      <c r="AT57" s="17"/>
      <c r="AU57" s="17"/>
      <c r="AV57" s="17"/>
      <c r="AW57" s="63"/>
    </row>
    <row r="58" spans="1:49" x14ac:dyDescent="0.2">
      <c r="A58" s="253"/>
      <c r="B58" s="250"/>
      <c r="C58" s="11">
        <v>50</v>
      </c>
      <c r="D58" s="166"/>
      <c r="E58" s="143" t="s">
        <v>49</v>
      </c>
      <c r="F58" s="73" t="s">
        <v>49</v>
      </c>
      <c r="G58" s="73" t="s">
        <v>49</v>
      </c>
      <c r="H58" s="73" t="s">
        <v>49</v>
      </c>
      <c r="I58" s="73" t="s">
        <v>49</v>
      </c>
      <c r="J58" s="73" t="s">
        <v>49</v>
      </c>
      <c r="K58" s="73" t="s">
        <v>49</v>
      </c>
      <c r="L58" s="73" t="s">
        <v>49</v>
      </c>
      <c r="M58" s="73" t="s">
        <v>49</v>
      </c>
      <c r="N58" s="73" t="s">
        <v>49</v>
      </c>
      <c r="O58" s="73" t="s">
        <v>49</v>
      </c>
      <c r="P58" s="73" t="s">
        <v>49</v>
      </c>
      <c r="Q58" s="73" t="s">
        <v>49</v>
      </c>
      <c r="R58" s="73" t="s">
        <v>49</v>
      </c>
      <c r="S58" s="98" t="s">
        <v>49</v>
      </c>
      <c r="T58" s="144"/>
      <c r="U58" s="145"/>
      <c r="V58" s="145"/>
      <c r="W58" s="145"/>
      <c r="X58" s="145"/>
      <c r="Y58" s="17"/>
      <c r="Z58" s="17"/>
      <c r="AA58" s="17"/>
      <c r="AB58" s="17"/>
      <c r="AC58" s="17"/>
      <c r="AD58" s="17"/>
      <c r="AE58" s="17"/>
      <c r="AF58" s="17"/>
      <c r="AG58" s="17"/>
      <c r="AH58" s="63"/>
      <c r="AI58" s="144"/>
      <c r="AJ58" s="145"/>
      <c r="AK58" s="145"/>
      <c r="AL58" s="145"/>
      <c r="AM58" s="145"/>
      <c r="AN58" s="17"/>
      <c r="AO58" s="17"/>
      <c r="AP58" s="17"/>
      <c r="AQ58" s="17"/>
      <c r="AR58" s="17"/>
      <c r="AS58" s="17"/>
      <c r="AT58" s="17"/>
      <c r="AU58" s="17"/>
      <c r="AV58" s="17"/>
      <c r="AW58" s="63"/>
    </row>
    <row r="59" spans="1:49" x14ac:dyDescent="0.2">
      <c r="A59" s="253"/>
      <c r="B59" s="250"/>
      <c r="C59" s="11">
        <v>51</v>
      </c>
      <c r="D59" s="166"/>
      <c r="E59" s="147" t="s">
        <v>30</v>
      </c>
      <c r="F59" s="148" t="s">
        <v>30</v>
      </c>
      <c r="G59" s="148" t="s">
        <v>30</v>
      </c>
      <c r="H59" s="148" t="s">
        <v>30</v>
      </c>
      <c r="I59" s="148" t="s">
        <v>30</v>
      </c>
      <c r="J59" s="148" t="s">
        <v>30</v>
      </c>
      <c r="K59" s="148" t="s">
        <v>30</v>
      </c>
      <c r="L59" s="148" t="s">
        <v>30</v>
      </c>
      <c r="M59" s="148" t="s">
        <v>30</v>
      </c>
      <c r="N59" s="148" t="s">
        <v>30</v>
      </c>
      <c r="O59" s="148" t="s">
        <v>30</v>
      </c>
      <c r="P59" s="148" t="s">
        <v>30</v>
      </c>
      <c r="Q59" s="148" t="s">
        <v>30</v>
      </c>
      <c r="R59" s="148" t="s">
        <v>30</v>
      </c>
      <c r="S59" s="149" t="s">
        <v>30</v>
      </c>
      <c r="T59" s="144"/>
      <c r="U59" s="145"/>
      <c r="V59" s="145"/>
      <c r="W59" s="145"/>
      <c r="X59" s="145"/>
      <c r="Y59" s="17"/>
      <c r="Z59" s="17"/>
      <c r="AA59" s="17"/>
      <c r="AB59" s="17"/>
      <c r="AC59" s="17"/>
      <c r="AD59" s="17"/>
      <c r="AE59" s="17"/>
      <c r="AF59" s="17"/>
      <c r="AG59" s="17"/>
      <c r="AH59" s="63"/>
      <c r="AI59" s="144"/>
      <c r="AJ59" s="145"/>
      <c r="AK59" s="145"/>
      <c r="AL59" s="145"/>
      <c r="AM59" s="145"/>
      <c r="AN59" s="17"/>
      <c r="AO59" s="17"/>
      <c r="AP59" s="17"/>
      <c r="AQ59" s="17"/>
      <c r="AR59" s="17"/>
      <c r="AS59" s="17"/>
      <c r="AT59" s="17"/>
      <c r="AU59" s="17"/>
      <c r="AV59" s="17"/>
      <c r="AW59" s="63"/>
    </row>
    <row r="60" spans="1:49" x14ac:dyDescent="0.2">
      <c r="A60" s="253"/>
      <c r="B60" s="250"/>
      <c r="C60" s="11">
        <v>52</v>
      </c>
      <c r="D60" s="166"/>
      <c r="E60" s="147" t="s">
        <v>30</v>
      </c>
      <c r="F60" s="148" t="s">
        <v>30</v>
      </c>
      <c r="G60" s="148" t="s">
        <v>30</v>
      </c>
      <c r="H60" s="148" t="s">
        <v>30</v>
      </c>
      <c r="I60" s="148" t="s">
        <v>30</v>
      </c>
      <c r="J60" s="148" t="s">
        <v>30</v>
      </c>
      <c r="K60" s="148" t="s">
        <v>30</v>
      </c>
      <c r="L60" s="148" t="s">
        <v>30</v>
      </c>
      <c r="M60" s="148" t="s">
        <v>30</v>
      </c>
      <c r="N60" s="148" t="s">
        <v>30</v>
      </c>
      <c r="O60" s="148" t="s">
        <v>30</v>
      </c>
      <c r="P60" s="148" t="s">
        <v>30</v>
      </c>
      <c r="Q60" s="148" t="s">
        <v>30</v>
      </c>
      <c r="R60" s="148" t="s">
        <v>30</v>
      </c>
      <c r="S60" s="149" t="s">
        <v>30</v>
      </c>
      <c r="T60" s="144"/>
      <c r="U60" s="145"/>
      <c r="V60" s="145"/>
      <c r="W60" s="145"/>
      <c r="X60" s="145"/>
      <c r="Y60" s="17"/>
      <c r="Z60" s="17"/>
      <c r="AA60" s="17"/>
      <c r="AB60" s="17"/>
      <c r="AC60" s="17"/>
      <c r="AD60" s="17"/>
      <c r="AE60" s="17"/>
      <c r="AF60" s="17"/>
      <c r="AG60" s="17"/>
      <c r="AH60" s="63"/>
      <c r="AI60" s="144"/>
      <c r="AJ60" s="145"/>
      <c r="AK60" s="145"/>
      <c r="AL60" s="145"/>
      <c r="AM60" s="145"/>
      <c r="AN60" s="17"/>
      <c r="AO60" s="17"/>
      <c r="AP60" s="17"/>
      <c r="AQ60" s="17"/>
      <c r="AR60" s="17"/>
      <c r="AS60" s="17"/>
      <c r="AT60" s="17"/>
      <c r="AU60" s="17"/>
      <c r="AV60" s="17"/>
      <c r="AW60" s="63"/>
    </row>
    <row r="61" spans="1:49" ht="13.5" thickBot="1" x14ac:dyDescent="0.25">
      <c r="A61" s="254"/>
      <c r="B61" s="251"/>
      <c r="C61" s="164">
        <v>53</v>
      </c>
      <c r="D61" s="167" t="s">
        <v>76</v>
      </c>
      <c r="E61" s="147" t="s">
        <v>30</v>
      </c>
      <c r="F61" s="148" t="s">
        <v>30</v>
      </c>
      <c r="G61" s="148" t="s">
        <v>30</v>
      </c>
      <c r="H61" s="148" t="s">
        <v>30</v>
      </c>
      <c r="I61" s="148" t="s">
        <v>30</v>
      </c>
      <c r="J61" s="148" t="s">
        <v>30</v>
      </c>
      <c r="K61" s="148" t="s">
        <v>30</v>
      </c>
      <c r="L61" s="148" t="s">
        <v>30</v>
      </c>
      <c r="M61" s="148" t="s">
        <v>30</v>
      </c>
      <c r="N61" s="148" t="s">
        <v>30</v>
      </c>
      <c r="O61" s="148" t="s">
        <v>30</v>
      </c>
      <c r="P61" s="148" t="s">
        <v>30</v>
      </c>
      <c r="Q61" s="148" t="s">
        <v>30</v>
      </c>
      <c r="R61" s="148" t="s">
        <v>30</v>
      </c>
      <c r="S61" s="149" t="s">
        <v>30</v>
      </c>
      <c r="T61" s="144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6"/>
      <c r="AI61" s="144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6"/>
    </row>
    <row r="62" spans="1:49" x14ac:dyDescent="0.2">
      <c r="A62" s="257">
        <v>2021</v>
      </c>
      <c r="B62" s="260" t="s">
        <v>4</v>
      </c>
      <c r="C62" s="10">
        <v>1</v>
      </c>
      <c r="D62" s="171" t="s">
        <v>76</v>
      </c>
      <c r="E62" s="147" t="s">
        <v>30</v>
      </c>
      <c r="F62" s="148" t="s">
        <v>30</v>
      </c>
      <c r="G62" s="148" t="s">
        <v>30</v>
      </c>
      <c r="H62" s="148" t="s">
        <v>30</v>
      </c>
      <c r="I62" s="148" t="s">
        <v>30</v>
      </c>
      <c r="J62" s="148" t="s">
        <v>30</v>
      </c>
      <c r="K62" s="148" t="s">
        <v>30</v>
      </c>
      <c r="L62" s="148" t="s">
        <v>30</v>
      </c>
      <c r="M62" s="148" t="s">
        <v>30</v>
      </c>
      <c r="N62" s="148" t="s">
        <v>30</v>
      </c>
      <c r="O62" s="148" t="s">
        <v>30</v>
      </c>
      <c r="P62" s="148" t="s">
        <v>30</v>
      </c>
      <c r="Q62" s="148" t="s">
        <v>30</v>
      </c>
      <c r="R62" s="148" t="s">
        <v>30</v>
      </c>
      <c r="S62" s="149" t="s">
        <v>30</v>
      </c>
      <c r="T62" s="144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6"/>
      <c r="AI62" s="144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6"/>
    </row>
    <row r="63" spans="1:49" x14ac:dyDescent="0.2">
      <c r="A63" s="258"/>
      <c r="B63" s="250"/>
      <c r="C63" s="11">
        <v>2</v>
      </c>
      <c r="D63" s="166"/>
      <c r="E63" s="147" t="s">
        <v>30</v>
      </c>
      <c r="F63" s="148" t="s">
        <v>30</v>
      </c>
      <c r="G63" s="148" t="s">
        <v>30</v>
      </c>
      <c r="H63" s="148" t="s">
        <v>30</v>
      </c>
      <c r="I63" s="148" t="s">
        <v>30</v>
      </c>
      <c r="J63" s="148" t="s">
        <v>30</v>
      </c>
      <c r="K63" s="148" t="s">
        <v>30</v>
      </c>
      <c r="L63" s="148" t="s">
        <v>30</v>
      </c>
      <c r="M63" s="148" t="s">
        <v>30</v>
      </c>
      <c r="N63" s="148" t="s">
        <v>30</v>
      </c>
      <c r="O63" s="148" t="s">
        <v>30</v>
      </c>
      <c r="P63" s="148" t="s">
        <v>30</v>
      </c>
      <c r="Q63" s="148" t="s">
        <v>30</v>
      </c>
      <c r="R63" s="148" t="s">
        <v>30</v>
      </c>
      <c r="S63" s="149" t="s">
        <v>30</v>
      </c>
      <c r="T63" s="144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6"/>
      <c r="AI63" s="144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6"/>
    </row>
    <row r="64" spans="1:49" x14ac:dyDescent="0.2">
      <c r="A64" s="258"/>
      <c r="B64" s="250"/>
      <c r="C64" s="11">
        <v>3</v>
      </c>
      <c r="D64" s="166"/>
      <c r="E64" s="143" t="s">
        <v>49</v>
      </c>
      <c r="F64" s="73" t="s">
        <v>49</v>
      </c>
      <c r="G64" s="73" t="s">
        <v>49</v>
      </c>
      <c r="H64" s="73" t="s">
        <v>49</v>
      </c>
      <c r="I64" s="73" t="s">
        <v>49</v>
      </c>
      <c r="J64" s="73" t="s">
        <v>49</v>
      </c>
      <c r="K64" s="73" t="s">
        <v>49</v>
      </c>
      <c r="L64" s="73" t="s">
        <v>49</v>
      </c>
      <c r="M64" s="73" t="s">
        <v>49</v>
      </c>
      <c r="N64" s="73" t="s">
        <v>49</v>
      </c>
      <c r="O64" s="73" t="s">
        <v>49</v>
      </c>
      <c r="P64" s="73" t="s">
        <v>49</v>
      </c>
      <c r="Q64" s="73" t="s">
        <v>49</v>
      </c>
      <c r="R64" s="73" t="s">
        <v>49</v>
      </c>
      <c r="S64" s="98" t="s">
        <v>49</v>
      </c>
      <c r="T64" s="62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63"/>
      <c r="AI64" s="62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63"/>
    </row>
    <row r="65" spans="1:49" x14ac:dyDescent="0.2">
      <c r="A65" s="258"/>
      <c r="B65" s="250"/>
      <c r="C65" s="11">
        <v>4</v>
      </c>
      <c r="D65" s="166"/>
      <c r="E65" s="143" t="s">
        <v>49</v>
      </c>
      <c r="F65" s="73" t="s">
        <v>49</v>
      </c>
      <c r="G65" s="73" t="s">
        <v>49</v>
      </c>
      <c r="H65" s="73" t="s">
        <v>49</v>
      </c>
      <c r="I65" s="73" t="s">
        <v>49</v>
      </c>
      <c r="J65" s="73" t="s">
        <v>49</v>
      </c>
      <c r="K65" s="73" t="s">
        <v>49</v>
      </c>
      <c r="L65" s="73" t="s">
        <v>49</v>
      </c>
      <c r="M65" s="73" t="s">
        <v>49</v>
      </c>
      <c r="N65" s="73" t="s">
        <v>49</v>
      </c>
      <c r="O65" s="73" t="s">
        <v>49</v>
      </c>
      <c r="P65" s="73" t="s">
        <v>49</v>
      </c>
      <c r="Q65" s="73" t="s">
        <v>49</v>
      </c>
      <c r="R65" s="73" t="s">
        <v>49</v>
      </c>
      <c r="S65" s="98" t="s">
        <v>49</v>
      </c>
      <c r="T65" s="62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63"/>
      <c r="AI65" s="62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63"/>
    </row>
    <row r="66" spans="1:49" x14ac:dyDescent="0.2">
      <c r="A66" s="258"/>
      <c r="B66" s="250" t="s">
        <v>5</v>
      </c>
      <c r="C66" s="11">
        <v>5</v>
      </c>
      <c r="D66" s="166"/>
      <c r="E66" s="143" t="s">
        <v>49</v>
      </c>
      <c r="F66" s="73" t="s">
        <v>49</v>
      </c>
      <c r="G66" s="73" t="s">
        <v>49</v>
      </c>
      <c r="H66" s="73" t="s">
        <v>49</v>
      </c>
      <c r="I66" s="73" t="s">
        <v>49</v>
      </c>
      <c r="J66" s="73" t="s">
        <v>49</v>
      </c>
      <c r="K66" s="73" t="s">
        <v>49</v>
      </c>
      <c r="L66" s="73" t="s">
        <v>49</v>
      </c>
      <c r="M66" s="73" t="s">
        <v>49</v>
      </c>
      <c r="N66" s="73" t="s">
        <v>49</v>
      </c>
      <c r="O66" s="73" t="s">
        <v>49</v>
      </c>
      <c r="P66" s="73" t="s">
        <v>49</v>
      </c>
      <c r="Q66" s="73" t="s">
        <v>49</v>
      </c>
      <c r="R66" s="73" t="s">
        <v>49</v>
      </c>
      <c r="S66" s="98" t="s">
        <v>49</v>
      </c>
      <c r="T66" s="62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63"/>
      <c r="AI66" s="62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63"/>
    </row>
    <row r="67" spans="1:49" x14ac:dyDescent="0.2">
      <c r="A67" s="258"/>
      <c r="B67" s="250"/>
      <c r="C67" s="11">
        <v>6</v>
      </c>
      <c r="D67" s="166"/>
      <c r="E67" s="143" t="s">
        <v>49</v>
      </c>
      <c r="F67" s="73" t="s">
        <v>49</v>
      </c>
      <c r="G67" s="73" t="s">
        <v>49</v>
      </c>
      <c r="H67" s="73" t="s">
        <v>49</v>
      </c>
      <c r="I67" s="73" t="s">
        <v>49</v>
      </c>
      <c r="J67" s="73" t="s">
        <v>49</v>
      </c>
      <c r="K67" s="73" t="s">
        <v>49</v>
      </c>
      <c r="L67" s="73" t="s">
        <v>49</v>
      </c>
      <c r="M67" s="73" t="s">
        <v>49</v>
      </c>
      <c r="N67" s="73" t="s">
        <v>49</v>
      </c>
      <c r="O67" s="73" t="s">
        <v>49</v>
      </c>
      <c r="P67" s="73" t="s">
        <v>49</v>
      </c>
      <c r="Q67" s="73" t="s">
        <v>49</v>
      </c>
      <c r="R67" s="73" t="s">
        <v>49</v>
      </c>
      <c r="S67" s="98" t="s">
        <v>49</v>
      </c>
      <c r="T67" s="62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63"/>
      <c r="AI67" s="62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63"/>
    </row>
    <row r="68" spans="1:49" x14ac:dyDescent="0.2">
      <c r="A68" s="258"/>
      <c r="B68" s="250"/>
      <c r="C68" s="11">
        <v>7</v>
      </c>
      <c r="D68" s="166" t="s">
        <v>27</v>
      </c>
      <c r="E68" s="150" t="s">
        <v>44</v>
      </c>
      <c r="F68" s="151" t="s">
        <v>21</v>
      </c>
      <c r="G68" s="151" t="s">
        <v>21</v>
      </c>
      <c r="H68" s="151" t="s">
        <v>21</v>
      </c>
      <c r="I68" s="151" t="s">
        <v>21</v>
      </c>
      <c r="J68" s="80" t="s">
        <v>45</v>
      </c>
      <c r="K68" s="80" t="s">
        <v>45</v>
      </c>
      <c r="L68" s="80" t="s">
        <v>45</v>
      </c>
      <c r="M68" s="80" t="s">
        <v>45</v>
      </c>
      <c r="N68" s="80" t="s">
        <v>45</v>
      </c>
      <c r="O68" s="78" t="s">
        <v>20</v>
      </c>
      <c r="P68" s="78" t="s">
        <v>20</v>
      </c>
      <c r="Q68" s="78" t="s">
        <v>20</v>
      </c>
      <c r="R68" s="78" t="s">
        <v>20</v>
      </c>
      <c r="S68" s="152" t="s">
        <v>20</v>
      </c>
      <c r="T68" s="62"/>
      <c r="U68" s="17"/>
      <c r="V68" s="17"/>
      <c r="W68" s="17"/>
      <c r="X68" s="17"/>
      <c r="Y68" s="145"/>
      <c r="Z68" s="145"/>
      <c r="AA68" s="145"/>
      <c r="AB68" s="145"/>
      <c r="AC68" s="145"/>
      <c r="AD68" s="17"/>
      <c r="AE68" s="17"/>
      <c r="AF68" s="17"/>
      <c r="AG68" s="17"/>
      <c r="AH68" s="63"/>
      <c r="AI68" s="62"/>
      <c r="AJ68" s="17"/>
      <c r="AK68" s="17"/>
      <c r="AL68" s="17"/>
      <c r="AM68" s="17"/>
      <c r="AN68" s="145"/>
      <c r="AO68" s="145"/>
      <c r="AP68" s="145"/>
      <c r="AQ68" s="145"/>
      <c r="AR68" s="145"/>
      <c r="AS68" s="17"/>
      <c r="AT68" s="17"/>
      <c r="AU68" s="17"/>
      <c r="AV68" s="17"/>
      <c r="AW68" s="63"/>
    </row>
    <row r="69" spans="1:49" x14ac:dyDescent="0.2">
      <c r="A69" s="258"/>
      <c r="B69" s="250"/>
      <c r="C69" s="11">
        <v>8</v>
      </c>
      <c r="D69" s="166"/>
      <c r="E69" s="150" t="s">
        <v>44</v>
      </c>
      <c r="F69" s="151" t="s">
        <v>21</v>
      </c>
      <c r="G69" s="151" t="s">
        <v>21</v>
      </c>
      <c r="H69" s="151" t="s">
        <v>21</v>
      </c>
      <c r="I69" s="151" t="s">
        <v>21</v>
      </c>
      <c r="J69" s="80" t="s">
        <v>45</v>
      </c>
      <c r="K69" s="80" t="s">
        <v>45</v>
      </c>
      <c r="L69" s="80" t="s">
        <v>45</v>
      </c>
      <c r="M69" s="80" t="s">
        <v>45</v>
      </c>
      <c r="N69" s="80" t="s">
        <v>45</v>
      </c>
      <c r="O69" s="78" t="s">
        <v>20</v>
      </c>
      <c r="P69" s="78" t="s">
        <v>20</v>
      </c>
      <c r="Q69" s="78" t="s">
        <v>20</v>
      </c>
      <c r="R69" s="78" t="s">
        <v>20</v>
      </c>
      <c r="S69" s="152" t="s">
        <v>20</v>
      </c>
      <c r="T69" s="144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6"/>
      <c r="AI69" s="144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6"/>
    </row>
    <row r="70" spans="1:49" x14ac:dyDescent="0.2">
      <c r="A70" s="258"/>
      <c r="B70" s="250" t="s">
        <v>6</v>
      </c>
      <c r="C70" s="11">
        <v>9</v>
      </c>
      <c r="D70" s="166"/>
      <c r="E70" s="153" t="s">
        <v>21</v>
      </c>
      <c r="F70" s="72" t="s">
        <v>44</v>
      </c>
      <c r="G70" s="151" t="s">
        <v>21</v>
      </c>
      <c r="H70" s="151" t="s">
        <v>21</v>
      </c>
      <c r="I70" s="151" t="s">
        <v>21</v>
      </c>
      <c r="J70" s="80" t="s">
        <v>45</v>
      </c>
      <c r="K70" s="80" t="s">
        <v>45</v>
      </c>
      <c r="L70" s="80" t="s">
        <v>45</v>
      </c>
      <c r="M70" s="80" t="s">
        <v>45</v>
      </c>
      <c r="N70" s="80" t="s">
        <v>45</v>
      </c>
      <c r="O70" s="78" t="s">
        <v>20</v>
      </c>
      <c r="P70" s="78" t="s">
        <v>20</v>
      </c>
      <c r="Q70" s="78" t="s">
        <v>20</v>
      </c>
      <c r="R70" s="78" t="s">
        <v>20</v>
      </c>
      <c r="S70" s="152" t="s">
        <v>20</v>
      </c>
      <c r="T70" s="144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6"/>
      <c r="AI70" s="144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6"/>
    </row>
    <row r="71" spans="1:49" x14ac:dyDescent="0.2">
      <c r="A71" s="258"/>
      <c r="B71" s="250"/>
      <c r="C71" s="11">
        <v>10</v>
      </c>
      <c r="D71" s="166"/>
      <c r="E71" s="153" t="s">
        <v>21</v>
      </c>
      <c r="F71" s="72" t="s">
        <v>44</v>
      </c>
      <c r="G71" s="151" t="s">
        <v>21</v>
      </c>
      <c r="H71" s="151" t="s">
        <v>21</v>
      </c>
      <c r="I71" s="151" t="s">
        <v>21</v>
      </c>
      <c r="J71" s="80" t="s">
        <v>45</v>
      </c>
      <c r="K71" s="80" t="s">
        <v>45</v>
      </c>
      <c r="L71" s="80" t="s">
        <v>45</v>
      </c>
      <c r="M71" s="80" t="s">
        <v>45</v>
      </c>
      <c r="N71" s="80" t="s">
        <v>45</v>
      </c>
      <c r="O71" s="78" t="s">
        <v>20</v>
      </c>
      <c r="P71" s="78" t="s">
        <v>20</v>
      </c>
      <c r="Q71" s="78" t="s">
        <v>20</v>
      </c>
      <c r="R71" s="78" t="s">
        <v>20</v>
      </c>
      <c r="S71" s="152" t="s">
        <v>20</v>
      </c>
      <c r="T71" s="144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6"/>
      <c r="AI71" s="144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6"/>
    </row>
    <row r="72" spans="1:49" x14ac:dyDescent="0.2">
      <c r="A72" s="258"/>
      <c r="B72" s="250"/>
      <c r="C72" s="11">
        <v>11</v>
      </c>
      <c r="D72" s="166"/>
      <c r="E72" s="153" t="s">
        <v>21</v>
      </c>
      <c r="F72" s="151" t="s">
        <v>21</v>
      </c>
      <c r="G72" s="72" t="s">
        <v>44</v>
      </c>
      <c r="H72" s="151" t="s">
        <v>21</v>
      </c>
      <c r="I72" s="151" t="s">
        <v>21</v>
      </c>
      <c r="J72" s="80" t="s">
        <v>45</v>
      </c>
      <c r="K72" s="80" t="s">
        <v>45</v>
      </c>
      <c r="L72" s="80" t="s">
        <v>45</v>
      </c>
      <c r="M72" s="80" t="s">
        <v>45</v>
      </c>
      <c r="N72" s="80" t="s">
        <v>45</v>
      </c>
      <c r="O72" s="78" t="s">
        <v>20</v>
      </c>
      <c r="P72" s="78" t="s">
        <v>20</v>
      </c>
      <c r="Q72" s="78" t="s">
        <v>20</v>
      </c>
      <c r="R72" s="78" t="s">
        <v>20</v>
      </c>
      <c r="S72" s="152" t="s">
        <v>20</v>
      </c>
      <c r="T72" s="144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6"/>
      <c r="AI72" s="144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6"/>
    </row>
    <row r="73" spans="1:49" x14ac:dyDescent="0.2">
      <c r="A73" s="258"/>
      <c r="B73" s="250"/>
      <c r="C73" s="11">
        <v>12</v>
      </c>
      <c r="D73" s="166"/>
      <c r="E73" s="153" t="s">
        <v>21</v>
      </c>
      <c r="F73" s="151" t="s">
        <v>21</v>
      </c>
      <c r="G73" s="72" t="s">
        <v>44</v>
      </c>
      <c r="H73" s="151" t="s">
        <v>21</v>
      </c>
      <c r="I73" s="151" t="s">
        <v>21</v>
      </c>
      <c r="J73" s="80" t="s">
        <v>45</v>
      </c>
      <c r="K73" s="80" t="s">
        <v>45</v>
      </c>
      <c r="L73" s="80" t="s">
        <v>45</v>
      </c>
      <c r="M73" s="80" t="s">
        <v>45</v>
      </c>
      <c r="N73" s="80" t="s">
        <v>45</v>
      </c>
      <c r="O73" s="78" t="s">
        <v>20</v>
      </c>
      <c r="P73" s="78" t="s">
        <v>20</v>
      </c>
      <c r="Q73" s="78" t="s">
        <v>20</v>
      </c>
      <c r="R73" s="78" t="s">
        <v>20</v>
      </c>
      <c r="S73" s="152" t="s">
        <v>20</v>
      </c>
      <c r="T73" s="144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6"/>
      <c r="AI73" s="144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6"/>
    </row>
    <row r="74" spans="1:49" ht="13.5" thickBot="1" x14ac:dyDescent="0.25">
      <c r="A74" s="258"/>
      <c r="B74" s="250"/>
      <c r="C74" s="11">
        <v>13</v>
      </c>
      <c r="D74" s="166"/>
      <c r="E74" s="153" t="s">
        <v>21</v>
      </c>
      <c r="F74" s="151" t="s">
        <v>21</v>
      </c>
      <c r="G74" s="151" t="s">
        <v>21</v>
      </c>
      <c r="H74" s="72" t="s">
        <v>44</v>
      </c>
      <c r="I74" s="151" t="s">
        <v>21</v>
      </c>
      <c r="J74" s="80" t="s">
        <v>45</v>
      </c>
      <c r="K74" s="80" t="s">
        <v>45</v>
      </c>
      <c r="L74" s="80" t="s">
        <v>45</v>
      </c>
      <c r="M74" s="80" t="s">
        <v>45</v>
      </c>
      <c r="N74" s="80" t="s">
        <v>45</v>
      </c>
      <c r="O74" s="78" t="s">
        <v>20</v>
      </c>
      <c r="P74" s="78" t="s">
        <v>20</v>
      </c>
      <c r="Q74" s="78" t="s">
        <v>20</v>
      </c>
      <c r="R74" s="78" t="s">
        <v>20</v>
      </c>
      <c r="S74" s="152" t="s">
        <v>20</v>
      </c>
      <c r="T74" s="144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6"/>
      <c r="AI74" s="144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6"/>
    </row>
    <row r="75" spans="1:49" x14ac:dyDescent="0.2">
      <c r="A75" s="258"/>
      <c r="B75" s="250" t="s">
        <v>7</v>
      </c>
      <c r="C75" s="11">
        <v>14</v>
      </c>
      <c r="D75" s="166" t="s">
        <v>76</v>
      </c>
      <c r="E75" s="153" t="s">
        <v>21</v>
      </c>
      <c r="F75" s="151" t="s">
        <v>21</v>
      </c>
      <c r="G75" s="151" t="s">
        <v>21</v>
      </c>
      <c r="H75" s="72" t="s">
        <v>44</v>
      </c>
      <c r="I75" s="151" t="s">
        <v>21</v>
      </c>
      <c r="J75" s="80" t="s">
        <v>45</v>
      </c>
      <c r="K75" s="80" t="s">
        <v>45</v>
      </c>
      <c r="L75" s="80" t="s">
        <v>45</v>
      </c>
      <c r="M75" s="80" t="s">
        <v>45</v>
      </c>
      <c r="N75" s="80" t="s">
        <v>45</v>
      </c>
      <c r="O75" s="78" t="s">
        <v>20</v>
      </c>
      <c r="P75" s="78" t="s">
        <v>20</v>
      </c>
      <c r="Q75" s="78" t="s">
        <v>20</v>
      </c>
      <c r="R75" s="78" t="s">
        <v>20</v>
      </c>
      <c r="S75" s="152" t="s">
        <v>20</v>
      </c>
      <c r="T75" s="139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1"/>
      <c r="AI75" s="144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6"/>
    </row>
    <row r="76" spans="1:49" x14ac:dyDescent="0.2">
      <c r="A76" s="258"/>
      <c r="B76" s="250"/>
      <c r="C76" s="11">
        <v>15</v>
      </c>
      <c r="D76" s="166"/>
      <c r="E76" s="143" t="s">
        <v>49</v>
      </c>
      <c r="F76" s="73" t="s">
        <v>49</v>
      </c>
      <c r="G76" s="73" t="s">
        <v>49</v>
      </c>
      <c r="H76" s="73" t="s">
        <v>49</v>
      </c>
      <c r="I76" s="73" t="s">
        <v>49</v>
      </c>
      <c r="J76" s="73" t="s">
        <v>49</v>
      </c>
      <c r="K76" s="73" t="s">
        <v>49</v>
      </c>
      <c r="L76" s="73" t="s">
        <v>49</v>
      </c>
      <c r="M76" s="73" t="s">
        <v>49</v>
      </c>
      <c r="N76" s="73" t="s">
        <v>49</v>
      </c>
      <c r="O76" s="73" t="s">
        <v>49</v>
      </c>
      <c r="P76" s="73" t="s">
        <v>49</v>
      </c>
      <c r="Q76" s="73" t="s">
        <v>49</v>
      </c>
      <c r="R76" s="73" t="s">
        <v>49</v>
      </c>
      <c r="S76" s="98" t="s">
        <v>49</v>
      </c>
      <c r="T76" s="144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6"/>
      <c r="AI76" s="144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6"/>
    </row>
    <row r="77" spans="1:49" x14ac:dyDescent="0.2">
      <c r="A77" s="258"/>
      <c r="B77" s="250"/>
      <c r="C77" s="11">
        <v>16</v>
      </c>
      <c r="D77" s="166"/>
      <c r="E77" s="143" t="s">
        <v>49</v>
      </c>
      <c r="F77" s="73" t="s">
        <v>49</v>
      </c>
      <c r="G77" s="73" t="s">
        <v>49</v>
      </c>
      <c r="H77" s="73" t="s">
        <v>49</v>
      </c>
      <c r="I77" s="73" t="s">
        <v>49</v>
      </c>
      <c r="J77" s="73" t="s">
        <v>49</v>
      </c>
      <c r="K77" s="73" t="s">
        <v>49</v>
      </c>
      <c r="L77" s="73" t="s">
        <v>49</v>
      </c>
      <c r="M77" s="73" t="s">
        <v>49</v>
      </c>
      <c r="N77" s="73" t="s">
        <v>49</v>
      </c>
      <c r="O77" s="73" t="s">
        <v>49</v>
      </c>
      <c r="P77" s="73" t="s">
        <v>49</v>
      </c>
      <c r="Q77" s="73" t="s">
        <v>49</v>
      </c>
      <c r="R77" s="73" t="s">
        <v>49</v>
      </c>
      <c r="S77" s="98" t="s">
        <v>49</v>
      </c>
      <c r="T77" s="144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6"/>
      <c r="AI77" s="144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6"/>
    </row>
    <row r="78" spans="1:49" x14ac:dyDescent="0.2">
      <c r="A78" s="258"/>
      <c r="B78" s="250"/>
      <c r="C78" s="11">
        <v>17</v>
      </c>
      <c r="D78" s="166"/>
      <c r="E78" s="143" t="s">
        <v>49</v>
      </c>
      <c r="F78" s="73" t="s">
        <v>49</v>
      </c>
      <c r="G78" s="73" t="s">
        <v>49</v>
      </c>
      <c r="H78" s="73" t="s">
        <v>49</v>
      </c>
      <c r="I78" s="73" t="s">
        <v>49</v>
      </c>
      <c r="J78" s="73" t="s">
        <v>49</v>
      </c>
      <c r="K78" s="73" t="s">
        <v>49</v>
      </c>
      <c r="L78" s="73" t="s">
        <v>49</v>
      </c>
      <c r="M78" s="73" t="s">
        <v>49</v>
      </c>
      <c r="N78" s="73" t="s">
        <v>49</v>
      </c>
      <c r="O78" s="73" t="s">
        <v>49</v>
      </c>
      <c r="P78" s="73" t="s">
        <v>49</v>
      </c>
      <c r="Q78" s="73" t="s">
        <v>49</v>
      </c>
      <c r="R78" s="73" t="s">
        <v>49</v>
      </c>
      <c r="S78" s="98" t="s">
        <v>49</v>
      </c>
      <c r="T78" s="144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6"/>
      <c r="AI78" s="144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6"/>
    </row>
    <row r="79" spans="1:49" x14ac:dyDescent="0.2">
      <c r="A79" s="258"/>
      <c r="B79" s="250" t="s">
        <v>8</v>
      </c>
      <c r="C79" s="11">
        <v>18</v>
      </c>
      <c r="D79" s="166"/>
      <c r="E79" s="143" t="s">
        <v>49</v>
      </c>
      <c r="F79" s="73" t="s">
        <v>49</v>
      </c>
      <c r="G79" s="73" t="s">
        <v>49</v>
      </c>
      <c r="H79" s="73" t="s">
        <v>49</v>
      </c>
      <c r="I79" s="73" t="s">
        <v>49</v>
      </c>
      <c r="J79" s="73" t="s">
        <v>49</v>
      </c>
      <c r="K79" s="73" t="s">
        <v>49</v>
      </c>
      <c r="L79" s="73" t="s">
        <v>49</v>
      </c>
      <c r="M79" s="73" t="s">
        <v>49</v>
      </c>
      <c r="N79" s="73" t="s">
        <v>49</v>
      </c>
      <c r="O79" s="73" t="s">
        <v>49</v>
      </c>
      <c r="P79" s="73" t="s">
        <v>49</v>
      </c>
      <c r="Q79" s="73" t="s">
        <v>49</v>
      </c>
      <c r="R79" s="73" t="s">
        <v>49</v>
      </c>
      <c r="S79" s="98" t="s">
        <v>49</v>
      </c>
      <c r="T79" s="144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6"/>
      <c r="AI79" s="144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6"/>
    </row>
    <row r="80" spans="1:49" x14ac:dyDescent="0.2">
      <c r="A80" s="258"/>
      <c r="B80" s="250"/>
      <c r="C80" s="11">
        <v>19</v>
      </c>
      <c r="D80" s="166"/>
      <c r="E80" s="153" t="s">
        <v>21</v>
      </c>
      <c r="F80" s="151" t="s">
        <v>21</v>
      </c>
      <c r="G80" s="151" t="s">
        <v>21</v>
      </c>
      <c r="H80" s="151" t="s">
        <v>21</v>
      </c>
      <c r="I80" s="72" t="s">
        <v>44</v>
      </c>
      <c r="J80" s="80" t="s">
        <v>45</v>
      </c>
      <c r="K80" s="80" t="s">
        <v>45</v>
      </c>
      <c r="L80" s="80" t="s">
        <v>45</v>
      </c>
      <c r="M80" s="80" t="s">
        <v>45</v>
      </c>
      <c r="N80" s="80" t="s">
        <v>45</v>
      </c>
      <c r="O80" s="78" t="s">
        <v>20</v>
      </c>
      <c r="P80" s="78" t="s">
        <v>20</v>
      </c>
      <c r="Q80" s="78" t="s">
        <v>20</v>
      </c>
      <c r="R80" s="78" t="s">
        <v>20</v>
      </c>
      <c r="S80" s="152" t="s">
        <v>20</v>
      </c>
      <c r="T80" s="144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6"/>
      <c r="AI80" s="144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6"/>
    </row>
    <row r="81" spans="1:49" x14ac:dyDescent="0.2">
      <c r="A81" s="258"/>
      <c r="B81" s="250"/>
      <c r="C81" s="11">
        <v>20</v>
      </c>
      <c r="D81" s="166"/>
      <c r="E81" s="153" t="s">
        <v>21</v>
      </c>
      <c r="F81" s="151" t="s">
        <v>21</v>
      </c>
      <c r="G81" s="151" t="s">
        <v>21</v>
      </c>
      <c r="H81" s="151" t="s">
        <v>21</v>
      </c>
      <c r="I81" s="72" t="s">
        <v>44</v>
      </c>
      <c r="J81" s="80" t="s">
        <v>45</v>
      </c>
      <c r="K81" s="80" t="s">
        <v>45</v>
      </c>
      <c r="L81" s="80" t="s">
        <v>45</v>
      </c>
      <c r="M81" s="80" t="s">
        <v>45</v>
      </c>
      <c r="N81" s="80" t="s">
        <v>45</v>
      </c>
      <c r="O81" s="78" t="s">
        <v>20</v>
      </c>
      <c r="P81" s="78" t="s">
        <v>20</v>
      </c>
      <c r="Q81" s="78" t="s">
        <v>20</v>
      </c>
      <c r="R81" s="78" t="s">
        <v>20</v>
      </c>
      <c r="S81" s="152" t="s">
        <v>20</v>
      </c>
      <c r="T81" s="144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6"/>
      <c r="AI81" s="144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6"/>
    </row>
    <row r="82" spans="1:49" x14ac:dyDescent="0.2">
      <c r="A82" s="258"/>
      <c r="B82" s="250"/>
      <c r="C82" s="11">
        <v>21</v>
      </c>
      <c r="D82" s="166" t="s">
        <v>27</v>
      </c>
      <c r="E82" s="153" t="s">
        <v>21</v>
      </c>
      <c r="F82" s="151" t="s">
        <v>21</v>
      </c>
      <c r="G82" s="151" t="s">
        <v>21</v>
      </c>
      <c r="H82" s="151" t="s">
        <v>21</v>
      </c>
      <c r="I82" s="151" t="s">
        <v>21</v>
      </c>
      <c r="J82" s="72" t="s">
        <v>44</v>
      </c>
      <c r="K82" s="80" t="s">
        <v>45</v>
      </c>
      <c r="L82" s="80" t="s">
        <v>45</v>
      </c>
      <c r="M82" s="80" t="s">
        <v>45</v>
      </c>
      <c r="N82" s="80" t="s">
        <v>45</v>
      </c>
      <c r="O82" s="78" t="s">
        <v>20</v>
      </c>
      <c r="P82" s="78" t="s">
        <v>20</v>
      </c>
      <c r="Q82" s="78" t="s">
        <v>20</v>
      </c>
      <c r="R82" s="78" t="s">
        <v>20</v>
      </c>
      <c r="S82" s="152" t="s">
        <v>20</v>
      </c>
      <c r="T82" s="144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6"/>
      <c r="AI82" s="144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6"/>
    </row>
    <row r="83" spans="1:49" x14ac:dyDescent="0.2">
      <c r="A83" s="258"/>
      <c r="B83" s="250" t="s">
        <v>9</v>
      </c>
      <c r="C83" s="11">
        <v>22</v>
      </c>
      <c r="D83" s="166" t="s">
        <v>27</v>
      </c>
      <c r="E83" s="153" t="s">
        <v>21</v>
      </c>
      <c r="F83" s="151" t="s">
        <v>21</v>
      </c>
      <c r="G83" s="151" t="s">
        <v>21</v>
      </c>
      <c r="H83" s="151" t="s">
        <v>21</v>
      </c>
      <c r="I83" s="151" t="s">
        <v>21</v>
      </c>
      <c r="J83" s="72" t="s">
        <v>44</v>
      </c>
      <c r="K83" s="80" t="s">
        <v>45</v>
      </c>
      <c r="L83" s="80" t="s">
        <v>45</v>
      </c>
      <c r="M83" s="80" t="s">
        <v>45</v>
      </c>
      <c r="N83" s="80" t="s">
        <v>45</v>
      </c>
      <c r="O83" s="78" t="s">
        <v>20</v>
      </c>
      <c r="P83" s="78" t="s">
        <v>20</v>
      </c>
      <c r="Q83" s="78" t="s">
        <v>20</v>
      </c>
      <c r="R83" s="78" t="s">
        <v>20</v>
      </c>
      <c r="S83" s="152" t="s">
        <v>20</v>
      </c>
      <c r="T83" s="144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6"/>
      <c r="AI83" s="144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6"/>
    </row>
    <row r="84" spans="1:49" x14ac:dyDescent="0.2">
      <c r="A84" s="258"/>
      <c r="B84" s="250"/>
      <c r="C84" s="11">
        <v>23</v>
      </c>
      <c r="D84" s="166"/>
      <c r="E84" s="143" t="s">
        <v>49</v>
      </c>
      <c r="F84" s="73" t="s">
        <v>49</v>
      </c>
      <c r="G84" s="73" t="s">
        <v>49</v>
      </c>
      <c r="H84" s="73" t="s">
        <v>49</v>
      </c>
      <c r="I84" s="73" t="s">
        <v>49</v>
      </c>
      <c r="J84" s="73" t="s">
        <v>49</v>
      </c>
      <c r="K84" s="73" t="s">
        <v>49</v>
      </c>
      <c r="L84" s="73" t="s">
        <v>49</v>
      </c>
      <c r="M84" s="73" t="s">
        <v>49</v>
      </c>
      <c r="N84" s="73" t="s">
        <v>49</v>
      </c>
      <c r="O84" s="73" t="s">
        <v>49</v>
      </c>
      <c r="P84" s="73" t="s">
        <v>49</v>
      </c>
      <c r="Q84" s="73" t="s">
        <v>49</v>
      </c>
      <c r="R84" s="73" t="s">
        <v>49</v>
      </c>
      <c r="S84" s="98" t="s">
        <v>49</v>
      </c>
      <c r="T84" s="144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6"/>
      <c r="AI84" s="144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6"/>
    </row>
    <row r="85" spans="1:49" x14ac:dyDescent="0.2">
      <c r="A85" s="258"/>
      <c r="B85" s="250"/>
      <c r="C85" s="11">
        <v>24</v>
      </c>
      <c r="D85" s="166"/>
      <c r="E85" s="143" t="s">
        <v>49</v>
      </c>
      <c r="F85" s="73" t="s">
        <v>49</v>
      </c>
      <c r="G85" s="73" t="s">
        <v>49</v>
      </c>
      <c r="H85" s="73" t="s">
        <v>49</v>
      </c>
      <c r="I85" s="73" t="s">
        <v>49</v>
      </c>
      <c r="J85" s="73" t="s">
        <v>49</v>
      </c>
      <c r="K85" s="73" t="s">
        <v>49</v>
      </c>
      <c r="L85" s="73" t="s">
        <v>49</v>
      </c>
      <c r="M85" s="73" t="s">
        <v>49</v>
      </c>
      <c r="N85" s="73" t="s">
        <v>49</v>
      </c>
      <c r="O85" s="73" t="s">
        <v>49</v>
      </c>
      <c r="P85" s="73" t="s">
        <v>49</v>
      </c>
      <c r="Q85" s="73" t="s">
        <v>49</v>
      </c>
      <c r="R85" s="73" t="s">
        <v>49</v>
      </c>
      <c r="S85" s="98" t="s">
        <v>49</v>
      </c>
      <c r="T85" s="144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6"/>
      <c r="AI85" s="144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6"/>
    </row>
    <row r="86" spans="1:49" x14ac:dyDescent="0.2">
      <c r="A86" s="258"/>
      <c r="B86" s="250"/>
      <c r="C86" s="11">
        <v>25</v>
      </c>
      <c r="D86" s="166"/>
      <c r="E86" s="143" t="s">
        <v>49</v>
      </c>
      <c r="F86" s="73" t="s">
        <v>49</v>
      </c>
      <c r="G86" s="73" t="s">
        <v>49</v>
      </c>
      <c r="H86" s="73" t="s">
        <v>49</v>
      </c>
      <c r="I86" s="73" t="s">
        <v>49</v>
      </c>
      <c r="J86" s="73" t="s">
        <v>49</v>
      </c>
      <c r="K86" s="73" t="s">
        <v>49</v>
      </c>
      <c r="L86" s="73" t="s">
        <v>49</v>
      </c>
      <c r="M86" s="73" t="s">
        <v>49</v>
      </c>
      <c r="N86" s="73" t="s">
        <v>49</v>
      </c>
      <c r="O86" s="73" t="s">
        <v>49</v>
      </c>
      <c r="P86" s="73" t="s">
        <v>49</v>
      </c>
      <c r="Q86" s="73" t="s">
        <v>49</v>
      </c>
      <c r="R86" s="73" t="s">
        <v>49</v>
      </c>
      <c r="S86" s="98" t="s">
        <v>49</v>
      </c>
      <c r="T86" s="144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6"/>
      <c r="AI86" s="144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6"/>
    </row>
    <row r="87" spans="1:49" x14ac:dyDescent="0.2">
      <c r="A87" s="258"/>
      <c r="B87" s="250"/>
      <c r="C87" s="11">
        <v>26</v>
      </c>
      <c r="D87" s="166"/>
      <c r="E87" s="143" t="s">
        <v>49</v>
      </c>
      <c r="F87" s="73" t="s">
        <v>49</v>
      </c>
      <c r="G87" s="73" t="s">
        <v>49</v>
      </c>
      <c r="H87" s="73" t="s">
        <v>49</v>
      </c>
      <c r="I87" s="73" t="s">
        <v>49</v>
      </c>
      <c r="J87" s="73" t="s">
        <v>49</v>
      </c>
      <c r="K87" s="73" t="s">
        <v>49</v>
      </c>
      <c r="L87" s="73" t="s">
        <v>49</v>
      </c>
      <c r="M87" s="73" t="s">
        <v>49</v>
      </c>
      <c r="N87" s="73" t="s">
        <v>49</v>
      </c>
      <c r="O87" s="73" t="s">
        <v>49</v>
      </c>
      <c r="P87" s="73" t="s">
        <v>49</v>
      </c>
      <c r="Q87" s="73" t="s">
        <v>49</v>
      </c>
      <c r="R87" s="73" t="s">
        <v>49</v>
      </c>
      <c r="S87" s="98" t="s">
        <v>49</v>
      </c>
      <c r="T87" s="144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6"/>
      <c r="AI87" s="144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6"/>
    </row>
    <row r="88" spans="1:49" x14ac:dyDescent="0.2">
      <c r="A88" s="258"/>
      <c r="B88" s="250" t="s">
        <v>10</v>
      </c>
      <c r="C88" s="11">
        <v>27</v>
      </c>
      <c r="D88" s="166"/>
      <c r="E88" s="153" t="s">
        <v>21</v>
      </c>
      <c r="F88" s="151" t="s">
        <v>21</v>
      </c>
      <c r="G88" s="151" t="s">
        <v>21</v>
      </c>
      <c r="H88" s="151" t="s">
        <v>21</v>
      </c>
      <c r="I88" s="151" t="s">
        <v>21</v>
      </c>
      <c r="J88" s="80" t="s">
        <v>45</v>
      </c>
      <c r="K88" s="72" t="s">
        <v>44</v>
      </c>
      <c r="L88" s="80" t="s">
        <v>45</v>
      </c>
      <c r="M88" s="80" t="s">
        <v>45</v>
      </c>
      <c r="N88" s="80" t="s">
        <v>45</v>
      </c>
      <c r="O88" s="78" t="s">
        <v>20</v>
      </c>
      <c r="P88" s="78" t="s">
        <v>20</v>
      </c>
      <c r="Q88" s="78" t="s">
        <v>20</v>
      </c>
      <c r="R88" s="78" t="s">
        <v>20</v>
      </c>
      <c r="S88" s="152" t="s">
        <v>20</v>
      </c>
      <c r="T88" s="144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6"/>
      <c r="AI88" s="144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6"/>
    </row>
    <row r="89" spans="1:49" x14ac:dyDescent="0.2">
      <c r="A89" s="258"/>
      <c r="B89" s="250"/>
      <c r="C89" s="11">
        <v>28</v>
      </c>
      <c r="D89" s="166"/>
      <c r="E89" s="153" t="s">
        <v>21</v>
      </c>
      <c r="F89" s="151" t="s">
        <v>21</v>
      </c>
      <c r="G89" s="151" t="s">
        <v>21</v>
      </c>
      <c r="H89" s="151" t="s">
        <v>21</v>
      </c>
      <c r="I89" s="151" t="s">
        <v>21</v>
      </c>
      <c r="J89" s="80" t="s">
        <v>45</v>
      </c>
      <c r="K89" s="72" t="s">
        <v>44</v>
      </c>
      <c r="L89" s="80" t="s">
        <v>45</v>
      </c>
      <c r="M89" s="80" t="s">
        <v>45</v>
      </c>
      <c r="N89" s="80" t="s">
        <v>45</v>
      </c>
      <c r="O89" s="78" t="s">
        <v>20</v>
      </c>
      <c r="P89" s="78" t="s">
        <v>20</v>
      </c>
      <c r="Q89" s="78" t="s">
        <v>20</v>
      </c>
      <c r="R89" s="78" t="s">
        <v>20</v>
      </c>
      <c r="S89" s="152" t="s">
        <v>20</v>
      </c>
      <c r="T89" s="144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6"/>
      <c r="AI89" s="144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6"/>
    </row>
    <row r="90" spans="1:49" x14ac:dyDescent="0.2">
      <c r="A90" s="258"/>
      <c r="B90" s="250"/>
      <c r="C90" s="11">
        <v>29</v>
      </c>
      <c r="D90" s="166"/>
      <c r="E90" s="153" t="s">
        <v>21</v>
      </c>
      <c r="F90" s="151" t="s">
        <v>21</v>
      </c>
      <c r="G90" s="151" t="s">
        <v>21</v>
      </c>
      <c r="H90" s="151" t="s">
        <v>21</v>
      </c>
      <c r="I90" s="151" t="s">
        <v>21</v>
      </c>
      <c r="J90" s="80" t="s">
        <v>45</v>
      </c>
      <c r="K90" s="80" t="s">
        <v>45</v>
      </c>
      <c r="L90" s="72" t="s">
        <v>44</v>
      </c>
      <c r="M90" s="80" t="s">
        <v>45</v>
      </c>
      <c r="N90" s="80" t="s">
        <v>45</v>
      </c>
      <c r="O90" s="78" t="s">
        <v>20</v>
      </c>
      <c r="P90" s="78" t="s">
        <v>20</v>
      </c>
      <c r="Q90" s="78" t="s">
        <v>20</v>
      </c>
      <c r="R90" s="78" t="s">
        <v>20</v>
      </c>
      <c r="S90" s="152" t="s">
        <v>20</v>
      </c>
      <c r="T90" s="144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6"/>
      <c r="AI90" s="144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6"/>
    </row>
    <row r="91" spans="1:49" x14ac:dyDescent="0.2">
      <c r="A91" s="258"/>
      <c r="B91" s="250"/>
      <c r="C91" s="11">
        <v>30</v>
      </c>
      <c r="D91" s="166"/>
      <c r="E91" s="153" t="s">
        <v>21</v>
      </c>
      <c r="F91" s="151" t="s">
        <v>21</v>
      </c>
      <c r="G91" s="151" t="s">
        <v>21</v>
      </c>
      <c r="H91" s="151" t="s">
        <v>21</v>
      </c>
      <c r="I91" s="151" t="s">
        <v>21</v>
      </c>
      <c r="J91" s="80" t="s">
        <v>45</v>
      </c>
      <c r="K91" s="80" t="s">
        <v>45</v>
      </c>
      <c r="L91" s="72" t="s">
        <v>44</v>
      </c>
      <c r="M91" s="80" t="s">
        <v>45</v>
      </c>
      <c r="N91" s="80" t="s">
        <v>45</v>
      </c>
      <c r="O91" s="78" t="s">
        <v>20</v>
      </c>
      <c r="P91" s="78" t="s">
        <v>20</v>
      </c>
      <c r="Q91" s="78" t="s">
        <v>20</v>
      </c>
      <c r="R91" s="78" t="s">
        <v>20</v>
      </c>
      <c r="S91" s="152" t="s">
        <v>20</v>
      </c>
      <c r="T91" s="144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6"/>
      <c r="AI91" s="144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6"/>
    </row>
    <row r="92" spans="1:49" x14ac:dyDescent="0.2">
      <c r="A92" s="258"/>
      <c r="B92" s="250" t="s">
        <v>11</v>
      </c>
      <c r="C92" s="11">
        <v>31</v>
      </c>
      <c r="D92" s="166" t="s">
        <v>27</v>
      </c>
      <c r="E92" s="154" t="s">
        <v>20</v>
      </c>
      <c r="F92" s="78" t="s">
        <v>20</v>
      </c>
      <c r="G92" s="78" t="s">
        <v>20</v>
      </c>
      <c r="H92" s="78" t="s">
        <v>20</v>
      </c>
      <c r="I92" s="78" t="s">
        <v>20</v>
      </c>
      <c r="J92" s="151" t="s">
        <v>21</v>
      </c>
      <c r="K92" s="151" t="s">
        <v>21</v>
      </c>
      <c r="L92" s="151" t="s">
        <v>21</v>
      </c>
      <c r="M92" s="72" t="s">
        <v>44</v>
      </c>
      <c r="N92" s="151" t="s">
        <v>21</v>
      </c>
      <c r="O92" s="80" t="s">
        <v>45</v>
      </c>
      <c r="P92" s="80" t="s">
        <v>45</v>
      </c>
      <c r="Q92" s="80" t="s">
        <v>45</v>
      </c>
      <c r="R92" s="80" t="s">
        <v>45</v>
      </c>
      <c r="S92" s="155" t="s">
        <v>45</v>
      </c>
      <c r="T92" s="147" t="s">
        <v>30</v>
      </c>
      <c r="U92" s="148" t="s">
        <v>30</v>
      </c>
      <c r="V92" s="148" t="s">
        <v>30</v>
      </c>
      <c r="W92" s="148" t="s">
        <v>30</v>
      </c>
      <c r="X92" s="148" t="s">
        <v>30</v>
      </c>
      <c r="Y92" s="148" t="s">
        <v>30</v>
      </c>
      <c r="Z92" s="148" t="s">
        <v>30</v>
      </c>
      <c r="AA92" s="148" t="s">
        <v>30</v>
      </c>
      <c r="AB92" s="148" t="s">
        <v>30</v>
      </c>
      <c r="AC92" s="148" t="s">
        <v>30</v>
      </c>
      <c r="AD92" s="148" t="s">
        <v>30</v>
      </c>
      <c r="AE92" s="148" t="s">
        <v>30</v>
      </c>
      <c r="AF92" s="148" t="s">
        <v>30</v>
      </c>
      <c r="AG92" s="148" t="s">
        <v>30</v>
      </c>
      <c r="AH92" s="149" t="s">
        <v>30</v>
      </c>
      <c r="AI92" s="144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6"/>
    </row>
    <row r="93" spans="1:49" x14ac:dyDescent="0.2">
      <c r="A93" s="258"/>
      <c r="B93" s="250"/>
      <c r="C93" s="11">
        <v>32</v>
      </c>
      <c r="D93" s="166" t="s">
        <v>76</v>
      </c>
      <c r="E93" s="154" t="s">
        <v>20</v>
      </c>
      <c r="F93" s="78" t="s">
        <v>20</v>
      </c>
      <c r="G93" s="78" t="s">
        <v>20</v>
      </c>
      <c r="H93" s="78" t="s">
        <v>20</v>
      </c>
      <c r="I93" s="78" t="s">
        <v>20</v>
      </c>
      <c r="J93" s="151" t="s">
        <v>21</v>
      </c>
      <c r="K93" s="151" t="s">
        <v>21</v>
      </c>
      <c r="L93" s="151" t="s">
        <v>21</v>
      </c>
      <c r="M93" s="72" t="s">
        <v>44</v>
      </c>
      <c r="N93" s="151" t="s">
        <v>21</v>
      </c>
      <c r="O93" s="80" t="s">
        <v>45</v>
      </c>
      <c r="P93" s="80" t="s">
        <v>45</v>
      </c>
      <c r="Q93" s="80" t="s">
        <v>45</v>
      </c>
      <c r="R93" s="80" t="s">
        <v>45</v>
      </c>
      <c r="S93" s="155" t="s">
        <v>45</v>
      </c>
      <c r="T93" s="147" t="s">
        <v>30</v>
      </c>
      <c r="U93" s="148" t="s">
        <v>30</v>
      </c>
      <c r="V93" s="148" t="s">
        <v>30</v>
      </c>
      <c r="W93" s="148" t="s">
        <v>30</v>
      </c>
      <c r="X93" s="148" t="s">
        <v>30</v>
      </c>
      <c r="Y93" s="148" t="s">
        <v>30</v>
      </c>
      <c r="Z93" s="148" t="s">
        <v>30</v>
      </c>
      <c r="AA93" s="148" t="s">
        <v>30</v>
      </c>
      <c r="AB93" s="148" t="s">
        <v>30</v>
      </c>
      <c r="AC93" s="148" t="s">
        <v>30</v>
      </c>
      <c r="AD93" s="148" t="s">
        <v>30</v>
      </c>
      <c r="AE93" s="148" t="s">
        <v>30</v>
      </c>
      <c r="AF93" s="148" t="s">
        <v>30</v>
      </c>
      <c r="AG93" s="148" t="s">
        <v>30</v>
      </c>
      <c r="AH93" s="149" t="s">
        <v>30</v>
      </c>
      <c r="AI93" s="144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6"/>
    </row>
    <row r="94" spans="1:49" x14ac:dyDescent="0.2">
      <c r="A94" s="258"/>
      <c r="B94" s="250"/>
      <c r="C94" s="11">
        <v>33</v>
      </c>
      <c r="D94" s="166" t="s">
        <v>76</v>
      </c>
      <c r="E94" s="154" t="s">
        <v>20</v>
      </c>
      <c r="F94" s="78" t="s">
        <v>20</v>
      </c>
      <c r="G94" s="78" t="s">
        <v>20</v>
      </c>
      <c r="H94" s="78" t="s">
        <v>20</v>
      </c>
      <c r="I94" s="78" t="s">
        <v>20</v>
      </c>
      <c r="J94" s="151" t="s">
        <v>21</v>
      </c>
      <c r="K94" s="151" t="s">
        <v>21</v>
      </c>
      <c r="L94" s="151" t="s">
        <v>21</v>
      </c>
      <c r="M94" s="151" t="s">
        <v>21</v>
      </c>
      <c r="N94" s="72" t="s">
        <v>44</v>
      </c>
      <c r="O94" s="80" t="s">
        <v>45</v>
      </c>
      <c r="P94" s="80" t="s">
        <v>45</v>
      </c>
      <c r="Q94" s="80" t="s">
        <v>45</v>
      </c>
      <c r="R94" s="80" t="s">
        <v>45</v>
      </c>
      <c r="S94" s="155" t="s">
        <v>45</v>
      </c>
      <c r="T94" s="147" t="s">
        <v>30</v>
      </c>
      <c r="U94" s="148" t="s">
        <v>30</v>
      </c>
      <c r="V94" s="148" t="s">
        <v>30</v>
      </c>
      <c r="W94" s="148" t="s">
        <v>30</v>
      </c>
      <c r="X94" s="148" t="s">
        <v>30</v>
      </c>
      <c r="Y94" s="148" t="s">
        <v>30</v>
      </c>
      <c r="Z94" s="148" t="s">
        <v>30</v>
      </c>
      <c r="AA94" s="148" t="s">
        <v>30</v>
      </c>
      <c r="AB94" s="148" t="s">
        <v>30</v>
      </c>
      <c r="AC94" s="148" t="s">
        <v>30</v>
      </c>
      <c r="AD94" s="148" t="s">
        <v>30</v>
      </c>
      <c r="AE94" s="148" t="s">
        <v>30</v>
      </c>
      <c r="AF94" s="148" t="s">
        <v>30</v>
      </c>
      <c r="AG94" s="148" t="s">
        <v>30</v>
      </c>
      <c r="AH94" s="149" t="s">
        <v>30</v>
      </c>
      <c r="AI94" s="144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6"/>
    </row>
    <row r="95" spans="1:49" x14ac:dyDescent="0.2">
      <c r="A95" s="258"/>
      <c r="B95" s="250"/>
      <c r="C95" s="11">
        <v>34</v>
      </c>
      <c r="D95" s="166" t="s">
        <v>76</v>
      </c>
      <c r="E95" s="154" t="s">
        <v>20</v>
      </c>
      <c r="F95" s="78" t="s">
        <v>20</v>
      </c>
      <c r="G95" s="78" t="s">
        <v>20</v>
      </c>
      <c r="H95" s="78" t="s">
        <v>20</v>
      </c>
      <c r="I95" s="78" t="s">
        <v>20</v>
      </c>
      <c r="J95" s="151" t="s">
        <v>21</v>
      </c>
      <c r="K95" s="151" t="s">
        <v>21</v>
      </c>
      <c r="L95" s="151" t="s">
        <v>21</v>
      </c>
      <c r="M95" s="151" t="s">
        <v>21</v>
      </c>
      <c r="N95" s="72" t="s">
        <v>44</v>
      </c>
      <c r="O95" s="80" t="s">
        <v>45</v>
      </c>
      <c r="P95" s="80" t="s">
        <v>45</v>
      </c>
      <c r="Q95" s="80" t="s">
        <v>45</v>
      </c>
      <c r="R95" s="80" t="s">
        <v>45</v>
      </c>
      <c r="S95" s="155" t="s">
        <v>45</v>
      </c>
      <c r="T95" s="147" t="s">
        <v>30</v>
      </c>
      <c r="U95" s="148" t="s">
        <v>30</v>
      </c>
      <c r="V95" s="148" t="s">
        <v>30</v>
      </c>
      <c r="W95" s="148" t="s">
        <v>30</v>
      </c>
      <c r="X95" s="148" t="s">
        <v>30</v>
      </c>
      <c r="Y95" s="148" t="s">
        <v>30</v>
      </c>
      <c r="Z95" s="148" t="s">
        <v>30</v>
      </c>
      <c r="AA95" s="148" t="s">
        <v>30</v>
      </c>
      <c r="AB95" s="148" t="s">
        <v>30</v>
      </c>
      <c r="AC95" s="148" t="s">
        <v>30</v>
      </c>
      <c r="AD95" s="148" t="s">
        <v>30</v>
      </c>
      <c r="AE95" s="148" t="s">
        <v>30</v>
      </c>
      <c r="AF95" s="148" t="s">
        <v>30</v>
      </c>
      <c r="AG95" s="148" t="s">
        <v>30</v>
      </c>
      <c r="AH95" s="149" t="s">
        <v>30</v>
      </c>
      <c r="AI95" s="144"/>
      <c r="AJ95" s="145"/>
      <c r="AK95" s="145"/>
      <c r="AL95" s="145"/>
      <c r="AM95" s="145"/>
      <c r="AN95" s="17"/>
      <c r="AO95" s="17"/>
      <c r="AP95" s="17"/>
      <c r="AQ95" s="17"/>
      <c r="AR95" s="17"/>
      <c r="AS95" s="17"/>
      <c r="AT95" s="17"/>
      <c r="AU95" s="17"/>
      <c r="AV95" s="17"/>
      <c r="AW95" s="63"/>
    </row>
    <row r="96" spans="1:49" x14ac:dyDescent="0.2">
      <c r="A96" s="258"/>
      <c r="B96" s="250" t="s">
        <v>12</v>
      </c>
      <c r="C96" s="11">
        <v>35</v>
      </c>
      <c r="D96" s="166" t="s">
        <v>76</v>
      </c>
      <c r="E96" s="154" t="s">
        <v>20</v>
      </c>
      <c r="F96" s="78" t="s">
        <v>20</v>
      </c>
      <c r="G96" s="78" t="s">
        <v>20</v>
      </c>
      <c r="H96" s="78" t="s">
        <v>20</v>
      </c>
      <c r="I96" s="78" t="s">
        <v>20</v>
      </c>
      <c r="J96" s="151" t="s">
        <v>21</v>
      </c>
      <c r="K96" s="151" t="s">
        <v>21</v>
      </c>
      <c r="L96" s="151" t="s">
        <v>21</v>
      </c>
      <c r="M96" s="151" t="s">
        <v>21</v>
      </c>
      <c r="N96" s="151" t="s">
        <v>21</v>
      </c>
      <c r="O96" s="72" t="s">
        <v>44</v>
      </c>
      <c r="P96" s="80" t="s">
        <v>45</v>
      </c>
      <c r="Q96" s="80" t="s">
        <v>45</v>
      </c>
      <c r="R96" s="80" t="s">
        <v>45</v>
      </c>
      <c r="S96" s="155" t="s">
        <v>45</v>
      </c>
      <c r="T96" s="147" t="s">
        <v>30</v>
      </c>
      <c r="U96" s="148" t="s">
        <v>30</v>
      </c>
      <c r="V96" s="148" t="s">
        <v>30</v>
      </c>
      <c r="W96" s="148" t="s">
        <v>30</v>
      </c>
      <c r="X96" s="148" t="s">
        <v>30</v>
      </c>
      <c r="Y96" s="148" t="s">
        <v>30</v>
      </c>
      <c r="Z96" s="148" t="s">
        <v>30</v>
      </c>
      <c r="AA96" s="148" t="s">
        <v>30</v>
      </c>
      <c r="AB96" s="148" t="s">
        <v>30</v>
      </c>
      <c r="AC96" s="148" t="s">
        <v>30</v>
      </c>
      <c r="AD96" s="148" t="s">
        <v>30</v>
      </c>
      <c r="AE96" s="148" t="s">
        <v>30</v>
      </c>
      <c r="AF96" s="148" t="s">
        <v>30</v>
      </c>
      <c r="AG96" s="148" t="s">
        <v>30</v>
      </c>
      <c r="AH96" s="149" t="s">
        <v>30</v>
      </c>
      <c r="AI96" s="144"/>
      <c r="AJ96" s="145"/>
      <c r="AK96" s="145"/>
      <c r="AL96" s="145"/>
      <c r="AM96" s="145"/>
      <c r="AN96" s="17"/>
      <c r="AO96" s="17"/>
      <c r="AP96" s="17"/>
      <c r="AQ96" s="17"/>
      <c r="AR96" s="17"/>
      <c r="AS96" s="17"/>
      <c r="AT96" s="17"/>
      <c r="AU96" s="17"/>
      <c r="AV96" s="17"/>
      <c r="AW96" s="63"/>
    </row>
    <row r="97" spans="1:49" x14ac:dyDescent="0.2">
      <c r="A97" s="258"/>
      <c r="B97" s="250"/>
      <c r="C97" s="11">
        <v>36</v>
      </c>
      <c r="D97" s="166" t="s">
        <v>27</v>
      </c>
      <c r="E97" s="154" t="s">
        <v>20</v>
      </c>
      <c r="F97" s="78" t="s">
        <v>20</v>
      </c>
      <c r="G97" s="78" t="s">
        <v>20</v>
      </c>
      <c r="H97" s="78" t="s">
        <v>20</v>
      </c>
      <c r="I97" s="78" t="s">
        <v>20</v>
      </c>
      <c r="J97" s="151" t="s">
        <v>21</v>
      </c>
      <c r="K97" s="151" t="s">
        <v>21</v>
      </c>
      <c r="L97" s="151" t="s">
        <v>21</v>
      </c>
      <c r="M97" s="151" t="s">
        <v>21</v>
      </c>
      <c r="N97" s="151" t="s">
        <v>21</v>
      </c>
      <c r="O97" s="72" t="s">
        <v>44</v>
      </c>
      <c r="P97" s="80" t="s">
        <v>45</v>
      </c>
      <c r="Q97" s="80" t="s">
        <v>45</v>
      </c>
      <c r="R97" s="80" t="s">
        <v>45</v>
      </c>
      <c r="S97" s="155" t="s">
        <v>45</v>
      </c>
      <c r="T97" s="147" t="s">
        <v>30</v>
      </c>
      <c r="U97" s="148" t="s">
        <v>30</v>
      </c>
      <c r="V97" s="148" t="s">
        <v>30</v>
      </c>
      <c r="W97" s="148" t="s">
        <v>30</v>
      </c>
      <c r="X97" s="148" t="s">
        <v>30</v>
      </c>
      <c r="Y97" s="148" t="s">
        <v>30</v>
      </c>
      <c r="Z97" s="148" t="s">
        <v>30</v>
      </c>
      <c r="AA97" s="148" t="s">
        <v>30</v>
      </c>
      <c r="AB97" s="148" t="s">
        <v>30</v>
      </c>
      <c r="AC97" s="148" t="s">
        <v>30</v>
      </c>
      <c r="AD97" s="148" t="s">
        <v>30</v>
      </c>
      <c r="AE97" s="148" t="s">
        <v>30</v>
      </c>
      <c r="AF97" s="148" t="s">
        <v>30</v>
      </c>
      <c r="AG97" s="148" t="s">
        <v>30</v>
      </c>
      <c r="AH97" s="149" t="s">
        <v>30</v>
      </c>
      <c r="AI97" s="144"/>
      <c r="AJ97" s="145"/>
      <c r="AK97" s="145"/>
      <c r="AL97" s="145"/>
      <c r="AM97" s="145"/>
      <c r="AN97" s="17"/>
      <c r="AO97" s="17"/>
      <c r="AP97" s="17"/>
      <c r="AQ97" s="17"/>
      <c r="AR97" s="17"/>
      <c r="AS97" s="17"/>
      <c r="AT97" s="17"/>
      <c r="AU97" s="17"/>
      <c r="AV97" s="17"/>
      <c r="AW97" s="63"/>
    </row>
    <row r="98" spans="1:49" x14ac:dyDescent="0.2">
      <c r="A98" s="258"/>
      <c r="B98" s="250"/>
      <c r="C98" s="11">
        <v>37</v>
      </c>
      <c r="D98" s="166"/>
      <c r="E98" s="143" t="s">
        <v>50</v>
      </c>
      <c r="F98" s="73" t="s">
        <v>50</v>
      </c>
      <c r="G98" s="73" t="s">
        <v>50</v>
      </c>
      <c r="H98" s="73" t="s">
        <v>50</v>
      </c>
      <c r="I98" s="73" t="s">
        <v>50</v>
      </c>
      <c r="J98" s="73" t="s">
        <v>50</v>
      </c>
      <c r="K98" s="73" t="s">
        <v>50</v>
      </c>
      <c r="L98" s="73" t="s">
        <v>50</v>
      </c>
      <c r="M98" s="73" t="s">
        <v>50</v>
      </c>
      <c r="N98" s="73" t="s">
        <v>50</v>
      </c>
      <c r="O98" s="73" t="s">
        <v>50</v>
      </c>
      <c r="P98" s="73" t="s">
        <v>50</v>
      </c>
      <c r="Q98" s="73" t="s">
        <v>50</v>
      </c>
      <c r="R98" s="73" t="s">
        <v>50</v>
      </c>
      <c r="S98" s="98" t="s">
        <v>50</v>
      </c>
      <c r="T98" s="143" t="s">
        <v>49</v>
      </c>
      <c r="U98" s="73" t="s">
        <v>49</v>
      </c>
      <c r="V98" s="73" t="s">
        <v>49</v>
      </c>
      <c r="W98" s="73" t="s">
        <v>49</v>
      </c>
      <c r="X98" s="73" t="s">
        <v>49</v>
      </c>
      <c r="Y98" s="73" t="s">
        <v>49</v>
      </c>
      <c r="Z98" s="73" t="s">
        <v>49</v>
      </c>
      <c r="AA98" s="73" t="s">
        <v>49</v>
      </c>
      <c r="AB98" s="73" t="s">
        <v>49</v>
      </c>
      <c r="AC98" s="73" t="s">
        <v>49</v>
      </c>
      <c r="AD98" s="73" t="s">
        <v>49</v>
      </c>
      <c r="AE98" s="73" t="s">
        <v>49</v>
      </c>
      <c r="AF98" s="73" t="s">
        <v>49</v>
      </c>
      <c r="AG98" s="73" t="s">
        <v>49</v>
      </c>
      <c r="AH98" s="98" t="s">
        <v>49</v>
      </c>
      <c r="AI98" s="144"/>
      <c r="AJ98" s="145"/>
      <c r="AK98" s="145"/>
      <c r="AL98" s="145"/>
      <c r="AM98" s="145"/>
      <c r="AN98" s="17"/>
      <c r="AO98" s="17"/>
      <c r="AP98" s="17"/>
      <c r="AQ98" s="17"/>
      <c r="AR98" s="17"/>
      <c r="AS98" s="17"/>
      <c r="AT98" s="17"/>
      <c r="AU98" s="17"/>
      <c r="AV98" s="17"/>
      <c r="AW98" s="63"/>
    </row>
    <row r="99" spans="1:49" x14ac:dyDescent="0.2">
      <c r="A99" s="258"/>
      <c r="B99" s="250"/>
      <c r="C99" s="11">
        <v>38</v>
      </c>
      <c r="D99" s="166"/>
      <c r="E99" s="143" t="s">
        <v>50</v>
      </c>
      <c r="F99" s="73" t="s">
        <v>50</v>
      </c>
      <c r="G99" s="73" t="s">
        <v>50</v>
      </c>
      <c r="H99" s="73" t="s">
        <v>50</v>
      </c>
      <c r="I99" s="73" t="s">
        <v>50</v>
      </c>
      <c r="J99" s="73" t="s">
        <v>50</v>
      </c>
      <c r="K99" s="73" t="s">
        <v>50</v>
      </c>
      <c r="L99" s="73" t="s">
        <v>50</v>
      </c>
      <c r="M99" s="73" t="s">
        <v>50</v>
      </c>
      <c r="N99" s="73" t="s">
        <v>50</v>
      </c>
      <c r="O99" s="73" t="s">
        <v>50</v>
      </c>
      <c r="P99" s="73" t="s">
        <v>50</v>
      </c>
      <c r="Q99" s="73" t="s">
        <v>50</v>
      </c>
      <c r="R99" s="73" t="s">
        <v>50</v>
      </c>
      <c r="S99" s="98" t="s">
        <v>50</v>
      </c>
      <c r="T99" s="143" t="s">
        <v>49</v>
      </c>
      <c r="U99" s="73" t="s">
        <v>49</v>
      </c>
      <c r="V99" s="73" t="s">
        <v>49</v>
      </c>
      <c r="W99" s="73" t="s">
        <v>49</v>
      </c>
      <c r="X99" s="73" t="s">
        <v>49</v>
      </c>
      <c r="Y99" s="73" t="s">
        <v>49</v>
      </c>
      <c r="Z99" s="73" t="s">
        <v>49</v>
      </c>
      <c r="AA99" s="73" t="s">
        <v>49</v>
      </c>
      <c r="AB99" s="73" t="s">
        <v>49</v>
      </c>
      <c r="AC99" s="73" t="s">
        <v>49</v>
      </c>
      <c r="AD99" s="73" t="s">
        <v>49</v>
      </c>
      <c r="AE99" s="73" t="s">
        <v>49</v>
      </c>
      <c r="AF99" s="73" t="s">
        <v>49</v>
      </c>
      <c r="AG99" s="73" t="s">
        <v>49</v>
      </c>
      <c r="AH99" s="98" t="s">
        <v>49</v>
      </c>
      <c r="AI99" s="144"/>
      <c r="AJ99" s="145"/>
      <c r="AK99" s="145"/>
      <c r="AL99" s="145"/>
      <c r="AM99" s="145"/>
      <c r="AN99" s="17"/>
      <c r="AO99" s="17"/>
      <c r="AP99" s="17"/>
      <c r="AQ99" s="17"/>
      <c r="AR99" s="17"/>
      <c r="AS99" s="17"/>
      <c r="AT99" s="17"/>
      <c r="AU99" s="17"/>
      <c r="AV99" s="17"/>
      <c r="AW99" s="63"/>
    </row>
    <row r="100" spans="1:49" x14ac:dyDescent="0.2">
      <c r="A100" s="258"/>
      <c r="B100" s="250"/>
      <c r="C100" s="11">
        <v>39</v>
      </c>
      <c r="D100" s="166"/>
      <c r="E100" s="143" t="s">
        <v>50</v>
      </c>
      <c r="F100" s="73" t="s">
        <v>50</v>
      </c>
      <c r="G100" s="73" t="s">
        <v>50</v>
      </c>
      <c r="H100" s="73" t="s">
        <v>50</v>
      </c>
      <c r="I100" s="73" t="s">
        <v>50</v>
      </c>
      <c r="J100" s="73" t="s">
        <v>50</v>
      </c>
      <c r="K100" s="73" t="s">
        <v>50</v>
      </c>
      <c r="L100" s="73" t="s">
        <v>50</v>
      </c>
      <c r="M100" s="73" t="s">
        <v>50</v>
      </c>
      <c r="N100" s="73" t="s">
        <v>50</v>
      </c>
      <c r="O100" s="73" t="s">
        <v>50</v>
      </c>
      <c r="P100" s="73" t="s">
        <v>50</v>
      </c>
      <c r="Q100" s="73" t="s">
        <v>50</v>
      </c>
      <c r="R100" s="73" t="s">
        <v>50</v>
      </c>
      <c r="S100" s="98" t="s">
        <v>50</v>
      </c>
      <c r="T100" s="143" t="s">
        <v>49</v>
      </c>
      <c r="U100" s="73" t="s">
        <v>49</v>
      </c>
      <c r="V100" s="73" t="s">
        <v>49</v>
      </c>
      <c r="W100" s="73" t="s">
        <v>49</v>
      </c>
      <c r="X100" s="73" t="s">
        <v>49</v>
      </c>
      <c r="Y100" s="73" t="s">
        <v>49</v>
      </c>
      <c r="Z100" s="73" t="s">
        <v>49</v>
      </c>
      <c r="AA100" s="73" t="s">
        <v>49</v>
      </c>
      <c r="AB100" s="73" t="s">
        <v>49</v>
      </c>
      <c r="AC100" s="73" t="s">
        <v>49</v>
      </c>
      <c r="AD100" s="73" t="s">
        <v>49</v>
      </c>
      <c r="AE100" s="73" t="s">
        <v>49</v>
      </c>
      <c r="AF100" s="73" t="s">
        <v>49</v>
      </c>
      <c r="AG100" s="73" t="s">
        <v>49</v>
      </c>
      <c r="AH100" s="98" t="s">
        <v>49</v>
      </c>
      <c r="AI100" s="144"/>
      <c r="AJ100" s="145"/>
      <c r="AK100" s="145"/>
      <c r="AL100" s="145"/>
      <c r="AM100" s="145"/>
      <c r="AN100" s="17"/>
      <c r="AO100" s="17"/>
      <c r="AP100" s="17"/>
      <c r="AQ100" s="17"/>
      <c r="AR100" s="17"/>
      <c r="AS100" s="17"/>
      <c r="AT100" s="17"/>
      <c r="AU100" s="17"/>
      <c r="AV100" s="17"/>
      <c r="AW100" s="63"/>
    </row>
    <row r="101" spans="1:49" x14ac:dyDescent="0.2">
      <c r="A101" s="258"/>
      <c r="B101" s="250" t="s">
        <v>1</v>
      </c>
      <c r="C101" s="11">
        <v>40</v>
      </c>
      <c r="D101" s="166"/>
      <c r="E101" s="143" t="s">
        <v>50</v>
      </c>
      <c r="F101" s="73" t="s">
        <v>50</v>
      </c>
      <c r="G101" s="73" t="s">
        <v>50</v>
      </c>
      <c r="H101" s="73" t="s">
        <v>50</v>
      </c>
      <c r="I101" s="73" t="s">
        <v>50</v>
      </c>
      <c r="J101" s="73" t="s">
        <v>50</v>
      </c>
      <c r="K101" s="73" t="s">
        <v>50</v>
      </c>
      <c r="L101" s="73" t="s">
        <v>50</v>
      </c>
      <c r="M101" s="73" t="s">
        <v>50</v>
      </c>
      <c r="N101" s="73" t="s">
        <v>50</v>
      </c>
      <c r="O101" s="73" t="s">
        <v>50</v>
      </c>
      <c r="P101" s="73" t="s">
        <v>50</v>
      </c>
      <c r="Q101" s="73" t="s">
        <v>50</v>
      </c>
      <c r="R101" s="73" t="s">
        <v>50</v>
      </c>
      <c r="S101" s="98" t="s">
        <v>50</v>
      </c>
      <c r="T101" s="143" t="s">
        <v>49</v>
      </c>
      <c r="U101" s="73" t="s">
        <v>49</v>
      </c>
      <c r="V101" s="73" t="s">
        <v>49</v>
      </c>
      <c r="W101" s="73" t="s">
        <v>49</v>
      </c>
      <c r="X101" s="73" t="s">
        <v>49</v>
      </c>
      <c r="Y101" s="73" t="s">
        <v>49</v>
      </c>
      <c r="Z101" s="73" t="s">
        <v>49</v>
      </c>
      <c r="AA101" s="73" t="s">
        <v>49</v>
      </c>
      <c r="AB101" s="73" t="s">
        <v>49</v>
      </c>
      <c r="AC101" s="73" t="s">
        <v>49</v>
      </c>
      <c r="AD101" s="73" t="s">
        <v>49</v>
      </c>
      <c r="AE101" s="73" t="s">
        <v>49</v>
      </c>
      <c r="AF101" s="73" t="s">
        <v>49</v>
      </c>
      <c r="AG101" s="73" t="s">
        <v>49</v>
      </c>
      <c r="AH101" s="98" t="s">
        <v>49</v>
      </c>
      <c r="AI101" s="144"/>
      <c r="AJ101" s="145"/>
      <c r="AK101" s="145"/>
      <c r="AL101" s="145"/>
      <c r="AM101" s="145"/>
      <c r="AN101" s="17"/>
      <c r="AO101" s="17"/>
      <c r="AP101" s="17"/>
      <c r="AQ101" s="17"/>
      <c r="AR101" s="17"/>
      <c r="AS101" s="17"/>
      <c r="AT101" s="17"/>
      <c r="AU101" s="17"/>
      <c r="AV101" s="17"/>
      <c r="AW101" s="63"/>
    </row>
    <row r="102" spans="1:49" x14ac:dyDescent="0.2">
      <c r="A102" s="258"/>
      <c r="B102" s="250"/>
      <c r="C102" s="11">
        <v>41</v>
      </c>
      <c r="D102" s="166"/>
      <c r="E102" s="154" t="s">
        <v>20</v>
      </c>
      <c r="F102" s="78" t="s">
        <v>20</v>
      </c>
      <c r="G102" s="78" t="s">
        <v>20</v>
      </c>
      <c r="H102" s="78" t="s">
        <v>20</v>
      </c>
      <c r="I102" s="78" t="s">
        <v>20</v>
      </c>
      <c r="J102" s="151" t="s">
        <v>21</v>
      </c>
      <c r="K102" s="151" t="s">
        <v>21</v>
      </c>
      <c r="L102" s="151" t="s">
        <v>21</v>
      </c>
      <c r="M102" s="151" t="s">
        <v>21</v>
      </c>
      <c r="N102" s="151" t="s">
        <v>21</v>
      </c>
      <c r="O102" s="80" t="s">
        <v>45</v>
      </c>
      <c r="P102" s="72" t="s">
        <v>44</v>
      </c>
      <c r="Q102" s="80" t="s">
        <v>45</v>
      </c>
      <c r="R102" s="80" t="s">
        <v>45</v>
      </c>
      <c r="S102" s="155" t="s">
        <v>45</v>
      </c>
      <c r="T102" s="147" t="s">
        <v>30</v>
      </c>
      <c r="U102" s="148" t="s">
        <v>30</v>
      </c>
      <c r="V102" s="148" t="s">
        <v>30</v>
      </c>
      <c r="W102" s="148" t="s">
        <v>30</v>
      </c>
      <c r="X102" s="148" t="s">
        <v>30</v>
      </c>
      <c r="Y102" s="148" t="s">
        <v>30</v>
      </c>
      <c r="Z102" s="148" t="s">
        <v>30</v>
      </c>
      <c r="AA102" s="148" t="s">
        <v>30</v>
      </c>
      <c r="AB102" s="148" t="s">
        <v>30</v>
      </c>
      <c r="AC102" s="148" t="s">
        <v>30</v>
      </c>
      <c r="AD102" s="148" t="s">
        <v>30</v>
      </c>
      <c r="AE102" s="148" t="s">
        <v>30</v>
      </c>
      <c r="AF102" s="148" t="s">
        <v>30</v>
      </c>
      <c r="AG102" s="148" t="s">
        <v>30</v>
      </c>
      <c r="AH102" s="149" t="s">
        <v>30</v>
      </c>
      <c r="AI102" s="144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6"/>
    </row>
    <row r="103" spans="1:49" x14ac:dyDescent="0.2">
      <c r="A103" s="258"/>
      <c r="B103" s="250"/>
      <c r="C103" s="11">
        <v>42</v>
      </c>
      <c r="D103" s="166"/>
      <c r="E103" s="154" t="s">
        <v>20</v>
      </c>
      <c r="F103" s="78" t="s">
        <v>20</v>
      </c>
      <c r="G103" s="78" t="s">
        <v>20</v>
      </c>
      <c r="H103" s="78" t="s">
        <v>20</v>
      </c>
      <c r="I103" s="78" t="s">
        <v>20</v>
      </c>
      <c r="J103" s="151" t="s">
        <v>21</v>
      </c>
      <c r="K103" s="151" t="s">
        <v>21</v>
      </c>
      <c r="L103" s="151" t="s">
        <v>21</v>
      </c>
      <c r="M103" s="151" t="s">
        <v>21</v>
      </c>
      <c r="N103" s="151" t="s">
        <v>21</v>
      </c>
      <c r="O103" s="80" t="s">
        <v>45</v>
      </c>
      <c r="P103" s="72" t="s">
        <v>44</v>
      </c>
      <c r="Q103" s="80" t="s">
        <v>45</v>
      </c>
      <c r="R103" s="80" t="s">
        <v>45</v>
      </c>
      <c r="S103" s="155" t="s">
        <v>45</v>
      </c>
      <c r="T103" s="147" t="s">
        <v>30</v>
      </c>
      <c r="U103" s="148" t="s">
        <v>30</v>
      </c>
      <c r="V103" s="148" t="s">
        <v>30</v>
      </c>
      <c r="W103" s="148" t="s">
        <v>30</v>
      </c>
      <c r="X103" s="148" t="s">
        <v>30</v>
      </c>
      <c r="Y103" s="148" t="s">
        <v>30</v>
      </c>
      <c r="Z103" s="148" t="s">
        <v>30</v>
      </c>
      <c r="AA103" s="148" t="s">
        <v>30</v>
      </c>
      <c r="AB103" s="148" t="s">
        <v>30</v>
      </c>
      <c r="AC103" s="148" t="s">
        <v>30</v>
      </c>
      <c r="AD103" s="148" t="s">
        <v>30</v>
      </c>
      <c r="AE103" s="148" t="s">
        <v>30</v>
      </c>
      <c r="AF103" s="148" t="s">
        <v>30</v>
      </c>
      <c r="AG103" s="148" t="s">
        <v>30</v>
      </c>
      <c r="AH103" s="149" t="s">
        <v>30</v>
      </c>
      <c r="AI103" s="144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6"/>
    </row>
    <row r="104" spans="1:49" x14ac:dyDescent="0.2">
      <c r="A104" s="258"/>
      <c r="B104" s="250"/>
      <c r="C104" s="11">
        <v>43</v>
      </c>
      <c r="D104" s="166"/>
      <c r="E104" s="154" t="s">
        <v>20</v>
      </c>
      <c r="F104" s="78" t="s">
        <v>20</v>
      </c>
      <c r="G104" s="78" t="s">
        <v>20</v>
      </c>
      <c r="H104" s="78" t="s">
        <v>20</v>
      </c>
      <c r="I104" s="78" t="s">
        <v>20</v>
      </c>
      <c r="J104" s="151" t="s">
        <v>21</v>
      </c>
      <c r="K104" s="151" t="s">
        <v>21</v>
      </c>
      <c r="L104" s="151" t="s">
        <v>21</v>
      </c>
      <c r="M104" s="151" t="s">
        <v>21</v>
      </c>
      <c r="N104" s="151" t="s">
        <v>21</v>
      </c>
      <c r="O104" s="80" t="s">
        <v>45</v>
      </c>
      <c r="P104" s="80" t="s">
        <v>45</v>
      </c>
      <c r="Q104" s="72" t="s">
        <v>44</v>
      </c>
      <c r="R104" s="80" t="s">
        <v>45</v>
      </c>
      <c r="S104" s="155" t="s">
        <v>45</v>
      </c>
      <c r="T104" s="147" t="s">
        <v>30</v>
      </c>
      <c r="U104" s="148" t="s">
        <v>30</v>
      </c>
      <c r="V104" s="148" t="s">
        <v>30</v>
      </c>
      <c r="W104" s="148" t="s">
        <v>30</v>
      </c>
      <c r="X104" s="148" t="s">
        <v>30</v>
      </c>
      <c r="Y104" s="148" t="s">
        <v>30</v>
      </c>
      <c r="Z104" s="148" t="s">
        <v>30</v>
      </c>
      <c r="AA104" s="148" t="s">
        <v>30</v>
      </c>
      <c r="AB104" s="148" t="s">
        <v>30</v>
      </c>
      <c r="AC104" s="148" t="s">
        <v>30</v>
      </c>
      <c r="AD104" s="148" t="s">
        <v>30</v>
      </c>
      <c r="AE104" s="148" t="s">
        <v>30</v>
      </c>
      <c r="AF104" s="148" t="s">
        <v>30</v>
      </c>
      <c r="AG104" s="148" t="s">
        <v>30</v>
      </c>
      <c r="AH104" s="149" t="s">
        <v>30</v>
      </c>
      <c r="AI104" s="144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6"/>
    </row>
    <row r="105" spans="1:49" x14ac:dyDescent="0.2">
      <c r="A105" s="258"/>
      <c r="B105" s="250" t="s">
        <v>2</v>
      </c>
      <c r="C105" s="11">
        <v>44</v>
      </c>
      <c r="D105" s="166" t="s">
        <v>27</v>
      </c>
      <c r="E105" s="154" t="s">
        <v>20</v>
      </c>
      <c r="F105" s="78" t="s">
        <v>20</v>
      </c>
      <c r="G105" s="78" t="s">
        <v>20</v>
      </c>
      <c r="H105" s="78" t="s">
        <v>20</v>
      </c>
      <c r="I105" s="78" t="s">
        <v>20</v>
      </c>
      <c r="J105" s="151" t="s">
        <v>21</v>
      </c>
      <c r="K105" s="151" t="s">
        <v>21</v>
      </c>
      <c r="L105" s="151" t="s">
        <v>21</v>
      </c>
      <c r="M105" s="151" t="s">
        <v>21</v>
      </c>
      <c r="N105" s="151" t="s">
        <v>21</v>
      </c>
      <c r="O105" s="80" t="s">
        <v>45</v>
      </c>
      <c r="P105" s="80" t="s">
        <v>45</v>
      </c>
      <c r="Q105" s="72" t="s">
        <v>44</v>
      </c>
      <c r="R105" s="80" t="s">
        <v>45</v>
      </c>
      <c r="S105" s="155" t="s">
        <v>45</v>
      </c>
      <c r="T105" s="147" t="s">
        <v>30</v>
      </c>
      <c r="U105" s="148" t="s">
        <v>30</v>
      </c>
      <c r="V105" s="148" t="s">
        <v>30</v>
      </c>
      <c r="W105" s="148" t="s">
        <v>30</v>
      </c>
      <c r="X105" s="148" t="s">
        <v>30</v>
      </c>
      <c r="Y105" s="148" t="s">
        <v>30</v>
      </c>
      <c r="Z105" s="148" t="s">
        <v>30</v>
      </c>
      <c r="AA105" s="148" t="s">
        <v>30</v>
      </c>
      <c r="AB105" s="148" t="s">
        <v>30</v>
      </c>
      <c r="AC105" s="148" t="s">
        <v>30</v>
      </c>
      <c r="AD105" s="148" t="s">
        <v>30</v>
      </c>
      <c r="AE105" s="148" t="s">
        <v>30</v>
      </c>
      <c r="AF105" s="148" t="s">
        <v>30</v>
      </c>
      <c r="AG105" s="148" t="s">
        <v>30</v>
      </c>
      <c r="AH105" s="149" t="s">
        <v>30</v>
      </c>
      <c r="AI105" s="144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6"/>
    </row>
    <row r="106" spans="1:49" x14ac:dyDescent="0.2">
      <c r="A106" s="258"/>
      <c r="B106" s="250"/>
      <c r="C106" s="11">
        <v>45</v>
      </c>
      <c r="D106" s="166"/>
      <c r="E106" s="143" t="s">
        <v>50</v>
      </c>
      <c r="F106" s="73" t="s">
        <v>50</v>
      </c>
      <c r="G106" s="73" t="s">
        <v>50</v>
      </c>
      <c r="H106" s="73" t="s">
        <v>50</v>
      </c>
      <c r="I106" s="73" t="s">
        <v>50</v>
      </c>
      <c r="J106" s="73" t="s">
        <v>50</v>
      </c>
      <c r="K106" s="73" t="s">
        <v>50</v>
      </c>
      <c r="L106" s="73" t="s">
        <v>50</v>
      </c>
      <c r="M106" s="73" t="s">
        <v>50</v>
      </c>
      <c r="N106" s="73" t="s">
        <v>50</v>
      </c>
      <c r="O106" s="73" t="s">
        <v>50</v>
      </c>
      <c r="P106" s="73" t="s">
        <v>50</v>
      </c>
      <c r="Q106" s="73" t="s">
        <v>50</v>
      </c>
      <c r="R106" s="73" t="s">
        <v>50</v>
      </c>
      <c r="S106" s="98" t="s">
        <v>50</v>
      </c>
      <c r="T106" s="147" t="s">
        <v>30</v>
      </c>
      <c r="U106" s="148" t="s">
        <v>30</v>
      </c>
      <c r="V106" s="148" t="s">
        <v>30</v>
      </c>
      <c r="W106" s="148" t="s">
        <v>30</v>
      </c>
      <c r="X106" s="148" t="s">
        <v>30</v>
      </c>
      <c r="Y106" s="148" t="s">
        <v>30</v>
      </c>
      <c r="Z106" s="148" t="s">
        <v>30</v>
      </c>
      <c r="AA106" s="148" t="s">
        <v>30</v>
      </c>
      <c r="AB106" s="148" t="s">
        <v>30</v>
      </c>
      <c r="AC106" s="148" t="s">
        <v>30</v>
      </c>
      <c r="AD106" s="148" t="s">
        <v>30</v>
      </c>
      <c r="AE106" s="148" t="s">
        <v>30</v>
      </c>
      <c r="AF106" s="148" t="s">
        <v>30</v>
      </c>
      <c r="AG106" s="148" t="s">
        <v>30</v>
      </c>
      <c r="AH106" s="149" t="s">
        <v>30</v>
      </c>
      <c r="AI106" s="144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6"/>
    </row>
    <row r="107" spans="1:49" x14ac:dyDescent="0.2">
      <c r="A107" s="258"/>
      <c r="B107" s="250"/>
      <c r="C107" s="11">
        <v>46</v>
      </c>
      <c r="D107" s="166"/>
      <c r="E107" s="143" t="s">
        <v>50</v>
      </c>
      <c r="F107" s="73" t="s">
        <v>50</v>
      </c>
      <c r="G107" s="73" t="s">
        <v>50</v>
      </c>
      <c r="H107" s="73" t="s">
        <v>50</v>
      </c>
      <c r="I107" s="73" t="s">
        <v>50</v>
      </c>
      <c r="J107" s="73" t="s">
        <v>50</v>
      </c>
      <c r="K107" s="73" t="s">
        <v>50</v>
      </c>
      <c r="L107" s="73" t="s">
        <v>50</v>
      </c>
      <c r="M107" s="73" t="s">
        <v>50</v>
      </c>
      <c r="N107" s="73" t="s">
        <v>50</v>
      </c>
      <c r="O107" s="73" t="s">
        <v>50</v>
      </c>
      <c r="P107" s="73" t="s">
        <v>50</v>
      </c>
      <c r="Q107" s="73" t="s">
        <v>50</v>
      </c>
      <c r="R107" s="73" t="s">
        <v>50</v>
      </c>
      <c r="S107" s="98" t="s">
        <v>50</v>
      </c>
      <c r="T107" s="143" t="s">
        <v>49</v>
      </c>
      <c r="U107" s="73" t="s">
        <v>49</v>
      </c>
      <c r="V107" s="73" t="s">
        <v>49</v>
      </c>
      <c r="W107" s="73" t="s">
        <v>49</v>
      </c>
      <c r="X107" s="73" t="s">
        <v>49</v>
      </c>
      <c r="Y107" s="73" t="s">
        <v>49</v>
      </c>
      <c r="Z107" s="73" t="s">
        <v>49</v>
      </c>
      <c r="AA107" s="73" t="s">
        <v>49</v>
      </c>
      <c r="AB107" s="73" t="s">
        <v>49</v>
      </c>
      <c r="AC107" s="73" t="s">
        <v>49</v>
      </c>
      <c r="AD107" s="73" t="s">
        <v>49</v>
      </c>
      <c r="AE107" s="73" t="s">
        <v>49</v>
      </c>
      <c r="AF107" s="73" t="s">
        <v>49</v>
      </c>
      <c r="AG107" s="73" t="s">
        <v>49</v>
      </c>
      <c r="AH107" s="98" t="s">
        <v>49</v>
      </c>
      <c r="AI107" s="144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6"/>
    </row>
    <row r="108" spans="1:49" x14ac:dyDescent="0.2">
      <c r="A108" s="258"/>
      <c r="B108" s="250"/>
      <c r="C108" s="11">
        <v>47</v>
      </c>
      <c r="D108" s="166"/>
      <c r="E108" s="143" t="s">
        <v>50</v>
      </c>
      <c r="F108" s="73" t="s">
        <v>50</v>
      </c>
      <c r="G108" s="73" t="s">
        <v>50</v>
      </c>
      <c r="H108" s="73" t="s">
        <v>50</v>
      </c>
      <c r="I108" s="73" t="s">
        <v>50</v>
      </c>
      <c r="J108" s="73" t="s">
        <v>50</v>
      </c>
      <c r="K108" s="73" t="s">
        <v>50</v>
      </c>
      <c r="L108" s="73" t="s">
        <v>50</v>
      </c>
      <c r="M108" s="73" t="s">
        <v>50</v>
      </c>
      <c r="N108" s="73" t="s">
        <v>50</v>
      </c>
      <c r="O108" s="73" t="s">
        <v>50</v>
      </c>
      <c r="P108" s="73" t="s">
        <v>50</v>
      </c>
      <c r="Q108" s="73" t="s">
        <v>50</v>
      </c>
      <c r="R108" s="73" t="s">
        <v>50</v>
      </c>
      <c r="S108" s="98" t="s">
        <v>50</v>
      </c>
      <c r="T108" s="143" t="s">
        <v>49</v>
      </c>
      <c r="U108" s="73" t="s">
        <v>49</v>
      </c>
      <c r="V108" s="73" t="s">
        <v>49</v>
      </c>
      <c r="W108" s="73" t="s">
        <v>49</v>
      </c>
      <c r="X108" s="73" t="s">
        <v>49</v>
      </c>
      <c r="Y108" s="73" t="s">
        <v>49</v>
      </c>
      <c r="Z108" s="73" t="s">
        <v>49</v>
      </c>
      <c r="AA108" s="73" t="s">
        <v>49</v>
      </c>
      <c r="AB108" s="73" t="s">
        <v>49</v>
      </c>
      <c r="AC108" s="73" t="s">
        <v>49</v>
      </c>
      <c r="AD108" s="73" t="s">
        <v>49</v>
      </c>
      <c r="AE108" s="73" t="s">
        <v>49</v>
      </c>
      <c r="AF108" s="73" t="s">
        <v>49</v>
      </c>
      <c r="AG108" s="73" t="s">
        <v>49</v>
      </c>
      <c r="AH108" s="98" t="s">
        <v>49</v>
      </c>
      <c r="AI108" s="144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6"/>
    </row>
    <row r="109" spans="1:49" x14ac:dyDescent="0.2">
      <c r="A109" s="258"/>
      <c r="B109" s="250" t="s">
        <v>3</v>
      </c>
      <c r="C109" s="11">
        <v>48</v>
      </c>
      <c r="D109" s="166"/>
      <c r="E109" s="143" t="s">
        <v>50</v>
      </c>
      <c r="F109" s="73" t="s">
        <v>50</v>
      </c>
      <c r="G109" s="73" t="s">
        <v>50</v>
      </c>
      <c r="H109" s="73" t="s">
        <v>50</v>
      </c>
      <c r="I109" s="73" t="s">
        <v>50</v>
      </c>
      <c r="J109" s="73" t="s">
        <v>50</v>
      </c>
      <c r="K109" s="73" t="s">
        <v>50</v>
      </c>
      <c r="L109" s="73" t="s">
        <v>50</v>
      </c>
      <c r="M109" s="73" t="s">
        <v>50</v>
      </c>
      <c r="N109" s="73" t="s">
        <v>50</v>
      </c>
      <c r="O109" s="73" t="s">
        <v>50</v>
      </c>
      <c r="P109" s="73" t="s">
        <v>50</v>
      </c>
      <c r="Q109" s="73" t="s">
        <v>50</v>
      </c>
      <c r="R109" s="73" t="s">
        <v>50</v>
      </c>
      <c r="S109" s="98" t="s">
        <v>50</v>
      </c>
      <c r="T109" s="143" t="s">
        <v>49</v>
      </c>
      <c r="U109" s="73" t="s">
        <v>49</v>
      </c>
      <c r="V109" s="73" t="s">
        <v>49</v>
      </c>
      <c r="W109" s="73" t="s">
        <v>49</v>
      </c>
      <c r="X109" s="73" t="s">
        <v>49</v>
      </c>
      <c r="Y109" s="73" t="s">
        <v>49</v>
      </c>
      <c r="Z109" s="73" t="s">
        <v>49</v>
      </c>
      <c r="AA109" s="73" t="s">
        <v>49</v>
      </c>
      <c r="AB109" s="73" t="s">
        <v>49</v>
      </c>
      <c r="AC109" s="73" t="s">
        <v>49</v>
      </c>
      <c r="AD109" s="73" t="s">
        <v>49</v>
      </c>
      <c r="AE109" s="73" t="s">
        <v>49</v>
      </c>
      <c r="AF109" s="73" t="s">
        <v>49</v>
      </c>
      <c r="AG109" s="73" t="s">
        <v>49</v>
      </c>
      <c r="AH109" s="98" t="s">
        <v>49</v>
      </c>
      <c r="AI109" s="144"/>
      <c r="AJ109" s="145"/>
      <c r="AK109" s="145"/>
      <c r="AL109" s="145"/>
      <c r="AM109" s="145"/>
      <c r="AN109" s="17"/>
      <c r="AO109" s="17"/>
      <c r="AP109" s="17"/>
      <c r="AQ109" s="17"/>
      <c r="AR109" s="17"/>
      <c r="AS109" s="17"/>
      <c r="AT109" s="17"/>
      <c r="AU109" s="17"/>
      <c r="AV109" s="17"/>
      <c r="AW109" s="63"/>
    </row>
    <row r="110" spans="1:49" x14ac:dyDescent="0.2">
      <c r="A110" s="258"/>
      <c r="B110" s="250"/>
      <c r="C110" s="11">
        <v>49</v>
      </c>
      <c r="D110" s="166"/>
      <c r="E110" s="156" t="s">
        <v>45</v>
      </c>
      <c r="F110" s="80" t="s">
        <v>45</v>
      </c>
      <c r="G110" s="80" t="s">
        <v>45</v>
      </c>
      <c r="H110" s="80" t="s">
        <v>45</v>
      </c>
      <c r="I110" s="80" t="s">
        <v>45</v>
      </c>
      <c r="J110" s="78" t="s">
        <v>20</v>
      </c>
      <c r="K110" s="78" t="s">
        <v>20</v>
      </c>
      <c r="L110" s="78" t="s">
        <v>20</v>
      </c>
      <c r="M110" s="78" t="s">
        <v>20</v>
      </c>
      <c r="N110" s="78" t="s">
        <v>20</v>
      </c>
      <c r="O110" s="151" t="s">
        <v>21</v>
      </c>
      <c r="P110" s="151" t="s">
        <v>21</v>
      </c>
      <c r="Q110" s="151" t="s">
        <v>21</v>
      </c>
      <c r="R110" s="72" t="s">
        <v>44</v>
      </c>
      <c r="S110" s="157" t="s">
        <v>21</v>
      </c>
      <c r="T110" s="143" t="s">
        <v>49</v>
      </c>
      <c r="U110" s="73" t="s">
        <v>49</v>
      </c>
      <c r="V110" s="73" t="s">
        <v>49</v>
      </c>
      <c r="W110" s="73" t="s">
        <v>49</v>
      </c>
      <c r="X110" s="73" t="s">
        <v>49</v>
      </c>
      <c r="Y110" s="73" t="s">
        <v>49</v>
      </c>
      <c r="Z110" s="73" t="s">
        <v>49</v>
      </c>
      <c r="AA110" s="73" t="s">
        <v>49</v>
      </c>
      <c r="AB110" s="73" t="s">
        <v>49</v>
      </c>
      <c r="AC110" s="73" t="s">
        <v>49</v>
      </c>
      <c r="AD110" s="73" t="s">
        <v>49</v>
      </c>
      <c r="AE110" s="73" t="s">
        <v>49</v>
      </c>
      <c r="AF110" s="73" t="s">
        <v>49</v>
      </c>
      <c r="AG110" s="73" t="s">
        <v>49</v>
      </c>
      <c r="AH110" s="98" t="s">
        <v>49</v>
      </c>
      <c r="AI110" s="144"/>
      <c r="AJ110" s="145"/>
      <c r="AK110" s="145"/>
      <c r="AL110" s="145"/>
      <c r="AM110" s="145"/>
      <c r="AN110" s="17"/>
      <c r="AO110" s="17"/>
      <c r="AP110" s="17"/>
      <c r="AQ110" s="17"/>
      <c r="AR110" s="17"/>
      <c r="AS110" s="17"/>
      <c r="AT110" s="17"/>
      <c r="AU110" s="17"/>
      <c r="AV110" s="17"/>
      <c r="AW110" s="63"/>
    </row>
    <row r="111" spans="1:49" x14ac:dyDescent="0.2">
      <c r="A111" s="258"/>
      <c r="B111" s="250"/>
      <c r="C111" s="11">
        <v>50</v>
      </c>
      <c r="D111" s="166"/>
      <c r="E111" s="156" t="s">
        <v>45</v>
      </c>
      <c r="F111" s="80" t="s">
        <v>45</v>
      </c>
      <c r="G111" s="80" t="s">
        <v>45</v>
      </c>
      <c r="H111" s="80" t="s">
        <v>45</v>
      </c>
      <c r="I111" s="80" t="s">
        <v>45</v>
      </c>
      <c r="J111" s="78" t="s">
        <v>20</v>
      </c>
      <c r="K111" s="78" t="s">
        <v>20</v>
      </c>
      <c r="L111" s="78" t="s">
        <v>20</v>
      </c>
      <c r="M111" s="78" t="s">
        <v>20</v>
      </c>
      <c r="N111" s="78" t="s">
        <v>20</v>
      </c>
      <c r="O111" s="151" t="s">
        <v>21</v>
      </c>
      <c r="P111" s="151" t="s">
        <v>21</v>
      </c>
      <c r="Q111" s="151" t="s">
        <v>21</v>
      </c>
      <c r="R111" s="72" t="s">
        <v>44</v>
      </c>
      <c r="S111" s="157" t="s">
        <v>21</v>
      </c>
      <c r="T111" s="147" t="s">
        <v>30</v>
      </c>
      <c r="U111" s="148" t="s">
        <v>30</v>
      </c>
      <c r="V111" s="148" t="s">
        <v>30</v>
      </c>
      <c r="W111" s="148" t="s">
        <v>30</v>
      </c>
      <c r="X111" s="148" t="s">
        <v>30</v>
      </c>
      <c r="Y111" s="148" t="s">
        <v>30</v>
      </c>
      <c r="Z111" s="148" t="s">
        <v>30</v>
      </c>
      <c r="AA111" s="148" t="s">
        <v>30</v>
      </c>
      <c r="AB111" s="148" t="s">
        <v>30</v>
      </c>
      <c r="AC111" s="148" t="s">
        <v>30</v>
      </c>
      <c r="AD111" s="148" t="s">
        <v>30</v>
      </c>
      <c r="AE111" s="148" t="s">
        <v>30</v>
      </c>
      <c r="AF111" s="148" t="s">
        <v>30</v>
      </c>
      <c r="AG111" s="148" t="s">
        <v>30</v>
      </c>
      <c r="AH111" s="149" t="s">
        <v>30</v>
      </c>
      <c r="AI111" s="144"/>
      <c r="AJ111" s="145"/>
      <c r="AK111" s="145"/>
      <c r="AL111" s="145"/>
      <c r="AM111" s="145"/>
      <c r="AN111" s="17"/>
      <c r="AO111" s="17"/>
      <c r="AP111" s="17"/>
      <c r="AQ111" s="17"/>
      <c r="AR111" s="17"/>
      <c r="AS111" s="17"/>
      <c r="AT111" s="17"/>
      <c r="AU111" s="17"/>
      <c r="AV111" s="17"/>
      <c r="AW111" s="63"/>
    </row>
    <row r="112" spans="1:49" x14ac:dyDescent="0.2">
      <c r="A112" s="258"/>
      <c r="B112" s="250"/>
      <c r="C112" s="11">
        <v>51</v>
      </c>
      <c r="D112" s="166"/>
      <c r="E112" s="156" t="s">
        <v>45</v>
      </c>
      <c r="F112" s="80" t="s">
        <v>45</v>
      </c>
      <c r="G112" s="80" t="s">
        <v>45</v>
      </c>
      <c r="H112" s="80" t="s">
        <v>45</v>
      </c>
      <c r="I112" s="80" t="s">
        <v>45</v>
      </c>
      <c r="J112" s="78" t="s">
        <v>20</v>
      </c>
      <c r="K112" s="78" t="s">
        <v>20</v>
      </c>
      <c r="L112" s="78" t="s">
        <v>20</v>
      </c>
      <c r="M112" s="78" t="s">
        <v>20</v>
      </c>
      <c r="N112" s="78" t="s">
        <v>20</v>
      </c>
      <c r="O112" s="151" t="s">
        <v>21</v>
      </c>
      <c r="P112" s="151" t="s">
        <v>21</v>
      </c>
      <c r="Q112" s="151" t="s">
        <v>21</v>
      </c>
      <c r="R112" s="151" t="s">
        <v>21</v>
      </c>
      <c r="S112" s="72" t="s">
        <v>44</v>
      </c>
      <c r="T112" s="147" t="s">
        <v>30</v>
      </c>
      <c r="U112" s="148" t="s">
        <v>30</v>
      </c>
      <c r="V112" s="148" t="s">
        <v>30</v>
      </c>
      <c r="W112" s="148" t="s">
        <v>30</v>
      </c>
      <c r="X112" s="148" t="s">
        <v>30</v>
      </c>
      <c r="Y112" s="148" t="s">
        <v>30</v>
      </c>
      <c r="Z112" s="148" t="s">
        <v>30</v>
      </c>
      <c r="AA112" s="148" t="s">
        <v>30</v>
      </c>
      <c r="AB112" s="148" t="s">
        <v>30</v>
      </c>
      <c r="AC112" s="148" t="s">
        <v>30</v>
      </c>
      <c r="AD112" s="148" t="s">
        <v>30</v>
      </c>
      <c r="AE112" s="148" t="s">
        <v>30</v>
      </c>
      <c r="AF112" s="148" t="s">
        <v>30</v>
      </c>
      <c r="AG112" s="148" t="s">
        <v>30</v>
      </c>
      <c r="AH112" s="149" t="s">
        <v>30</v>
      </c>
      <c r="AI112" s="144"/>
      <c r="AJ112" s="145"/>
      <c r="AK112" s="145"/>
      <c r="AL112" s="145"/>
      <c r="AM112" s="145"/>
      <c r="AN112" s="17"/>
      <c r="AO112" s="17"/>
      <c r="AP112" s="17"/>
      <c r="AQ112" s="17"/>
      <c r="AR112" s="17"/>
      <c r="AS112" s="17"/>
      <c r="AT112" s="17"/>
      <c r="AU112" s="17"/>
      <c r="AV112" s="17"/>
      <c r="AW112" s="63"/>
    </row>
    <row r="113" spans="1:49" ht="13.5" thickBot="1" x14ac:dyDescent="0.25">
      <c r="A113" s="259"/>
      <c r="B113" s="251"/>
      <c r="C113" s="164">
        <v>52</v>
      </c>
      <c r="D113" s="167" t="s">
        <v>76</v>
      </c>
      <c r="E113" s="156" t="s">
        <v>45</v>
      </c>
      <c r="F113" s="80" t="s">
        <v>45</v>
      </c>
      <c r="G113" s="80" t="s">
        <v>45</v>
      </c>
      <c r="H113" s="80" t="s">
        <v>45</v>
      </c>
      <c r="I113" s="80" t="s">
        <v>45</v>
      </c>
      <c r="J113" s="78" t="s">
        <v>20</v>
      </c>
      <c r="K113" s="78" t="s">
        <v>20</v>
      </c>
      <c r="L113" s="78" t="s">
        <v>20</v>
      </c>
      <c r="M113" s="78" t="s">
        <v>20</v>
      </c>
      <c r="N113" s="78" t="s">
        <v>20</v>
      </c>
      <c r="O113" s="151" t="s">
        <v>21</v>
      </c>
      <c r="P113" s="151" t="s">
        <v>21</v>
      </c>
      <c r="Q113" s="151" t="s">
        <v>21</v>
      </c>
      <c r="R113" s="151" t="s">
        <v>21</v>
      </c>
      <c r="S113" s="72" t="s">
        <v>44</v>
      </c>
      <c r="T113" s="147" t="s">
        <v>30</v>
      </c>
      <c r="U113" s="148" t="s">
        <v>30</v>
      </c>
      <c r="V113" s="148" t="s">
        <v>30</v>
      </c>
      <c r="W113" s="148" t="s">
        <v>30</v>
      </c>
      <c r="X113" s="148" t="s">
        <v>30</v>
      </c>
      <c r="Y113" s="148" t="s">
        <v>30</v>
      </c>
      <c r="Z113" s="148" t="s">
        <v>30</v>
      </c>
      <c r="AA113" s="148" t="s">
        <v>30</v>
      </c>
      <c r="AB113" s="148" t="s">
        <v>30</v>
      </c>
      <c r="AC113" s="148" t="s">
        <v>30</v>
      </c>
      <c r="AD113" s="148" t="s">
        <v>30</v>
      </c>
      <c r="AE113" s="148" t="s">
        <v>30</v>
      </c>
      <c r="AF113" s="148" t="s">
        <v>30</v>
      </c>
      <c r="AG113" s="148" t="s">
        <v>30</v>
      </c>
      <c r="AH113" s="149" t="s">
        <v>30</v>
      </c>
      <c r="AI113" s="144"/>
      <c r="AJ113" s="145"/>
      <c r="AK113" s="145"/>
      <c r="AL113" s="145"/>
      <c r="AM113" s="145"/>
      <c r="AN113" s="17"/>
      <c r="AO113" s="17"/>
      <c r="AP113" s="17"/>
      <c r="AQ113" s="17"/>
      <c r="AR113" s="17"/>
      <c r="AS113" s="17"/>
      <c r="AT113" s="17"/>
      <c r="AU113" s="17"/>
      <c r="AV113" s="17"/>
      <c r="AW113" s="63"/>
    </row>
    <row r="114" spans="1:49" x14ac:dyDescent="0.2">
      <c r="A114" s="257">
        <v>2022</v>
      </c>
      <c r="B114" s="260" t="s">
        <v>4</v>
      </c>
      <c r="C114" s="10">
        <v>1</v>
      </c>
      <c r="D114" s="171" t="s">
        <v>76</v>
      </c>
      <c r="E114" s="156" t="s">
        <v>45</v>
      </c>
      <c r="F114" s="80" t="s">
        <v>45</v>
      </c>
      <c r="G114" s="80" t="s">
        <v>45</v>
      </c>
      <c r="H114" s="80" t="s">
        <v>45</v>
      </c>
      <c r="I114" s="80" t="s">
        <v>45</v>
      </c>
      <c r="J114" s="78" t="s">
        <v>20</v>
      </c>
      <c r="K114" s="78" t="s">
        <v>20</v>
      </c>
      <c r="L114" s="78" t="s">
        <v>20</v>
      </c>
      <c r="M114" s="78" t="s">
        <v>20</v>
      </c>
      <c r="N114" s="78" t="s">
        <v>20</v>
      </c>
      <c r="O114" s="151" t="s">
        <v>21</v>
      </c>
      <c r="P114" s="151" t="s">
        <v>21</v>
      </c>
      <c r="Q114" s="151" t="s">
        <v>21</v>
      </c>
      <c r="R114" s="151" t="s">
        <v>21</v>
      </c>
      <c r="S114" s="151" t="s">
        <v>21</v>
      </c>
      <c r="T114" s="147" t="s">
        <v>30</v>
      </c>
      <c r="U114" s="148" t="s">
        <v>30</v>
      </c>
      <c r="V114" s="148" t="s">
        <v>30</v>
      </c>
      <c r="W114" s="148" t="s">
        <v>30</v>
      </c>
      <c r="X114" s="148" t="s">
        <v>30</v>
      </c>
      <c r="Y114" s="148" t="s">
        <v>30</v>
      </c>
      <c r="Z114" s="148" t="s">
        <v>30</v>
      </c>
      <c r="AA114" s="148" t="s">
        <v>30</v>
      </c>
      <c r="AB114" s="148" t="s">
        <v>30</v>
      </c>
      <c r="AC114" s="148" t="s">
        <v>30</v>
      </c>
      <c r="AD114" s="148" t="s">
        <v>30</v>
      </c>
      <c r="AE114" s="148" t="s">
        <v>30</v>
      </c>
      <c r="AF114" s="148" t="s">
        <v>30</v>
      </c>
      <c r="AG114" s="148" t="s">
        <v>30</v>
      </c>
      <c r="AH114" s="149" t="s">
        <v>30</v>
      </c>
      <c r="AI114" s="144"/>
      <c r="AJ114" s="145"/>
      <c r="AK114" s="145"/>
      <c r="AL114" s="145"/>
      <c r="AM114" s="145"/>
      <c r="AN114" s="17"/>
      <c r="AO114" s="17"/>
      <c r="AP114" s="17"/>
      <c r="AQ114" s="17"/>
      <c r="AR114" s="17"/>
      <c r="AS114" s="17"/>
      <c r="AT114" s="17"/>
      <c r="AU114" s="17"/>
      <c r="AV114" s="17"/>
      <c r="AW114" s="63"/>
    </row>
    <row r="115" spans="1:49" x14ac:dyDescent="0.2">
      <c r="A115" s="258"/>
      <c r="B115" s="250"/>
      <c r="C115" s="11">
        <v>2</v>
      </c>
      <c r="D115" s="166"/>
      <c r="E115" s="156" t="s">
        <v>45</v>
      </c>
      <c r="F115" s="80" t="s">
        <v>45</v>
      </c>
      <c r="G115" s="80" t="s">
        <v>45</v>
      </c>
      <c r="H115" s="80" t="s">
        <v>45</v>
      </c>
      <c r="I115" s="80" t="s">
        <v>45</v>
      </c>
      <c r="J115" s="78" t="s">
        <v>20</v>
      </c>
      <c r="K115" s="78" t="s">
        <v>20</v>
      </c>
      <c r="L115" s="78" t="s">
        <v>20</v>
      </c>
      <c r="M115" s="78" t="s">
        <v>20</v>
      </c>
      <c r="N115" s="78" t="s">
        <v>20</v>
      </c>
      <c r="O115" s="151" t="s">
        <v>21</v>
      </c>
      <c r="P115" s="151" t="s">
        <v>21</v>
      </c>
      <c r="Q115" s="151" t="s">
        <v>21</v>
      </c>
      <c r="R115" s="151" t="s">
        <v>21</v>
      </c>
      <c r="S115" s="151" t="s">
        <v>21</v>
      </c>
      <c r="T115" s="147" t="s">
        <v>30</v>
      </c>
      <c r="U115" s="148" t="s">
        <v>30</v>
      </c>
      <c r="V115" s="148" t="s">
        <v>30</v>
      </c>
      <c r="W115" s="148" t="s">
        <v>30</v>
      </c>
      <c r="X115" s="148" t="s">
        <v>30</v>
      </c>
      <c r="Y115" s="148" t="s">
        <v>30</v>
      </c>
      <c r="Z115" s="148" t="s">
        <v>30</v>
      </c>
      <c r="AA115" s="148" t="s">
        <v>30</v>
      </c>
      <c r="AB115" s="148" t="s">
        <v>30</v>
      </c>
      <c r="AC115" s="148" t="s">
        <v>30</v>
      </c>
      <c r="AD115" s="148" t="s">
        <v>30</v>
      </c>
      <c r="AE115" s="148" t="s">
        <v>30</v>
      </c>
      <c r="AF115" s="148" t="s">
        <v>30</v>
      </c>
      <c r="AG115" s="148" t="s">
        <v>30</v>
      </c>
      <c r="AH115" s="149" t="s">
        <v>30</v>
      </c>
      <c r="AI115" s="62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63"/>
    </row>
    <row r="116" spans="1:49" x14ac:dyDescent="0.2">
      <c r="A116" s="258"/>
      <c r="B116" s="250"/>
      <c r="C116" s="11">
        <v>3</v>
      </c>
      <c r="D116" s="166"/>
      <c r="E116" s="156" t="s">
        <v>45</v>
      </c>
      <c r="F116" s="80" t="s">
        <v>45</v>
      </c>
      <c r="G116" s="80" t="s">
        <v>45</v>
      </c>
      <c r="H116" s="80" t="s">
        <v>45</v>
      </c>
      <c r="I116" s="80" t="s">
        <v>45</v>
      </c>
      <c r="J116" s="78" t="s">
        <v>20</v>
      </c>
      <c r="K116" s="78" t="s">
        <v>20</v>
      </c>
      <c r="L116" s="78" t="s">
        <v>20</v>
      </c>
      <c r="M116" s="78" t="s">
        <v>20</v>
      </c>
      <c r="N116" s="78" t="s">
        <v>20</v>
      </c>
      <c r="O116" s="151" t="s">
        <v>21</v>
      </c>
      <c r="P116" s="151" t="s">
        <v>21</v>
      </c>
      <c r="Q116" s="151" t="s">
        <v>21</v>
      </c>
      <c r="R116" s="151" t="s">
        <v>21</v>
      </c>
      <c r="S116" s="151" t="s">
        <v>21</v>
      </c>
      <c r="T116" s="143" t="s">
        <v>49</v>
      </c>
      <c r="U116" s="73" t="s">
        <v>49</v>
      </c>
      <c r="V116" s="73" t="s">
        <v>49</v>
      </c>
      <c r="W116" s="73" t="s">
        <v>49</v>
      </c>
      <c r="X116" s="73" t="s">
        <v>49</v>
      </c>
      <c r="Y116" s="73" t="s">
        <v>49</v>
      </c>
      <c r="Z116" s="73" t="s">
        <v>49</v>
      </c>
      <c r="AA116" s="73" t="s">
        <v>49</v>
      </c>
      <c r="AB116" s="73" t="s">
        <v>49</v>
      </c>
      <c r="AC116" s="73" t="s">
        <v>49</v>
      </c>
      <c r="AD116" s="73" t="s">
        <v>49</v>
      </c>
      <c r="AE116" s="73" t="s">
        <v>49</v>
      </c>
      <c r="AF116" s="73" t="s">
        <v>49</v>
      </c>
      <c r="AG116" s="73" t="s">
        <v>49</v>
      </c>
      <c r="AH116" s="98" t="s">
        <v>49</v>
      </c>
      <c r="AI116" s="62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63"/>
    </row>
    <row r="117" spans="1:49" x14ac:dyDescent="0.2">
      <c r="A117" s="258"/>
      <c r="B117" s="250"/>
      <c r="C117" s="11">
        <v>4</v>
      </c>
      <c r="D117" s="166"/>
      <c r="E117" s="156" t="s">
        <v>45</v>
      </c>
      <c r="F117" s="80" t="s">
        <v>45</v>
      </c>
      <c r="G117" s="80" t="s">
        <v>45</v>
      </c>
      <c r="H117" s="80" t="s">
        <v>45</v>
      </c>
      <c r="I117" s="80" t="s">
        <v>45</v>
      </c>
      <c r="J117" s="78" t="s">
        <v>20</v>
      </c>
      <c r="K117" s="78" t="s">
        <v>20</v>
      </c>
      <c r="L117" s="78" t="s">
        <v>20</v>
      </c>
      <c r="M117" s="78" t="s">
        <v>20</v>
      </c>
      <c r="N117" s="78" t="s">
        <v>20</v>
      </c>
      <c r="O117" s="151" t="s">
        <v>21</v>
      </c>
      <c r="P117" s="151" t="s">
        <v>21</v>
      </c>
      <c r="Q117" s="151" t="s">
        <v>21</v>
      </c>
      <c r="R117" s="151" t="s">
        <v>21</v>
      </c>
      <c r="S117" s="151" t="s">
        <v>21</v>
      </c>
      <c r="T117" s="143" t="s">
        <v>49</v>
      </c>
      <c r="U117" s="73" t="s">
        <v>49</v>
      </c>
      <c r="V117" s="73" t="s">
        <v>49</v>
      </c>
      <c r="W117" s="73" t="s">
        <v>49</v>
      </c>
      <c r="X117" s="73" t="s">
        <v>49</v>
      </c>
      <c r="Y117" s="73" t="s">
        <v>49</v>
      </c>
      <c r="Z117" s="73" t="s">
        <v>49</v>
      </c>
      <c r="AA117" s="73" t="s">
        <v>49</v>
      </c>
      <c r="AB117" s="73" t="s">
        <v>49</v>
      </c>
      <c r="AC117" s="73" t="s">
        <v>49</v>
      </c>
      <c r="AD117" s="73" t="s">
        <v>49</v>
      </c>
      <c r="AE117" s="73" t="s">
        <v>49</v>
      </c>
      <c r="AF117" s="73" t="s">
        <v>49</v>
      </c>
      <c r="AG117" s="73" t="s">
        <v>49</v>
      </c>
      <c r="AH117" s="98" t="s">
        <v>49</v>
      </c>
      <c r="AI117" s="62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63"/>
    </row>
    <row r="118" spans="1:49" x14ac:dyDescent="0.2">
      <c r="A118" s="258"/>
      <c r="B118" s="250" t="s">
        <v>5</v>
      </c>
      <c r="C118" s="11">
        <v>5</v>
      </c>
      <c r="D118" s="166"/>
      <c r="E118" s="143" t="s">
        <v>50</v>
      </c>
      <c r="F118" s="73" t="s">
        <v>50</v>
      </c>
      <c r="G118" s="73" t="s">
        <v>50</v>
      </c>
      <c r="H118" s="73" t="s">
        <v>50</v>
      </c>
      <c r="I118" s="73" t="s">
        <v>50</v>
      </c>
      <c r="J118" s="73" t="s">
        <v>50</v>
      </c>
      <c r="K118" s="73" t="s">
        <v>50</v>
      </c>
      <c r="L118" s="73" t="s">
        <v>50</v>
      </c>
      <c r="M118" s="73" t="s">
        <v>50</v>
      </c>
      <c r="N118" s="73" t="s">
        <v>50</v>
      </c>
      <c r="O118" s="73" t="s">
        <v>50</v>
      </c>
      <c r="P118" s="73" t="s">
        <v>50</v>
      </c>
      <c r="Q118" s="73" t="s">
        <v>50</v>
      </c>
      <c r="R118" s="73" t="s">
        <v>50</v>
      </c>
      <c r="S118" s="98" t="s">
        <v>50</v>
      </c>
      <c r="T118" s="143" t="s">
        <v>49</v>
      </c>
      <c r="U118" s="73" t="s">
        <v>49</v>
      </c>
      <c r="V118" s="73" t="s">
        <v>49</v>
      </c>
      <c r="W118" s="73" t="s">
        <v>49</v>
      </c>
      <c r="X118" s="73" t="s">
        <v>49</v>
      </c>
      <c r="Y118" s="73" t="s">
        <v>49</v>
      </c>
      <c r="Z118" s="73" t="s">
        <v>49</v>
      </c>
      <c r="AA118" s="73" t="s">
        <v>49</v>
      </c>
      <c r="AB118" s="73" t="s">
        <v>49</v>
      </c>
      <c r="AC118" s="73" t="s">
        <v>49</v>
      </c>
      <c r="AD118" s="73" t="s">
        <v>49</v>
      </c>
      <c r="AE118" s="73" t="s">
        <v>49</v>
      </c>
      <c r="AF118" s="73" t="s">
        <v>49</v>
      </c>
      <c r="AG118" s="73" t="s">
        <v>49</v>
      </c>
      <c r="AH118" s="98" t="s">
        <v>49</v>
      </c>
      <c r="AI118" s="144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6"/>
    </row>
    <row r="119" spans="1:49" x14ac:dyDescent="0.2">
      <c r="A119" s="258"/>
      <c r="B119" s="250"/>
      <c r="C119" s="11">
        <v>6</v>
      </c>
      <c r="D119" s="166"/>
      <c r="E119" s="143" t="s">
        <v>50</v>
      </c>
      <c r="F119" s="73" t="s">
        <v>50</v>
      </c>
      <c r="G119" s="73" t="s">
        <v>50</v>
      </c>
      <c r="H119" s="73" t="s">
        <v>50</v>
      </c>
      <c r="I119" s="73" t="s">
        <v>50</v>
      </c>
      <c r="J119" s="73" t="s">
        <v>50</v>
      </c>
      <c r="K119" s="73" t="s">
        <v>50</v>
      </c>
      <c r="L119" s="73" t="s">
        <v>50</v>
      </c>
      <c r="M119" s="73" t="s">
        <v>50</v>
      </c>
      <c r="N119" s="73" t="s">
        <v>50</v>
      </c>
      <c r="O119" s="73" t="s">
        <v>50</v>
      </c>
      <c r="P119" s="73" t="s">
        <v>50</v>
      </c>
      <c r="Q119" s="73" t="s">
        <v>50</v>
      </c>
      <c r="R119" s="73" t="s">
        <v>50</v>
      </c>
      <c r="S119" s="98" t="s">
        <v>50</v>
      </c>
      <c r="T119" s="143" t="s">
        <v>49</v>
      </c>
      <c r="U119" s="73" t="s">
        <v>49</v>
      </c>
      <c r="V119" s="73" t="s">
        <v>49</v>
      </c>
      <c r="W119" s="73" t="s">
        <v>49</v>
      </c>
      <c r="X119" s="73" t="s">
        <v>49</v>
      </c>
      <c r="Y119" s="73" t="s">
        <v>49</v>
      </c>
      <c r="Z119" s="73" t="s">
        <v>49</v>
      </c>
      <c r="AA119" s="73" t="s">
        <v>49</v>
      </c>
      <c r="AB119" s="73" t="s">
        <v>49</v>
      </c>
      <c r="AC119" s="73" t="s">
        <v>49</v>
      </c>
      <c r="AD119" s="73" t="s">
        <v>49</v>
      </c>
      <c r="AE119" s="73" t="s">
        <v>49</v>
      </c>
      <c r="AF119" s="73" t="s">
        <v>49</v>
      </c>
      <c r="AG119" s="73" t="s">
        <v>49</v>
      </c>
      <c r="AH119" s="98" t="s">
        <v>49</v>
      </c>
      <c r="AI119" s="144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6"/>
    </row>
    <row r="120" spans="1:49" x14ac:dyDescent="0.2">
      <c r="A120" s="258"/>
      <c r="B120" s="250"/>
      <c r="C120" s="11">
        <v>7</v>
      </c>
      <c r="D120" s="166"/>
      <c r="E120" s="143" t="s">
        <v>50</v>
      </c>
      <c r="F120" s="73" t="s">
        <v>50</v>
      </c>
      <c r="G120" s="73" t="s">
        <v>50</v>
      </c>
      <c r="H120" s="73" t="s">
        <v>50</v>
      </c>
      <c r="I120" s="73" t="s">
        <v>50</v>
      </c>
      <c r="J120" s="73" t="s">
        <v>50</v>
      </c>
      <c r="K120" s="73" t="s">
        <v>50</v>
      </c>
      <c r="L120" s="73" t="s">
        <v>50</v>
      </c>
      <c r="M120" s="73" t="s">
        <v>50</v>
      </c>
      <c r="N120" s="73" t="s">
        <v>50</v>
      </c>
      <c r="O120" s="73" t="s">
        <v>50</v>
      </c>
      <c r="P120" s="73" t="s">
        <v>50</v>
      </c>
      <c r="Q120" s="73" t="s">
        <v>50</v>
      </c>
      <c r="R120" s="73" t="s">
        <v>50</v>
      </c>
      <c r="S120" s="98" t="s">
        <v>50</v>
      </c>
      <c r="T120" s="143" t="s">
        <v>49</v>
      </c>
      <c r="U120" s="73" t="s">
        <v>49</v>
      </c>
      <c r="V120" s="73" t="s">
        <v>49</v>
      </c>
      <c r="W120" s="73" t="s">
        <v>49</v>
      </c>
      <c r="X120" s="73" t="s">
        <v>49</v>
      </c>
      <c r="Y120" s="73" t="s">
        <v>49</v>
      </c>
      <c r="Z120" s="73" t="s">
        <v>49</v>
      </c>
      <c r="AA120" s="73" t="s">
        <v>49</v>
      </c>
      <c r="AB120" s="73" t="s">
        <v>49</v>
      </c>
      <c r="AC120" s="73" t="s">
        <v>49</v>
      </c>
      <c r="AD120" s="73" t="s">
        <v>49</v>
      </c>
      <c r="AE120" s="73" t="s">
        <v>49</v>
      </c>
      <c r="AF120" s="73" t="s">
        <v>49</v>
      </c>
      <c r="AG120" s="73" t="s">
        <v>49</v>
      </c>
      <c r="AH120" s="98" t="s">
        <v>49</v>
      </c>
      <c r="AI120" s="144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6"/>
    </row>
    <row r="121" spans="1:49" x14ac:dyDescent="0.2">
      <c r="A121" s="258"/>
      <c r="B121" s="250"/>
      <c r="C121" s="11">
        <v>8</v>
      </c>
      <c r="D121" s="166"/>
      <c r="E121" s="143" t="s">
        <v>50</v>
      </c>
      <c r="F121" s="73" t="s">
        <v>50</v>
      </c>
      <c r="G121" s="73" t="s">
        <v>50</v>
      </c>
      <c r="H121" s="73" t="s">
        <v>50</v>
      </c>
      <c r="I121" s="73" t="s">
        <v>50</v>
      </c>
      <c r="J121" s="73" t="s">
        <v>50</v>
      </c>
      <c r="K121" s="73" t="s">
        <v>50</v>
      </c>
      <c r="L121" s="73" t="s">
        <v>50</v>
      </c>
      <c r="M121" s="73" t="s">
        <v>50</v>
      </c>
      <c r="N121" s="73" t="s">
        <v>50</v>
      </c>
      <c r="O121" s="73" t="s">
        <v>50</v>
      </c>
      <c r="P121" s="73" t="s">
        <v>50</v>
      </c>
      <c r="Q121" s="73" t="s">
        <v>50</v>
      </c>
      <c r="R121" s="73" t="s">
        <v>50</v>
      </c>
      <c r="S121" s="98" t="s">
        <v>50</v>
      </c>
      <c r="T121" s="143" t="s">
        <v>49</v>
      </c>
      <c r="U121" s="73" t="s">
        <v>49</v>
      </c>
      <c r="V121" s="73" t="s">
        <v>49</v>
      </c>
      <c r="W121" s="73" t="s">
        <v>49</v>
      </c>
      <c r="X121" s="73" t="s">
        <v>49</v>
      </c>
      <c r="Y121" s="73" t="s">
        <v>49</v>
      </c>
      <c r="Z121" s="73" t="s">
        <v>49</v>
      </c>
      <c r="AA121" s="73" t="s">
        <v>49</v>
      </c>
      <c r="AB121" s="73" t="s">
        <v>49</v>
      </c>
      <c r="AC121" s="73" t="s">
        <v>49</v>
      </c>
      <c r="AD121" s="73" t="s">
        <v>49</v>
      </c>
      <c r="AE121" s="73" t="s">
        <v>49</v>
      </c>
      <c r="AF121" s="73" t="s">
        <v>49</v>
      </c>
      <c r="AG121" s="73" t="s">
        <v>49</v>
      </c>
      <c r="AH121" s="98" t="s">
        <v>49</v>
      </c>
      <c r="AI121" s="144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6"/>
    </row>
    <row r="122" spans="1:49" x14ac:dyDescent="0.2">
      <c r="A122" s="258"/>
      <c r="B122" s="250" t="s">
        <v>6</v>
      </c>
      <c r="C122" s="11">
        <v>9</v>
      </c>
      <c r="D122" s="166" t="s">
        <v>27</v>
      </c>
      <c r="E122" s="156" t="s">
        <v>45</v>
      </c>
      <c r="F122" s="80" t="s">
        <v>45</v>
      </c>
      <c r="G122" s="80" t="s">
        <v>45</v>
      </c>
      <c r="H122" s="80" t="s">
        <v>45</v>
      </c>
      <c r="I122" s="80" t="s">
        <v>45</v>
      </c>
      <c r="J122" s="78" t="s">
        <v>20</v>
      </c>
      <c r="K122" s="78" t="s">
        <v>20</v>
      </c>
      <c r="L122" s="78" t="s">
        <v>20</v>
      </c>
      <c r="M122" s="78" t="s">
        <v>20</v>
      </c>
      <c r="N122" s="78" t="s">
        <v>20</v>
      </c>
      <c r="O122" s="151" t="s">
        <v>21</v>
      </c>
      <c r="P122" s="151" t="s">
        <v>21</v>
      </c>
      <c r="Q122" s="151" t="s">
        <v>21</v>
      </c>
      <c r="R122" s="151" t="s">
        <v>21</v>
      </c>
      <c r="S122" s="151" t="s">
        <v>21</v>
      </c>
      <c r="T122" s="150" t="s">
        <v>44</v>
      </c>
      <c r="U122" s="151" t="s">
        <v>21</v>
      </c>
      <c r="V122" s="151" t="s">
        <v>21</v>
      </c>
      <c r="W122" s="151" t="s">
        <v>21</v>
      </c>
      <c r="X122" s="151" t="s">
        <v>21</v>
      </c>
      <c r="Y122" s="80" t="s">
        <v>45</v>
      </c>
      <c r="Z122" s="80" t="s">
        <v>45</v>
      </c>
      <c r="AA122" s="80" t="s">
        <v>45</v>
      </c>
      <c r="AB122" s="80" t="s">
        <v>45</v>
      </c>
      <c r="AC122" s="80" t="s">
        <v>45</v>
      </c>
      <c r="AD122" s="78" t="s">
        <v>20</v>
      </c>
      <c r="AE122" s="78" t="s">
        <v>20</v>
      </c>
      <c r="AF122" s="78" t="s">
        <v>20</v>
      </c>
      <c r="AG122" s="78" t="s">
        <v>20</v>
      </c>
      <c r="AH122" s="152" t="s">
        <v>20</v>
      </c>
      <c r="AI122" s="144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6"/>
    </row>
    <row r="123" spans="1:49" x14ac:dyDescent="0.2">
      <c r="A123" s="258"/>
      <c r="B123" s="250"/>
      <c r="C123" s="11">
        <v>10</v>
      </c>
      <c r="D123" s="166"/>
      <c r="E123" s="156" t="s">
        <v>45</v>
      </c>
      <c r="F123" s="80" t="s">
        <v>45</v>
      </c>
      <c r="G123" s="80" t="s">
        <v>45</v>
      </c>
      <c r="H123" s="80" t="s">
        <v>45</v>
      </c>
      <c r="I123" s="80" t="s">
        <v>45</v>
      </c>
      <c r="J123" s="78" t="s">
        <v>20</v>
      </c>
      <c r="K123" s="78" t="s">
        <v>20</v>
      </c>
      <c r="L123" s="78" t="s">
        <v>20</v>
      </c>
      <c r="M123" s="78" t="s">
        <v>20</v>
      </c>
      <c r="N123" s="78" t="s">
        <v>20</v>
      </c>
      <c r="O123" s="151" t="s">
        <v>21</v>
      </c>
      <c r="P123" s="151" t="s">
        <v>21</v>
      </c>
      <c r="Q123" s="151" t="s">
        <v>21</v>
      </c>
      <c r="R123" s="151" t="s">
        <v>21</v>
      </c>
      <c r="S123" s="151" t="s">
        <v>21</v>
      </c>
      <c r="T123" s="150" t="s">
        <v>44</v>
      </c>
      <c r="U123" s="151" t="s">
        <v>21</v>
      </c>
      <c r="V123" s="151" t="s">
        <v>21</v>
      </c>
      <c r="W123" s="151" t="s">
        <v>21</v>
      </c>
      <c r="X123" s="151" t="s">
        <v>21</v>
      </c>
      <c r="Y123" s="80" t="s">
        <v>45</v>
      </c>
      <c r="Z123" s="80" t="s">
        <v>45</v>
      </c>
      <c r="AA123" s="80" t="s">
        <v>45</v>
      </c>
      <c r="AB123" s="80" t="s">
        <v>45</v>
      </c>
      <c r="AC123" s="80" t="s">
        <v>45</v>
      </c>
      <c r="AD123" s="78" t="s">
        <v>20</v>
      </c>
      <c r="AE123" s="78" t="s">
        <v>20</v>
      </c>
      <c r="AF123" s="78" t="s">
        <v>20</v>
      </c>
      <c r="AG123" s="78" t="s">
        <v>20</v>
      </c>
      <c r="AH123" s="152" t="s">
        <v>20</v>
      </c>
      <c r="AI123" s="144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6"/>
    </row>
    <row r="124" spans="1:49" x14ac:dyDescent="0.2">
      <c r="A124" s="258"/>
      <c r="B124" s="250"/>
      <c r="C124" s="11">
        <v>11</v>
      </c>
      <c r="D124" s="166"/>
      <c r="E124" s="156" t="s">
        <v>45</v>
      </c>
      <c r="F124" s="80" t="s">
        <v>45</v>
      </c>
      <c r="G124" s="80" t="s">
        <v>45</v>
      </c>
      <c r="H124" s="80" t="s">
        <v>45</v>
      </c>
      <c r="I124" s="80" t="s">
        <v>45</v>
      </c>
      <c r="J124" s="78" t="s">
        <v>20</v>
      </c>
      <c r="K124" s="78" t="s">
        <v>20</v>
      </c>
      <c r="L124" s="78" t="s">
        <v>20</v>
      </c>
      <c r="M124" s="78" t="s">
        <v>20</v>
      </c>
      <c r="N124" s="78" t="s">
        <v>20</v>
      </c>
      <c r="O124" s="151" t="s">
        <v>21</v>
      </c>
      <c r="P124" s="151" t="s">
        <v>21</v>
      </c>
      <c r="Q124" s="151" t="s">
        <v>21</v>
      </c>
      <c r="R124" s="151" t="s">
        <v>21</v>
      </c>
      <c r="S124" s="151" t="s">
        <v>21</v>
      </c>
      <c r="T124" s="153" t="s">
        <v>21</v>
      </c>
      <c r="U124" s="72" t="s">
        <v>44</v>
      </c>
      <c r="V124" s="151" t="s">
        <v>21</v>
      </c>
      <c r="W124" s="151" t="s">
        <v>21</v>
      </c>
      <c r="X124" s="151" t="s">
        <v>21</v>
      </c>
      <c r="Y124" s="80" t="s">
        <v>45</v>
      </c>
      <c r="Z124" s="80" t="s">
        <v>45</v>
      </c>
      <c r="AA124" s="80" t="s">
        <v>45</v>
      </c>
      <c r="AB124" s="80" t="s">
        <v>45</v>
      </c>
      <c r="AC124" s="80" t="s">
        <v>45</v>
      </c>
      <c r="AD124" s="78" t="s">
        <v>20</v>
      </c>
      <c r="AE124" s="78" t="s">
        <v>20</v>
      </c>
      <c r="AF124" s="78" t="s">
        <v>20</v>
      </c>
      <c r="AG124" s="78" t="s">
        <v>20</v>
      </c>
      <c r="AH124" s="152" t="s">
        <v>20</v>
      </c>
      <c r="AI124" s="144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6"/>
    </row>
    <row r="125" spans="1:49" x14ac:dyDescent="0.2">
      <c r="A125" s="258"/>
      <c r="B125" s="250"/>
      <c r="C125" s="11">
        <v>12</v>
      </c>
      <c r="D125" s="166"/>
      <c r="E125" s="156" t="s">
        <v>45</v>
      </c>
      <c r="F125" s="80" t="s">
        <v>45</v>
      </c>
      <c r="G125" s="80" t="s">
        <v>45</v>
      </c>
      <c r="H125" s="80" t="s">
        <v>45</v>
      </c>
      <c r="I125" s="80" t="s">
        <v>45</v>
      </c>
      <c r="J125" s="78" t="s">
        <v>20</v>
      </c>
      <c r="K125" s="78" t="s">
        <v>20</v>
      </c>
      <c r="L125" s="78" t="s">
        <v>20</v>
      </c>
      <c r="M125" s="78" t="s">
        <v>20</v>
      </c>
      <c r="N125" s="78" t="s">
        <v>20</v>
      </c>
      <c r="O125" s="151" t="s">
        <v>21</v>
      </c>
      <c r="P125" s="151" t="s">
        <v>21</v>
      </c>
      <c r="Q125" s="151" t="s">
        <v>21</v>
      </c>
      <c r="R125" s="151" t="s">
        <v>21</v>
      </c>
      <c r="S125" s="151" t="s">
        <v>21</v>
      </c>
      <c r="T125" s="153" t="s">
        <v>21</v>
      </c>
      <c r="U125" s="72" t="s">
        <v>44</v>
      </c>
      <c r="V125" s="151" t="s">
        <v>21</v>
      </c>
      <c r="W125" s="151" t="s">
        <v>21</v>
      </c>
      <c r="X125" s="151" t="s">
        <v>21</v>
      </c>
      <c r="Y125" s="80" t="s">
        <v>45</v>
      </c>
      <c r="Z125" s="80" t="s">
        <v>45</v>
      </c>
      <c r="AA125" s="80" t="s">
        <v>45</v>
      </c>
      <c r="AB125" s="80" t="s">
        <v>45</v>
      </c>
      <c r="AC125" s="80" t="s">
        <v>45</v>
      </c>
      <c r="AD125" s="78" t="s">
        <v>20</v>
      </c>
      <c r="AE125" s="78" t="s">
        <v>20</v>
      </c>
      <c r="AF125" s="78" t="s">
        <v>20</v>
      </c>
      <c r="AG125" s="78" t="s">
        <v>20</v>
      </c>
      <c r="AH125" s="152" t="s">
        <v>20</v>
      </c>
      <c r="AI125" s="144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6"/>
    </row>
    <row r="126" spans="1:49" ht="13.5" thickBot="1" x14ac:dyDescent="0.25">
      <c r="A126" s="258"/>
      <c r="B126" s="250"/>
      <c r="C126" s="11">
        <v>13</v>
      </c>
      <c r="D126" s="166"/>
      <c r="E126" s="156" t="s">
        <v>45</v>
      </c>
      <c r="F126" s="80" t="s">
        <v>45</v>
      </c>
      <c r="G126" s="80" t="s">
        <v>45</v>
      </c>
      <c r="H126" s="80" t="s">
        <v>45</v>
      </c>
      <c r="I126" s="80" t="s">
        <v>45</v>
      </c>
      <c r="J126" s="78" t="s">
        <v>20</v>
      </c>
      <c r="K126" s="78" t="s">
        <v>20</v>
      </c>
      <c r="L126" s="78" t="s">
        <v>20</v>
      </c>
      <c r="M126" s="78" t="s">
        <v>20</v>
      </c>
      <c r="N126" s="78" t="s">
        <v>20</v>
      </c>
      <c r="O126" s="151" t="s">
        <v>21</v>
      </c>
      <c r="P126" s="151" t="s">
        <v>21</v>
      </c>
      <c r="Q126" s="151" t="s">
        <v>21</v>
      </c>
      <c r="R126" s="151" t="s">
        <v>21</v>
      </c>
      <c r="S126" s="151" t="s">
        <v>21</v>
      </c>
      <c r="T126" s="153" t="s">
        <v>21</v>
      </c>
      <c r="U126" s="151" t="s">
        <v>21</v>
      </c>
      <c r="V126" s="72" t="s">
        <v>44</v>
      </c>
      <c r="W126" s="151" t="s">
        <v>21</v>
      </c>
      <c r="X126" s="151" t="s">
        <v>21</v>
      </c>
      <c r="Y126" s="80" t="s">
        <v>45</v>
      </c>
      <c r="Z126" s="80" t="s">
        <v>45</v>
      </c>
      <c r="AA126" s="80" t="s">
        <v>45</v>
      </c>
      <c r="AB126" s="80" t="s">
        <v>45</v>
      </c>
      <c r="AC126" s="80" t="s">
        <v>45</v>
      </c>
      <c r="AD126" s="78" t="s">
        <v>20</v>
      </c>
      <c r="AE126" s="78" t="s">
        <v>20</v>
      </c>
      <c r="AF126" s="78" t="s">
        <v>20</v>
      </c>
      <c r="AG126" s="78" t="s">
        <v>20</v>
      </c>
      <c r="AH126" s="152" t="s">
        <v>20</v>
      </c>
      <c r="AI126" s="144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6"/>
    </row>
    <row r="127" spans="1:49" x14ac:dyDescent="0.2">
      <c r="A127" s="258"/>
      <c r="B127" s="250" t="s">
        <v>7</v>
      </c>
      <c r="C127" s="11">
        <v>14</v>
      </c>
      <c r="D127" s="166"/>
      <c r="E127" s="156" t="s">
        <v>45</v>
      </c>
      <c r="F127" s="80" t="s">
        <v>45</v>
      </c>
      <c r="G127" s="80" t="s">
        <v>45</v>
      </c>
      <c r="H127" s="80" t="s">
        <v>45</v>
      </c>
      <c r="I127" s="80" t="s">
        <v>45</v>
      </c>
      <c r="J127" s="78" t="s">
        <v>20</v>
      </c>
      <c r="K127" s="78" t="s">
        <v>20</v>
      </c>
      <c r="L127" s="78" t="s">
        <v>20</v>
      </c>
      <c r="M127" s="78" t="s">
        <v>20</v>
      </c>
      <c r="N127" s="78" t="s">
        <v>20</v>
      </c>
      <c r="O127" s="151" t="s">
        <v>21</v>
      </c>
      <c r="P127" s="151" t="s">
        <v>21</v>
      </c>
      <c r="Q127" s="151" t="s">
        <v>21</v>
      </c>
      <c r="R127" s="151" t="s">
        <v>21</v>
      </c>
      <c r="S127" s="151" t="s">
        <v>21</v>
      </c>
      <c r="T127" s="153" t="s">
        <v>21</v>
      </c>
      <c r="U127" s="151" t="s">
        <v>21</v>
      </c>
      <c r="V127" s="72" t="s">
        <v>44</v>
      </c>
      <c r="W127" s="151" t="s">
        <v>21</v>
      </c>
      <c r="X127" s="151" t="s">
        <v>21</v>
      </c>
      <c r="Y127" s="80" t="s">
        <v>45</v>
      </c>
      <c r="Z127" s="80" t="s">
        <v>45</v>
      </c>
      <c r="AA127" s="80" t="s">
        <v>45</v>
      </c>
      <c r="AB127" s="80" t="s">
        <v>45</v>
      </c>
      <c r="AC127" s="80" t="s">
        <v>45</v>
      </c>
      <c r="AD127" s="78" t="s">
        <v>20</v>
      </c>
      <c r="AE127" s="78" t="s">
        <v>20</v>
      </c>
      <c r="AF127" s="78" t="s">
        <v>20</v>
      </c>
      <c r="AG127" s="78" t="s">
        <v>20</v>
      </c>
      <c r="AH127" s="152" t="s">
        <v>20</v>
      </c>
      <c r="AI127" s="139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1"/>
    </row>
    <row r="128" spans="1:49" x14ac:dyDescent="0.2">
      <c r="A128" s="258"/>
      <c r="B128" s="250"/>
      <c r="C128" s="11">
        <v>15</v>
      </c>
      <c r="D128" s="166"/>
      <c r="E128" s="156" t="s">
        <v>45</v>
      </c>
      <c r="F128" s="80" t="s">
        <v>45</v>
      </c>
      <c r="G128" s="80" t="s">
        <v>45</v>
      </c>
      <c r="H128" s="80" t="s">
        <v>45</v>
      </c>
      <c r="I128" s="80" t="s">
        <v>45</v>
      </c>
      <c r="J128" s="78" t="s">
        <v>20</v>
      </c>
      <c r="K128" s="78" t="s">
        <v>20</v>
      </c>
      <c r="L128" s="78" t="s">
        <v>20</v>
      </c>
      <c r="M128" s="78" t="s">
        <v>20</v>
      </c>
      <c r="N128" s="78" t="s">
        <v>20</v>
      </c>
      <c r="O128" s="151" t="s">
        <v>21</v>
      </c>
      <c r="P128" s="151" t="s">
        <v>21</v>
      </c>
      <c r="Q128" s="151" t="s">
        <v>21</v>
      </c>
      <c r="R128" s="151" t="s">
        <v>21</v>
      </c>
      <c r="S128" s="151" t="s">
        <v>21</v>
      </c>
      <c r="T128" s="153" t="s">
        <v>21</v>
      </c>
      <c r="U128" s="151" t="s">
        <v>21</v>
      </c>
      <c r="V128" s="151" t="s">
        <v>21</v>
      </c>
      <c r="W128" s="72" t="s">
        <v>44</v>
      </c>
      <c r="X128" s="151" t="s">
        <v>21</v>
      </c>
      <c r="Y128" s="80" t="s">
        <v>45</v>
      </c>
      <c r="Z128" s="80" t="s">
        <v>45</v>
      </c>
      <c r="AA128" s="80" t="s">
        <v>45</v>
      </c>
      <c r="AB128" s="80" t="s">
        <v>45</v>
      </c>
      <c r="AC128" s="80" t="s">
        <v>45</v>
      </c>
      <c r="AD128" s="78" t="s">
        <v>20</v>
      </c>
      <c r="AE128" s="78" t="s">
        <v>20</v>
      </c>
      <c r="AF128" s="78" t="s">
        <v>20</v>
      </c>
      <c r="AG128" s="78" t="s">
        <v>20</v>
      </c>
      <c r="AH128" s="152" t="s">
        <v>20</v>
      </c>
      <c r="AI128" s="144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6"/>
    </row>
    <row r="129" spans="1:49" x14ac:dyDescent="0.2">
      <c r="A129" s="258"/>
      <c r="B129" s="250"/>
      <c r="C129" s="11">
        <v>16</v>
      </c>
      <c r="D129" s="166" t="s">
        <v>76</v>
      </c>
      <c r="E129" s="156" t="s">
        <v>45</v>
      </c>
      <c r="F129" s="80" t="s">
        <v>45</v>
      </c>
      <c r="G129" s="80" t="s">
        <v>45</v>
      </c>
      <c r="H129" s="80" t="s">
        <v>45</v>
      </c>
      <c r="I129" s="80" t="s">
        <v>45</v>
      </c>
      <c r="J129" s="78" t="s">
        <v>20</v>
      </c>
      <c r="K129" s="78" t="s">
        <v>20</v>
      </c>
      <c r="L129" s="78" t="s">
        <v>20</v>
      </c>
      <c r="M129" s="78" t="s">
        <v>20</v>
      </c>
      <c r="N129" s="78" t="s">
        <v>20</v>
      </c>
      <c r="O129" s="151" t="s">
        <v>21</v>
      </c>
      <c r="P129" s="151" t="s">
        <v>21</v>
      </c>
      <c r="Q129" s="151" t="s">
        <v>21</v>
      </c>
      <c r="R129" s="151" t="s">
        <v>21</v>
      </c>
      <c r="S129" s="151" t="s">
        <v>21</v>
      </c>
      <c r="T129" s="153" t="s">
        <v>21</v>
      </c>
      <c r="U129" s="151" t="s">
        <v>21</v>
      </c>
      <c r="V129" s="151" t="s">
        <v>21</v>
      </c>
      <c r="W129" s="72" t="s">
        <v>44</v>
      </c>
      <c r="X129" s="151" t="s">
        <v>21</v>
      </c>
      <c r="Y129" s="80" t="s">
        <v>45</v>
      </c>
      <c r="Z129" s="80" t="s">
        <v>45</v>
      </c>
      <c r="AA129" s="80" t="s">
        <v>45</v>
      </c>
      <c r="AB129" s="80" t="s">
        <v>45</v>
      </c>
      <c r="AC129" s="80" t="s">
        <v>45</v>
      </c>
      <c r="AD129" s="78" t="s">
        <v>20</v>
      </c>
      <c r="AE129" s="78" t="s">
        <v>20</v>
      </c>
      <c r="AF129" s="78" t="s">
        <v>20</v>
      </c>
      <c r="AG129" s="78" t="s">
        <v>20</v>
      </c>
      <c r="AH129" s="152" t="s">
        <v>20</v>
      </c>
      <c r="AI129" s="144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6"/>
    </row>
    <row r="130" spans="1:49" x14ac:dyDescent="0.2">
      <c r="A130" s="258"/>
      <c r="B130" s="250"/>
      <c r="C130" s="11">
        <v>17</v>
      </c>
      <c r="D130" s="166"/>
      <c r="E130" s="143" t="s">
        <v>50</v>
      </c>
      <c r="F130" s="73" t="s">
        <v>50</v>
      </c>
      <c r="G130" s="73" t="s">
        <v>50</v>
      </c>
      <c r="H130" s="73" t="s">
        <v>50</v>
      </c>
      <c r="I130" s="73" t="s">
        <v>50</v>
      </c>
      <c r="J130" s="73" t="s">
        <v>50</v>
      </c>
      <c r="K130" s="73" t="s">
        <v>50</v>
      </c>
      <c r="L130" s="73" t="s">
        <v>50</v>
      </c>
      <c r="M130" s="73" t="s">
        <v>50</v>
      </c>
      <c r="N130" s="73" t="s">
        <v>50</v>
      </c>
      <c r="O130" s="73" t="s">
        <v>50</v>
      </c>
      <c r="P130" s="73" t="s">
        <v>50</v>
      </c>
      <c r="Q130" s="73" t="s">
        <v>50</v>
      </c>
      <c r="R130" s="73" t="s">
        <v>50</v>
      </c>
      <c r="S130" s="98" t="s">
        <v>50</v>
      </c>
      <c r="T130" s="143" t="s">
        <v>49</v>
      </c>
      <c r="U130" s="73" t="s">
        <v>49</v>
      </c>
      <c r="V130" s="73" t="s">
        <v>49</v>
      </c>
      <c r="W130" s="73" t="s">
        <v>49</v>
      </c>
      <c r="X130" s="73" t="s">
        <v>49</v>
      </c>
      <c r="Y130" s="73" t="s">
        <v>49</v>
      </c>
      <c r="Z130" s="73" t="s">
        <v>49</v>
      </c>
      <c r="AA130" s="73" t="s">
        <v>49</v>
      </c>
      <c r="AB130" s="73" t="s">
        <v>49</v>
      </c>
      <c r="AC130" s="73" t="s">
        <v>49</v>
      </c>
      <c r="AD130" s="73" t="s">
        <v>49</v>
      </c>
      <c r="AE130" s="73" t="s">
        <v>49</v>
      </c>
      <c r="AF130" s="73" t="s">
        <v>49</v>
      </c>
      <c r="AG130" s="73" t="s">
        <v>49</v>
      </c>
      <c r="AH130" s="98" t="s">
        <v>49</v>
      </c>
      <c r="AI130" s="144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6"/>
    </row>
    <row r="131" spans="1:49" x14ac:dyDescent="0.2">
      <c r="A131" s="258"/>
      <c r="B131" s="250" t="s">
        <v>8</v>
      </c>
      <c r="C131" s="11">
        <v>18</v>
      </c>
      <c r="D131" s="166"/>
      <c r="E131" s="143" t="s">
        <v>50</v>
      </c>
      <c r="F131" s="73" t="s">
        <v>50</v>
      </c>
      <c r="G131" s="73" t="s">
        <v>50</v>
      </c>
      <c r="H131" s="73" t="s">
        <v>50</v>
      </c>
      <c r="I131" s="73" t="s">
        <v>50</v>
      </c>
      <c r="J131" s="73" t="s">
        <v>50</v>
      </c>
      <c r="K131" s="73" t="s">
        <v>50</v>
      </c>
      <c r="L131" s="73" t="s">
        <v>50</v>
      </c>
      <c r="M131" s="73" t="s">
        <v>50</v>
      </c>
      <c r="N131" s="73" t="s">
        <v>50</v>
      </c>
      <c r="O131" s="73" t="s">
        <v>50</v>
      </c>
      <c r="P131" s="73" t="s">
        <v>50</v>
      </c>
      <c r="Q131" s="73" t="s">
        <v>50</v>
      </c>
      <c r="R131" s="73" t="s">
        <v>50</v>
      </c>
      <c r="S131" s="98" t="s">
        <v>50</v>
      </c>
      <c r="T131" s="143" t="s">
        <v>49</v>
      </c>
      <c r="U131" s="73" t="s">
        <v>49</v>
      </c>
      <c r="V131" s="73" t="s">
        <v>49</v>
      </c>
      <c r="W131" s="73" t="s">
        <v>49</v>
      </c>
      <c r="X131" s="73" t="s">
        <v>49</v>
      </c>
      <c r="Y131" s="73" t="s">
        <v>49</v>
      </c>
      <c r="Z131" s="73" t="s">
        <v>49</v>
      </c>
      <c r="AA131" s="73" t="s">
        <v>49</v>
      </c>
      <c r="AB131" s="73" t="s">
        <v>49</v>
      </c>
      <c r="AC131" s="73" t="s">
        <v>49</v>
      </c>
      <c r="AD131" s="73" t="s">
        <v>49</v>
      </c>
      <c r="AE131" s="73" t="s">
        <v>49</v>
      </c>
      <c r="AF131" s="73" t="s">
        <v>49</v>
      </c>
      <c r="AG131" s="73" t="s">
        <v>49</v>
      </c>
      <c r="AH131" s="98" t="s">
        <v>49</v>
      </c>
      <c r="AI131" s="144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6"/>
    </row>
    <row r="132" spans="1:49" x14ac:dyDescent="0.2">
      <c r="A132" s="258"/>
      <c r="B132" s="250"/>
      <c r="C132" s="11">
        <v>19</v>
      </c>
      <c r="D132" s="166"/>
      <c r="E132" s="143" t="s">
        <v>50</v>
      </c>
      <c r="F132" s="73" t="s">
        <v>50</v>
      </c>
      <c r="G132" s="73" t="s">
        <v>50</v>
      </c>
      <c r="H132" s="73" t="s">
        <v>50</v>
      </c>
      <c r="I132" s="73" t="s">
        <v>50</v>
      </c>
      <c r="J132" s="73" t="s">
        <v>50</v>
      </c>
      <c r="K132" s="73" t="s">
        <v>50</v>
      </c>
      <c r="L132" s="73" t="s">
        <v>50</v>
      </c>
      <c r="M132" s="73" t="s">
        <v>50</v>
      </c>
      <c r="N132" s="73" t="s">
        <v>50</v>
      </c>
      <c r="O132" s="73" t="s">
        <v>50</v>
      </c>
      <c r="P132" s="73" t="s">
        <v>50</v>
      </c>
      <c r="Q132" s="73" t="s">
        <v>50</v>
      </c>
      <c r="R132" s="73" t="s">
        <v>50</v>
      </c>
      <c r="S132" s="98" t="s">
        <v>50</v>
      </c>
      <c r="T132" s="143" t="s">
        <v>49</v>
      </c>
      <c r="U132" s="73" t="s">
        <v>49</v>
      </c>
      <c r="V132" s="73" t="s">
        <v>49</v>
      </c>
      <c r="W132" s="73" t="s">
        <v>49</v>
      </c>
      <c r="X132" s="73" t="s">
        <v>49</v>
      </c>
      <c r="Y132" s="73" t="s">
        <v>49</v>
      </c>
      <c r="Z132" s="73" t="s">
        <v>49</v>
      </c>
      <c r="AA132" s="73" t="s">
        <v>49</v>
      </c>
      <c r="AB132" s="73" t="s">
        <v>49</v>
      </c>
      <c r="AC132" s="73" t="s">
        <v>49</v>
      </c>
      <c r="AD132" s="73" t="s">
        <v>49</v>
      </c>
      <c r="AE132" s="73" t="s">
        <v>49</v>
      </c>
      <c r="AF132" s="73" t="s">
        <v>49</v>
      </c>
      <c r="AG132" s="73" t="s">
        <v>49</v>
      </c>
      <c r="AH132" s="98" t="s">
        <v>49</v>
      </c>
      <c r="AI132" s="144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6"/>
    </row>
    <row r="133" spans="1:49" x14ac:dyDescent="0.2">
      <c r="A133" s="258"/>
      <c r="B133" s="250"/>
      <c r="C133" s="11">
        <v>20</v>
      </c>
      <c r="D133" s="166"/>
      <c r="E133" s="143" t="s">
        <v>50</v>
      </c>
      <c r="F133" s="73" t="s">
        <v>50</v>
      </c>
      <c r="G133" s="73" t="s">
        <v>50</v>
      </c>
      <c r="H133" s="73" t="s">
        <v>50</v>
      </c>
      <c r="I133" s="73" t="s">
        <v>50</v>
      </c>
      <c r="J133" s="73" t="s">
        <v>50</v>
      </c>
      <c r="K133" s="73" t="s">
        <v>50</v>
      </c>
      <c r="L133" s="73" t="s">
        <v>50</v>
      </c>
      <c r="M133" s="73" t="s">
        <v>50</v>
      </c>
      <c r="N133" s="73" t="s">
        <v>50</v>
      </c>
      <c r="O133" s="73" t="s">
        <v>50</v>
      </c>
      <c r="P133" s="73" t="s">
        <v>50</v>
      </c>
      <c r="Q133" s="73" t="s">
        <v>50</v>
      </c>
      <c r="R133" s="73" t="s">
        <v>50</v>
      </c>
      <c r="S133" s="98" t="s">
        <v>50</v>
      </c>
      <c r="T133" s="143" t="s">
        <v>49</v>
      </c>
      <c r="U133" s="73" t="s">
        <v>49</v>
      </c>
      <c r="V133" s="73" t="s">
        <v>49</v>
      </c>
      <c r="W133" s="73" t="s">
        <v>49</v>
      </c>
      <c r="X133" s="73" t="s">
        <v>49</v>
      </c>
      <c r="Y133" s="73" t="s">
        <v>49</v>
      </c>
      <c r="Z133" s="73" t="s">
        <v>49</v>
      </c>
      <c r="AA133" s="73" t="s">
        <v>49</v>
      </c>
      <c r="AB133" s="73" t="s">
        <v>49</v>
      </c>
      <c r="AC133" s="73" t="s">
        <v>49</v>
      </c>
      <c r="AD133" s="73" t="s">
        <v>49</v>
      </c>
      <c r="AE133" s="73" t="s">
        <v>49</v>
      </c>
      <c r="AF133" s="73" t="s">
        <v>49</v>
      </c>
      <c r="AG133" s="73" t="s">
        <v>49</v>
      </c>
      <c r="AH133" s="98" t="s">
        <v>49</v>
      </c>
      <c r="AI133" s="144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6"/>
    </row>
    <row r="134" spans="1:49" x14ac:dyDescent="0.2">
      <c r="A134" s="258"/>
      <c r="B134" s="250"/>
      <c r="C134" s="11">
        <v>21</v>
      </c>
      <c r="D134" s="166"/>
      <c r="E134" s="154" t="s">
        <v>20</v>
      </c>
      <c r="F134" s="78" t="s">
        <v>20</v>
      </c>
      <c r="G134" s="78" t="s">
        <v>20</v>
      </c>
      <c r="H134" s="78" t="s">
        <v>20</v>
      </c>
      <c r="I134" s="78" t="s">
        <v>20</v>
      </c>
      <c r="J134" s="151" t="s">
        <v>21</v>
      </c>
      <c r="K134" s="151" t="s">
        <v>21</v>
      </c>
      <c r="L134" s="151" t="s">
        <v>21</v>
      </c>
      <c r="M134" s="151" t="s">
        <v>21</v>
      </c>
      <c r="N134" s="151" t="s">
        <v>21</v>
      </c>
      <c r="O134" s="80" t="s">
        <v>45</v>
      </c>
      <c r="P134" s="80" t="s">
        <v>45</v>
      </c>
      <c r="Q134" s="80" t="s">
        <v>45</v>
      </c>
      <c r="R134" s="80" t="s">
        <v>45</v>
      </c>
      <c r="S134" s="155" t="s">
        <v>45</v>
      </c>
      <c r="T134" s="143" t="s">
        <v>49</v>
      </c>
      <c r="U134" s="73" t="s">
        <v>49</v>
      </c>
      <c r="V134" s="73" t="s">
        <v>49</v>
      </c>
      <c r="W134" s="73" t="s">
        <v>49</v>
      </c>
      <c r="X134" s="73" t="s">
        <v>49</v>
      </c>
      <c r="Y134" s="73" t="s">
        <v>49</v>
      </c>
      <c r="Z134" s="73" t="s">
        <v>49</v>
      </c>
      <c r="AA134" s="73" t="s">
        <v>49</v>
      </c>
      <c r="AB134" s="73" t="s">
        <v>49</v>
      </c>
      <c r="AC134" s="73" t="s">
        <v>49</v>
      </c>
      <c r="AD134" s="73" t="s">
        <v>49</v>
      </c>
      <c r="AE134" s="73" t="s">
        <v>49</v>
      </c>
      <c r="AF134" s="73" t="s">
        <v>49</v>
      </c>
      <c r="AG134" s="73" t="s">
        <v>49</v>
      </c>
      <c r="AH134" s="98" t="s">
        <v>49</v>
      </c>
      <c r="AI134" s="144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6"/>
    </row>
    <row r="135" spans="1:49" x14ac:dyDescent="0.2">
      <c r="A135" s="258"/>
      <c r="B135" s="250" t="s">
        <v>9</v>
      </c>
      <c r="C135" s="11">
        <v>22</v>
      </c>
      <c r="D135" s="166"/>
      <c r="E135" s="154" t="s">
        <v>20</v>
      </c>
      <c r="F135" s="78" t="s">
        <v>20</v>
      </c>
      <c r="G135" s="78" t="s">
        <v>20</v>
      </c>
      <c r="H135" s="78" t="s">
        <v>20</v>
      </c>
      <c r="I135" s="78" t="s">
        <v>20</v>
      </c>
      <c r="J135" s="151" t="s">
        <v>21</v>
      </c>
      <c r="K135" s="151" t="s">
        <v>21</v>
      </c>
      <c r="L135" s="151" t="s">
        <v>21</v>
      </c>
      <c r="M135" s="151" t="s">
        <v>21</v>
      </c>
      <c r="N135" s="151" t="s">
        <v>21</v>
      </c>
      <c r="O135" s="80" t="s">
        <v>45</v>
      </c>
      <c r="P135" s="80" t="s">
        <v>45</v>
      </c>
      <c r="Q135" s="80" t="s">
        <v>45</v>
      </c>
      <c r="R135" s="80" t="s">
        <v>45</v>
      </c>
      <c r="S135" s="155" t="s">
        <v>45</v>
      </c>
      <c r="T135" s="143" t="s">
        <v>49</v>
      </c>
      <c r="U135" s="73" t="s">
        <v>49</v>
      </c>
      <c r="V135" s="73" t="s">
        <v>49</v>
      </c>
      <c r="W135" s="73" t="s">
        <v>49</v>
      </c>
      <c r="X135" s="73" t="s">
        <v>49</v>
      </c>
      <c r="Y135" s="73" t="s">
        <v>49</v>
      </c>
      <c r="Z135" s="73" t="s">
        <v>49</v>
      </c>
      <c r="AA135" s="73" t="s">
        <v>49</v>
      </c>
      <c r="AB135" s="73" t="s">
        <v>49</v>
      </c>
      <c r="AC135" s="73" t="s">
        <v>49</v>
      </c>
      <c r="AD135" s="73" t="s">
        <v>49</v>
      </c>
      <c r="AE135" s="73" t="s">
        <v>49</v>
      </c>
      <c r="AF135" s="73" t="s">
        <v>49</v>
      </c>
      <c r="AG135" s="73" t="s">
        <v>49</v>
      </c>
      <c r="AH135" s="98" t="s">
        <v>49</v>
      </c>
      <c r="AI135" s="144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6"/>
    </row>
    <row r="136" spans="1:49" x14ac:dyDescent="0.2">
      <c r="A136" s="258"/>
      <c r="B136" s="250"/>
      <c r="C136" s="11">
        <v>23</v>
      </c>
      <c r="D136" s="166" t="s">
        <v>27</v>
      </c>
      <c r="E136" s="154" t="s">
        <v>20</v>
      </c>
      <c r="F136" s="78" t="s">
        <v>20</v>
      </c>
      <c r="G136" s="78" t="s">
        <v>20</v>
      </c>
      <c r="H136" s="78" t="s">
        <v>20</v>
      </c>
      <c r="I136" s="78" t="s">
        <v>20</v>
      </c>
      <c r="J136" s="151" t="s">
        <v>21</v>
      </c>
      <c r="K136" s="151" t="s">
        <v>21</v>
      </c>
      <c r="L136" s="151" t="s">
        <v>21</v>
      </c>
      <c r="M136" s="151" t="s">
        <v>21</v>
      </c>
      <c r="N136" s="151" t="s">
        <v>21</v>
      </c>
      <c r="O136" s="80" t="s">
        <v>45</v>
      </c>
      <c r="P136" s="80" t="s">
        <v>45</v>
      </c>
      <c r="Q136" s="80" t="s">
        <v>45</v>
      </c>
      <c r="R136" s="80" t="s">
        <v>45</v>
      </c>
      <c r="S136" s="155" t="s">
        <v>45</v>
      </c>
      <c r="T136" s="153" t="s">
        <v>21</v>
      </c>
      <c r="U136" s="151" t="s">
        <v>21</v>
      </c>
      <c r="V136" s="151" t="s">
        <v>21</v>
      </c>
      <c r="W136" s="151" t="s">
        <v>21</v>
      </c>
      <c r="X136" s="72" t="s">
        <v>44</v>
      </c>
      <c r="Y136" s="80" t="s">
        <v>45</v>
      </c>
      <c r="Z136" s="80" t="s">
        <v>45</v>
      </c>
      <c r="AA136" s="80" t="s">
        <v>45</v>
      </c>
      <c r="AB136" s="80" t="s">
        <v>45</v>
      </c>
      <c r="AC136" s="80" t="s">
        <v>45</v>
      </c>
      <c r="AD136" s="78" t="s">
        <v>20</v>
      </c>
      <c r="AE136" s="78" t="s">
        <v>20</v>
      </c>
      <c r="AF136" s="78" t="s">
        <v>20</v>
      </c>
      <c r="AG136" s="78" t="s">
        <v>20</v>
      </c>
      <c r="AH136" s="152" t="s">
        <v>20</v>
      </c>
      <c r="AI136" s="144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6"/>
    </row>
    <row r="137" spans="1:49" x14ac:dyDescent="0.2">
      <c r="A137" s="258"/>
      <c r="B137" s="250"/>
      <c r="C137" s="11">
        <v>24</v>
      </c>
      <c r="D137" s="166" t="s">
        <v>27</v>
      </c>
      <c r="E137" s="154" t="s">
        <v>20</v>
      </c>
      <c r="F137" s="78" t="s">
        <v>20</v>
      </c>
      <c r="G137" s="78" t="s">
        <v>20</v>
      </c>
      <c r="H137" s="78" t="s">
        <v>20</v>
      </c>
      <c r="I137" s="78" t="s">
        <v>20</v>
      </c>
      <c r="J137" s="151" t="s">
        <v>21</v>
      </c>
      <c r="K137" s="151" t="s">
        <v>21</v>
      </c>
      <c r="L137" s="151" t="s">
        <v>21</v>
      </c>
      <c r="M137" s="151" t="s">
        <v>21</v>
      </c>
      <c r="N137" s="151" t="s">
        <v>21</v>
      </c>
      <c r="O137" s="80" t="s">
        <v>45</v>
      </c>
      <c r="P137" s="80" t="s">
        <v>45</v>
      </c>
      <c r="Q137" s="80" t="s">
        <v>45</v>
      </c>
      <c r="R137" s="80" t="s">
        <v>45</v>
      </c>
      <c r="S137" s="155" t="s">
        <v>45</v>
      </c>
      <c r="T137" s="153" t="s">
        <v>21</v>
      </c>
      <c r="U137" s="151" t="s">
        <v>21</v>
      </c>
      <c r="V137" s="151" t="s">
        <v>21</v>
      </c>
      <c r="W137" s="151" t="s">
        <v>21</v>
      </c>
      <c r="X137" s="72" t="s">
        <v>44</v>
      </c>
      <c r="Y137" s="80" t="s">
        <v>45</v>
      </c>
      <c r="Z137" s="80" t="s">
        <v>45</v>
      </c>
      <c r="AA137" s="80" t="s">
        <v>45</v>
      </c>
      <c r="AB137" s="80" t="s">
        <v>45</v>
      </c>
      <c r="AC137" s="80" t="s">
        <v>45</v>
      </c>
      <c r="AD137" s="78" t="s">
        <v>20</v>
      </c>
      <c r="AE137" s="78" t="s">
        <v>20</v>
      </c>
      <c r="AF137" s="78" t="s">
        <v>20</v>
      </c>
      <c r="AG137" s="78" t="s">
        <v>20</v>
      </c>
      <c r="AH137" s="152" t="s">
        <v>20</v>
      </c>
      <c r="AI137" s="144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6"/>
    </row>
    <row r="138" spans="1:49" x14ac:dyDescent="0.2">
      <c r="A138" s="258"/>
      <c r="B138" s="250"/>
      <c r="C138" s="11">
        <v>25</v>
      </c>
      <c r="D138" s="166"/>
      <c r="E138" s="154" t="s">
        <v>20</v>
      </c>
      <c r="F138" s="78" t="s">
        <v>20</v>
      </c>
      <c r="G138" s="78" t="s">
        <v>20</v>
      </c>
      <c r="H138" s="78" t="s">
        <v>20</v>
      </c>
      <c r="I138" s="78" t="s">
        <v>20</v>
      </c>
      <c r="J138" s="151" t="s">
        <v>21</v>
      </c>
      <c r="K138" s="151" t="s">
        <v>21</v>
      </c>
      <c r="L138" s="151" t="s">
        <v>21</v>
      </c>
      <c r="M138" s="151" t="s">
        <v>21</v>
      </c>
      <c r="N138" s="151" t="s">
        <v>21</v>
      </c>
      <c r="O138" s="80" t="s">
        <v>45</v>
      </c>
      <c r="P138" s="80" t="s">
        <v>45</v>
      </c>
      <c r="Q138" s="80" t="s">
        <v>45</v>
      </c>
      <c r="R138" s="80" t="s">
        <v>45</v>
      </c>
      <c r="S138" s="155" t="s">
        <v>45</v>
      </c>
      <c r="T138" s="153" t="s">
        <v>21</v>
      </c>
      <c r="U138" s="151" t="s">
        <v>21</v>
      </c>
      <c r="V138" s="151" t="s">
        <v>21</v>
      </c>
      <c r="W138" s="151" t="s">
        <v>21</v>
      </c>
      <c r="X138" s="151" t="s">
        <v>21</v>
      </c>
      <c r="Y138" s="72" t="s">
        <v>44</v>
      </c>
      <c r="Z138" s="80" t="s">
        <v>45</v>
      </c>
      <c r="AA138" s="80" t="s">
        <v>45</v>
      </c>
      <c r="AB138" s="80" t="s">
        <v>45</v>
      </c>
      <c r="AC138" s="80" t="s">
        <v>45</v>
      </c>
      <c r="AD138" s="78" t="s">
        <v>20</v>
      </c>
      <c r="AE138" s="78" t="s">
        <v>20</v>
      </c>
      <c r="AF138" s="78" t="s">
        <v>20</v>
      </c>
      <c r="AG138" s="78" t="s">
        <v>20</v>
      </c>
      <c r="AH138" s="152" t="s">
        <v>20</v>
      </c>
      <c r="AI138" s="144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6"/>
    </row>
    <row r="139" spans="1:49" x14ac:dyDescent="0.2">
      <c r="A139" s="258"/>
      <c r="B139" s="250"/>
      <c r="C139" s="11">
        <v>26</v>
      </c>
      <c r="D139" s="166"/>
      <c r="E139" s="154" t="s">
        <v>20</v>
      </c>
      <c r="F139" s="78" t="s">
        <v>20</v>
      </c>
      <c r="G139" s="78" t="s">
        <v>20</v>
      </c>
      <c r="H139" s="78" t="s">
        <v>20</v>
      </c>
      <c r="I139" s="78" t="s">
        <v>20</v>
      </c>
      <c r="J139" s="151" t="s">
        <v>21</v>
      </c>
      <c r="K139" s="151" t="s">
        <v>21</v>
      </c>
      <c r="L139" s="151" t="s">
        <v>21</v>
      </c>
      <c r="M139" s="151" t="s">
        <v>21</v>
      </c>
      <c r="N139" s="151" t="s">
        <v>21</v>
      </c>
      <c r="O139" s="80" t="s">
        <v>45</v>
      </c>
      <c r="P139" s="80" t="s">
        <v>45</v>
      </c>
      <c r="Q139" s="80" t="s">
        <v>45</v>
      </c>
      <c r="R139" s="80" t="s">
        <v>45</v>
      </c>
      <c r="S139" s="155" t="s">
        <v>45</v>
      </c>
      <c r="T139" s="153" t="s">
        <v>21</v>
      </c>
      <c r="U139" s="151" t="s">
        <v>21</v>
      </c>
      <c r="V139" s="151" t="s">
        <v>21</v>
      </c>
      <c r="W139" s="151" t="s">
        <v>21</v>
      </c>
      <c r="X139" s="151" t="s">
        <v>21</v>
      </c>
      <c r="Y139" s="72" t="s">
        <v>44</v>
      </c>
      <c r="Z139" s="80" t="s">
        <v>45</v>
      </c>
      <c r="AA139" s="80" t="s">
        <v>45</v>
      </c>
      <c r="AB139" s="80" t="s">
        <v>45</v>
      </c>
      <c r="AC139" s="80" t="s">
        <v>45</v>
      </c>
      <c r="AD139" s="78" t="s">
        <v>20</v>
      </c>
      <c r="AE139" s="78" t="s">
        <v>20</v>
      </c>
      <c r="AF139" s="78" t="s">
        <v>20</v>
      </c>
      <c r="AG139" s="78" t="s">
        <v>20</v>
      </c>
      <c r="AH139" s="152" t="s">
        <v>20</v>
      </c>
      <c r="AI139" s="144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6"/>
    </row>
    <row r="140" spans="1:49" x14ac:dyDescent="0.2">
      <c r="A140" s="258"/>
      <c r="B140" s="250" t="s">
        <v>10</v>
      </c>
      <c r="C140" s="11">
        <v>27</v>
      </c>
      <c r="D140" s="166"/>
      <c r="E140" s="143" t="s">
        <v>50</v>
      </c>
      <c r="F140" s="73" t="s">
        <v>50</v>
      </c>
      <c r="G140" s="73" t="s">
        <v>50</v>
      </c>
      <c r="H140" s="73" t="s">
        <v>50</v>
      </c>
      <c r="I140" s="73" t="s">
        <v>50</v>
      </c>
      <c r="J140" s="73" t="s">
        <v>50</v>
      </c>
      <c r="K140" s="73" t="s">
        <v>50</v>
      </c>
      <c r="L140" s="73" t="s">
        <v>50</v>
      </c>
      <c r="M140" s="73" t="s">
        <v>50</v>
      </c>
      <c r="N140" s="73" t="s">
        <v>50</v>
      </c>
      <c r="O140" s="73" t="s">
        <v>50</v>
      </c>
      <c r="P140" s="73" t="s">
        <v>50</v>
      </c>
      <c r="Q140" s="73" t="s">
        <v>50</v>
      </c>
      <c r="R140" s="73" t="s">
        <v>50</v>
      </c>
      <c r="S140" s="98" t="s">
        <v>50</v>
      </c>
      <c r="T140" s="153" t="s">
        <v>21</v>
      </c>
      <c r="U140" s="151" t="s">
        <v>21</v>
      </c>
      <c r="V140" s="151" t="s">
        <v>21</v>
      </c>
      <c r="W140" s="151" t="s">
        <v>21</v>
      </c>
      <c r="X140" s="151" t="s">
        <v>21</v>
      </c>
      <c r="Y140" s="80" t="s">
        <v>45</v>
      </c>
      <c r="Z140" s="72" t="s">
        <v>44</v>
      </c>
      <c r="AA140" s="80" t="s">
        <v>45</v>
      </c>
      <c r="AB140" s="80" t="s">
        <v>45</v>
      </c>
      <c r="AC140" s="80" t="s">
        <v>45</v>
      </c>
      <c r="AD140" s="78" t="s">
        <v>20</v>
      </c>
      <c r="AE140" s="78" t="s">
        <v>20</v>
      </c>
      <c r="AF140" s="78" t="s">
        <v>20</v>
      </c>
      <c r="AG140" s="78" t="s">
        <v>20</v>
      </c>
      <c r="AH140" s="152" t="s">
        <v>20</v>
      </c>
      <c r="AI140" s="144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6"/>
    </row>
    <row r="141" spans="1:49" x14ac:dyDescent="0.2">
      <c r="A141" s="258"/>
      <c r="B141" s="250"/>
      <c r="C141" s="11">
        <v>28</v>
      </c>
      <c r="D141" s="166"/>
      <c r="E141" s="143" t="s">
        <v>50</v>
      </c>
      <c r="F141" s="73" t="s">
        <v>50</v>
      </c>
      <c r="G141" s="73" t="s">
        <v>50</v>
      </c>
      <c r="H141" s="73" t="s">
        <v>50</v>
      </c>
      <c r="I141" s="73" t="s">
        <v>50</v>
      </c>
      <c r="J141" s="73" t="s">
        <v>50</v>
      </c>
      <c r="K141" s="73" t="s">
        <v>50</v>
      </c>
      <c r="L141" s="73" t="s">
        <v>50</v>
      </c>
      <c r="M141" s="73" t="s">
        <v>50</v>
      </c>
      <c r="N141" s="73" t="s">
        <v>50</v>
      </c>
      <c r="O141" s="73" t="s">
        <v>50</v>
      </c>
      <c r="P141" s="73" t="s">
        <v>50</v>
      </c>
      <c r="Q141" s="73" t="s">
        <v>50</v>
      </c>
      <c r="R141" s="73" t="s">
        <v>50</v>
      </c>
      <c r="S141" s="98" t="s">
        <v>50</v>
      </c>
      <c r="T141" s="153" t="s">
        <v>21</v>
      </c>
      <c r="U141" s="151" t="s">
        <v>21</v>
      </c>
      <c r="V141" s="151" t="s">
        <v>21</v>
      </c>
      <c r="W141" s="151" t="s">
        <v>21</v>
      </c>
      <c r="X141" s="151" t="s">
        <v>21</v>
      </c>
      <c r="Y141" s="80" t="s">
        <v>45</v>
      </c>
      <c r="Z141" s="72" t="s">
        <v>44</v>
      </c>
      <c r="AA141" s="80" t="s">
        <v>45</v>
      </c>
      <c r="AB141" s="80" t="s">
        <v>45</v>
      </c>
      <c r="AC141" s="80" t="s">
        <v>45</v>
      </c>
      <c r="AD141" s="78" t="s">
        <v>20</v>
      </c>
      <c r="AE141" s="78" t="s">
        <v>20</v>
      </c>
      <c r="AF141" s="78" t="s">
        <v>20</v>
      </c>
      <c r="AG141" s="78" t="s">
        <v>20</v>
      </c>
      <c r="AH141" s="152" t="s">
        <v>20</v>
      </c>
      <c r="AI141" s="144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6"/>
    </row>
    <row r="142" spans="1:49" x14ac:dyDescent="0.2">
      <c r="A142" s="258"/>
      <c r="B142" s="250"/>
      <c r="C142" s="11">
        <v>29</v>
      </c>
      <c r="D142" s="166"/>
      <c r="E142" s="143" t="s">
        <v>50</v>
      </c>
      <c r="F142" s="73" t="s">
        <v>50</v>
      </c>
      <c r="G142" s="73" t="s">
        <v>50</v>
      </c>
      <c r="H142" s="73" t="s">
        <v>50</v>
      </c>
      <c r="I142" s="73" t="s">
        <v>50</v>
      </c>
      <c r="J142" s="73" t="s">
        <v>50</v>
      </c>
      <c r="K142" s="73" t="s">
        <v>50</v>
      </c>
      <c r="L142" s="73" t="s">
        <v>50</v>
      </c>
      <c r="M142" s="73" t="s">
        <v>50</v>
      </c>
      <c r="N142" s="73" t="s">
        <v>50</v>
      </c>
      <c r="O142" s="73" t="s">
        <v>50</v>
      </c>
      <c r="P142" s="73" t="s">
        <v>50</v>
      </c>
      <c r="Q142" s="73" t="s">
        <v>50</v>
      </c>
      <c r="R142" s="73" t="s">
        <v>50</v>
      </c>
      <c r="S142" s="98" t="s">
        <v>50</v>
      </c>
      <c r="T142" s="153" t="s">
        <v>21</v>
      </c>
      <c r="U142" s="151" t="s">
        <v>21</v>
      </c>
      <c r="V142" s="151" t="s">
        <v>21</v>
      </c>
      <c r="W142" s="151" t="s">
        <v>21</v>
      </c>
      <c r="X142" s="151" t="s">
        <v>21</v>
      </c>
      <c r="Y142" s="80" t="s">
        <v>45</v>
      </c>
      <c r="Z142" s="80" t="s">
        <v>45</v>
      </c>
      <c r="AA142" s="72" t="s">
        <v>44</v>
      </c>
      <c r="AB142" s="80" t="s">
        <v>45</v>
      </c>
      <c r="AC142" s="80" t="s">
        <v>45</v>
      </c>
      <c r="AD142" s="78" t="s">
        <v>20</v>
      </c>
      <c r="AE142" s="78" t="s">
        <v>20</v>
      </c>
      <c r="AF142" s="78" t="s">
        <v>20</v>
      </c>
      <c r="AG142" s="78" t="s">
        <v>20</v>
      </c>
      <c r="AH142" s="152" t="s">
        <v>20</v>
      </c>
      <c r="AI142" s="144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6"/>
    </row>
    <row r="143" spans="1:49" x14ac:dyDescent="0.2">
      <c r="A143" s="258"/>
      <c r="B143" s="250"/>
      <c r="C143" s="11">
        <v>30</v>
      </c>
      <c r="D143" s="166"/>
      <c r="E143" s="143" t="s">
        <v>50</v>
      </c>
      <c r="F143" s="73" t="s">
        <v>50</v>
      </c>
      <c r="G143" s="73" t="s">
        <v>50</v>
      </c>
      <c r="H143" s="73" t="s">
        <v>50</v>
      </c>
      <c r="I143" s="73" t="s">
        <v>50</v>
      </c>
      <c r="J143" s="73" t="s">
        <v>50</v>
      </c>
      <c r="K143" s="73" t="s">
        <v>50</v>
      </c>
      <c r="L143" s="73" t="s">
        <v>50</v>
      </c>
      <c r="M143" s="73" t="s">
        <v>50</v>
      </c>
      <c r="N143" s="73" t="s">
        <v>50</v>
      </c>
      <c r="O143" s="73" t="s">
        <v>50</v>
      </c>
      <c r="P143" s="73" t="s">
        <v>50</v>
      </c>
      <c r="Q143" s="73" t="s">
        <v>50</v>
      </c>
      <c r="R143" s="73" t="s">
        <v>50</v>
      </c>
      <c r="S143" s="98" t="s">
        <v>50</v>
      </c>
      <c r="T143" s="153" t="s">
        <v>21</v>
      </c>
      <c r="U143" s="151" t="s">
        <v>21</v>
      </c>
      <c r="V143" s="151" t="s">
        <v>21</v>
      </c>
      <c r="W143" s="151" t="s">
        <v>21</v>
      </c>
      <c r="X143" s="151" t="s">
        <v>21</v>
      </c>
      <c r="Y143" s="80" t="s">
        <v>45</v>
      </c>
      <c r="Z143" s="80" t="s">
        <v>45</v>
      </c>
      <c r="AA143" s="72" t="s">
        <v>44</v>
      </c>
      <c r="AB143" s="80" t="s">
        <v>45</v>
      </c>
      <c r="AC143" s="80" t="s">
        <v>45</v>
      </c>
      <c r="AD143" s="78" t="s">
        <v>20</v>
      </c>
      <c r="AE143" s="78" t="s">
        <v>20</v>
      </c>
      <c r="AF143" s="78" t="s">
        <v>20</v>
      </c>
      <c r="AG143" s="78" t="s">
        <v>20</v>
      </c>
      <c r="AH143" s="152" t="s">
        <v>20</v>
      </c>
      <c r="AI143" s="144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6"/>
    </row>
    <row r="144" spans="1:49" x14ac:dyDescent="0.2">
      <c r="A144" s="258"/>
      <c r="B144" s="250" t="s">
        <v>11</v>
      </c>
      <c r="C144" s="11">
        <v>31</v>
      </c>
      <c r="D144" s="166" t="s">
        <v>27</v>
      </c>
      <c r="E144" s="158" t="s">
        <v>52</v>
      </c>
      <c r="F144" s="159" t="s">
        <v>52</v>
      </c>
      <c r="G144" s="159" t="s">
        <v>52</v>
      </c>
      <c r="H144" s="159" t="s">
        <v>52</v>
      </c>
      <c r="I144" s="159" t="s">
        <v>52</v>
      </c>
      <c r="J144" s="159" t="s">
        <v>52</v>
      </c>
      <c r="K144" s="159" t="s">
        <v>52</v>
      </c>
      <c r="L144" s="159" t="s">
        <v>52</v>
      </c>
      <c r="M144" s="159" t="s">
        <v>52</v>
      </c>
      <c r="N144" s="159" t="s">
        <v>52</v>
      </c>
      <c r="O144" s="159" t="s">
        <v>52</v>
      </c>
      <c r="P144" s="159" t="s">
        <v>52</v>
      </c>
      <c r="Q144" s="159" t="s">
        <v>52</v>
      </c>
      <c r="R144" s="159" t="s">
        <v>52</v>
      </c>
      <c r="S144" s="160" t="s">
        <v>52</v>
      </c>
      <c r="T144" s="154" t="s">
        <v>20</v>
      </c>
      <c r="U144" s="78" t="s">
        <v>20</v>
      </c>
      <c r="V144" s="78" t="s">
        <v>20</v>
      </c>
      <c r="W144" s="78" t="s">
        <v>20</v>
      </c>
      <c r="X144" s="78" t="s">
        <v>20</v>
      </c>
      <c r="Y144" s="151" t="s">
        <v>21</v>
      </c>
      <c r="Z144" s="151" t="s">
        <v>21</v>
      </c>
      <c r="AA144" s="151" t="s">
        <v>21</v>
      </c>
      <c r="AB144" s="72" t="s">
        <v>44</v>
      </c>
      <c r="AC144" s="151" t="s">
        <v>21</v>
      </c>
      <c r="AD144" s="80" t="s">
        <v>45</v>
      </c>
      <c r="AE144" s="80" t="s">
        <v>45</v>
      </c>
      <c r="AF144" s="80" t="s">
        <v>45</v>
      </c>
      <c r="AG144" s="80" t="s">
        <v>45</v>
      </c>
      <c r="AH144" s="155" t="s">
        <v>45</v>
      </c>
      <c r="AI144" s="147" t="s">
        <v>30</v>
      </c>
      <c r="AJ144" s="148" t="s">
        <v>30</v>
      </c>
      <c r="AK144" s="148" t="s">
        <v>30</v>
      </c>
      <c r="AL144" s="148" t="s">
        <v>30</v>
      </c>
      <c r="AM144" s="148" t="s">
        <v>30</v>
      </c>
      <c r="AN144" s="148" t="s">
        <v>30</v>
      </c>
      <c r="AO144" s="148" t="s">
        <v>30</v>
      </c>
      <c r="AP144" s="148" t="s">
        <v>30</v>
      </c>
      <c r="AQ144" s="148" t="s">
        <v>30</v>
      </c>
      <c r="AR144" s="148" t="s">
        <v>30</v>
      </c>
      <c r="AS144" s="148" t="s">
        <v>30</v>
      </c>
      <c r="AT144" s="148" t="s">
        <v>30</v>
      </c>
      <c r="AU144" s="148" t="s">
        <v>30</v>
      </c>
      <c r="AV144" s="148" t="s">
        <v>30</v>
      </c>
      <c r="AW144" s="149" t="s">
        <v>30</v>
      </c>
    </row>
    <row r="145" spans="1:49" x14ac:dyDescent="0.2">
      <c r="A145" s="258"/>
      <c r="B145" s="250"/>
      <c r="C145" s="11">
        <v>32</v>
      </c>
      <c r="D145" s="166" t="s">
        <v>76</v>
      </c>
      <c r="E145" s="158" t="s">
        <v>52</v>
      </c>
      <c r="F145" s="159" t="s">
        <v>52</v>
      </c>
      <c r="G145" s="159" t="s">
        <v>52</v>
      </c>
      <c r="H145" s="159" t="s">
        <v>52</v>
      </c>
      <c r="I145" s="159" t="s">
        <v>52</v>
      </c>
      <c r="J145" s="159" t="s">
        <v>52</v>
      </c>
      <c r="K145" s="159" t="s">
        <v>52</v>
      </c>
      <c r="L145" s="159" t="s">
        <v>52</v>
      </c>
      <c r="M145" s="159" t="s">
        <v>52</v>
      </c>
      <c r="N145" s="159" t="s">
        <v>52</v>
      </c>
      <c r="O145" s="159" t="s">
        <v>52</v>
      </c>
      <c r="P145" s="159" t="s">
        <v>52</v>
      </c>
      <c r="Q145" s="159" t="s">
        <v>52</v>
      </c>
      <c r="R145" s="159" t="s">
        <v>52</v>
      </c>
      <c r="S145" s="160" t="s">
        <v>52</v>
      </c>
      <c r="T145" s="154" t="s">
        <v>20</v>
      </c>
      <c r="U145" s="78" t="s">
        <v>20</v>
      </c>
      <c r="V145" s="78" t="s">
        <v>20</v>
      </c>
      <c r="W145" s="78" t="s">
        <v>20</v>
      </c>
      <c r="X145" s="78" t="s">
        <v>20</v>
      </c>
      <c r="Y145" s="151" t="s">
        <v>21</v>
      </c>
      <c r="Z145" s="151" t="s">
        <v>21</v>
      </c>
      <c r="AA145" s="151" t="s">
        <v>21</v>
      </c>
      <c r="AB145" s="72" t="s">
        <v>44</v>
      </c>
      <c r="AC145" s="151" t="s">
        <v>21</v>
      </c>
      <c r="AD145" s="80" t="s">
        <v>45</v>
      </c>
      <c r="AE145" s="80" t="s">
        <v>45</v>
      </c>
      <c r="AF145" s="80" t="s">
        <v>45</v>
      </c>
      <c r="AG145" s="80" t="s">
        <v>45</v>
      </c>
      <c r="AH145" s="155" t="s">
        <v>45</v>
      </c>
      <c r="AI145" s="147" t="s">
        <v>30</v>
      </c>
      <c r="AJ145" s="148" t="s">
        <v>30</v>
      </c>
      <c r="AK145" s="148" t="s">
        <v>30</v>
      </c>
      <c r="AL145" s="148" t="s">
        <v>30</v>
      </c>
      <c r="AM145" s="148" t="s">
        <v>30</v>
      </c>
      <c r="AN145" s="148" t="s">
        <v>30</v>
      </c>
      <c r="AO145" s="148" t="s">
        <v>30</v>
      </c>
      <c r="AP145" s="148" t="s">
        <v>30</v>
      </c>
      <c r="AQ145" s="148" t="s">
        <v>30</v>
      </c>
      <c r="AR145" s="148" t="s">
        <v>30</v>
      </c>
      <c r="AS145" s="148" t="s">
        <v>30</v>
      </c>
      <c r="AT145" s="148" t="s">
        <v>30</v>
      </c>
      <c r="AU145" s="148" t="s">
        <v>30</v>
      </c>
      <c r="AV145" s="148" t="s">
        <v>30</v>
      </c>
      <c r="AW145" s="149" t="s">
        <v>30</v>
      </c>
    </row>
    <row r="146" spans="1:49" x14ac:dyDescent="0.2">
      <c r="A146" s="258"/>
      <c r="B146" s="250"/>
      <c r="C146" s="11">
        <v>33</v>
      </c>
      <c r="D146" s="166" t="s">
        <v>76</v>
      </c>
      <c r="E146" s="158" t="s">
        <v>52</v>
      </c>
      <c r="F146" s="159" t="s">
        <v>52</v>
      </c>
      <c r="G146" s="159" t="s">
        <v>52</v>
      </c>
      <c r="H146" s="159" t="s">
        <v>52</v>
      </c>
      <c r="I146" s="159" t="s">
        <v>52</v>
      </c>
      <c r="J146" s="159" t="s">
        <v>52</v>
      </c>
      <c r="K146" s="159" t="s">
        <v>52</v>
      </c>
      <c r="L146" s="159" t="s">
        <v>52</v>
      </c>
      <c r="M146" s="159" t="s">
        <v>52</v>
      </c>
      <c r="N146" s="159" t="s">
        <v>52</v>
      </c>
      <c r="O146" s="159" t="s">
        <v>52</v>
      </c>
      <c r="P146" s="159" t="s">
        <v>52</v>
      </c>
      <c r="Q146" s="159" t="s">
        <v>52</v>
      </c>
      <c r="R146" s="159" t="s">
        <v>52</v>
      </c>
      <c r="S146" s="160" t="s">
        <v>52</v>
      </c>
      <c r="T146" s="154" t="s">
        <v>20</v>
      </c>
      <c r="U146" s="78" t="s">
        <v>20</v>
      </c>
      <c r="V146" s="78" t="s">
        <v>20</v>
      </c>
      <c r="W146" s="78" t="s">
        <v>20</v>
      </c>
      <c r="X146" s="78" t="s">
        <v>20</v>
      </c>
      <c r="Y146" s="151" t="s">
        <v>21</v>
      </c>
      <c r="Z146" s="151" t="s">
        <v>21</v>
      </c>
      <c r="AA146" s="151" t="s">
        <v>21</v>
      </c>
      <c r="AB146" s="151" t="s">
        <v>21</v>
      </c>
      <c r="AC146" s="72" t="s">
        <v>44</v>
      </c>
      <c r="AD146" s="80" t="s">
        <v>45</v>
      </c>
      <c r="AE146" s="80" t="s">
        <v>45</v>
      </c>
      <c r="AF146" s="80" t="s">
        <v>45</v>
      </c>
      <c r="AG146" s="80" t="s">
        <v>45</v>
      </c>
      <c r="AH146" s="155" t="s">
        <v>45</v>
      </c>
      <c r="AI146" s="147" t="s">
        <v>30</v>
      </c>
      <c r="AJ146" s="148" t="s">
        <v>30</v>
      </c>
      <c r="AK146" s="148" t="s">
        <v>30</v>
      </c>
      <c r="AL146" s="148" t="s">
        <v>30</v>
      </c>
      <c r="AM146" s="148" t="s">
        <v>30</v>
      </c>
      <c r="AN146" s="148" t="s">
        <v>30</v>
      </c>
      <c r="AO146" s="148" t="s">
        <v>30</v>
      </c>
      <c r="AP146" s="148" t="s">
        <v>30</v>
      </c>
      <c r="AQ146" s="148" t="s">
        <v>30</v>
      </c>
      <c r="AR146" s="148" t="s">
        <v>30</v>
      </c>
      <c r="AS146" s="148" t="s">
        <v>30</v>
      </c>
      <c r="AT146" s="148" t="s">
        <v>30</v>
      </c>
      <c r="AU146" s="148" t="s">
        <v>30</v>
      </c>
      <c r="AV146" s="148" t="s">
        <v>30</v>
      </c>
      <c r="AW146" s="149" t="s">
        <v>30</v>
      </c>
    </row>
    <row r="147" spans="1:49" x14ac:dyDescent="0.2">
      <c r="A147" s="258"/>
      <c r="B147" s="250"/>
      <c r="C147" s="11">
        <v>34</v>
      </c>
      <c r="D147" s="166" t="s">
        <v>76</v>
      </c>
      <c r="E147" s="158" t="s">
        <v>52</v>
      </c>
      <c r="F147" s="159" t="s">
        <v>52</v>
      </c>
      <c r="G147" s="159" t="s">
        <v>52</v>
      </c>
      <c r="H147" s="159" t="s">
        <v>52</v>
      </c>
      <c r="I147" s="159" t="s">
        <v>52</v>
      </c>
      <c r="J147" s="159" t="s">
        <v>52</v>
      </c>
      <c r="K147" s="159" t="s">
        <v>52</v>
      </c>
      <c r="L147" s="159" t="s">
        <v>52</v>
      </c>
      <c r="M147" s="159" t="s">
        <v>52</v>
      </c>
      <c r="N147" s="159" t="s">
        <v>52</v>
      </c>
      <c r="O147" s="159" t="s">
        <v>52</v>
      </c>
      <c r="P147" s="159" t="s">
        <v>52</v>
      </c>
      <c r="Q147" s="159" t="s">
        <v>52</v>
      </c>
      <c r="R147" s="159" t="s">
        <v>52</v>
      </c>
      <c r="S147" s="160" t="s">
        <v>52</v>
      </c>
      <c r="T147" s="154" t="s">
        <v>20</v>
      </c>
      <c r="U147" s="78" t="s">
        <v>20</v>
      </c>
      <c r="V147" s="78" t="s">
        <v>20</v>
      </c>
      <c r="W147" s="78" t="s">
        <v>20</v>
      </c>
      <c r="X147" s="78" t="s">
        <v>20</v>
      </c>
      <c r="Y147" s="151" t="s">
        <v>21</v>
      </c>
      <c r="Z147" s="151" t="s">
        <v>21</v>
      </c>
      <c r="AA147" s="151" t="s">
        <v>21</v>
      </c>
      <c r="AB147" s="151" t="s">
        <v>21</v>
      </c>
      <c r="AC147" s="72" t="s">
        <v>44</v>
      </c>
      <c r="AD147" s="80" t="s">
        <v>45</v>
      </c>
      <c r="AE147" s="80" t="s">
        <v>45</v>
      </c>
      <c r="AF147" s="80" t="s">
        <v>45</v>
      </c>
      <c r="AG147" s="80" t="s">
        <v>45</v>
      </c>
      <c r="AH147" s="155" t="s">
        <v>45</v>
      </c>
      <c r="AI147" s="147" t="s">
        <v>30</v>
      </c>
      <c r="AJ147" s="148" t="s">
        <v>30</v>
      </c>
      <c r="AK147" s="148" t="s">
        <v>30</v>
      </c>
      <c r="AL147" s="148" t="s">
        <v>30</v>
      </c>
      <c r="AM147" s="148" t="s">
        <v>30</v>
      </c>
      <c r="AN147" s="148" t="s">
        <v>30</v>
      </c>
      <c r="AO147" s="148" t="s">
        <v>30</v>
      </c>
      <c r="AP147" s="148" t="s">
        <v>30</v>
      </c>
      <c r="AQ147" s="148" t="s">
        <v>30</v>
      </c>
      <c r="AR147" s="148" t="s">
        <v>30</v>
      </c>
      <c r="AS147" s="148" t="s">
        <v>30</v>
      </c>
      <c r="AT147" s="148" t="s">
        <v>30</v>
      </c>
      <c r="AU147" s="148" t="s">
        <v>30</v>
      </c>
      <c r="AV147" s="148" t="s">
        <v>30</v>
      </c>
      <c r="AW147" s="149" t="s">
        <v>30</v>
      </c>
    </row>
    <row r="148" spans="1:49" x14ac:dyDescent="0.2">
      <c r="A148" s="258"/>
      <c r="B148" s="250"/>
      <c r="C148" s="11">
        <v>35</v>
      </c>
      <c r="D148" s="166" t="s">
        <v>76</v>
      </c>
      <c r="E148" s="158" t="s">
        <v>52</v>
      </c>
      <c r="F148" s="159" t="s">
        <v>52</v>
      </c>
      <c r="G148" s="159" t="s">
        <v>52</v>
      </c>
      <c r="H148" s="159" t="s">
        <v>52</v>
      </c>
      <c r="I148" s="159" t="s">
        <v>52</v>
      </c>
      <c r="J148" s="159" t="s">
        <v>52</v>
      </c>
      <c r="K148" s="159" t="s">
        <v>52</v>
      </c>
      <c r="L148" s="159" t="s">
        <v>52</v>
      </c>
      <c r="M148" s="159" t="s">
        <v>52</v>
      </c>
      <c r="N148" s="159" t="s">
        <v>52</v>
      </c>
      <c r="O148" s="159" t="s">
        <v>52</v>
      </c>
      <c r="P148" s="159" t="s">
        <v>52</v>
      </c>
      <c r="Q148" s="159" t="s">
        <v>52</v>
      </c>
      <c r="R148" s="159" t="s">
        <v>52</v>
      </c>
      <c r="S148" s="160" t="s">
        <v>52</v>
      </c>
      <c r="T148" s="154" t="s">
        <v>20</v>
      </c>
      <c r="U148" s="78" t="s">
        <v>20</v>
      </c>
      <c r="V148" s="78" t="s">
        <v>20</v>
      </c>
      <c r="W148" s="78" t="s">
        <v>20</v>
      </c>
      <c r="X148" s="78" t="s">
        <v>20</v>
      </c>
      <c r="Y148" s="151" t="s">
        <v>21</v>
      </c>
      <c r="Z148" s="151" t="s">
        <v>21</v>
      </c>
      <c r="AA148" s="151" t="s">
        <v>21</v>
      </c>
      <c r="AB148" s="151" t="s">
        <v>21</v>
      </c>
      <c r="AC148" s="151" t="s">
        <v>21</v>
      </c>
      <c r="AD148" s="72" t="s">
        <v>44</v>
      </c>
      <c r="AE148" s="80" t="s">
        <v>45</v>
      </c>
      <c r="AF148" s="80" t="s">
        <v>45</v>
      </c>
      <c r="AG148" s="80" t="s">
        <v>45</v>
      </c>
      <c r="AH148" s="155" t="s">
        <v>45</v>
      </c>
      <c r="AI148" s="147" t="s">
        <v>30</v>
      </c>
      <c r="AJ148" s="148" t="s">
        <v>30</v>
      </c>
      <c r="AK148" s="148" t="s">
        <v>30</v>
      </c>
      <c r="AL148" s="148" t="s">
        <v>30</v>
      </c>
      <c r="AM148" s="148" t="s">
        <v>30</v>
      </c>
      <c r="AN148" s="148" t="s">
        <v>30</v>
      </c>
      <c r="AO148" s="148" t="s">
        <v>30</v>
      </c>
      <c r="AP148" s="148" t="s">
        <v>30</v>
      </c>
      <c r="AQ148" s="148" t="s">
        <v>30</v>
      </c>
      <c r="AR148" s="148" t="s">
        <v>30</v>
      </c>
      <c r="AS148" s="148" t="s">
        <v>30</v>
      </c>
      <c r="AT148" s="148" t="s">
        <v>30</v>
      </c>
      <c r="AU148" s="148" t="s">
        <v>30</v>
      </c>
      <c r="AV148" s="148" t="s">
        <v>30</v>
      </c>
      <c r="AW148" s="149" t="s">
        <v>30</v>
      </c>
    </row>
    <row r="149" spans="1:49" x14ac:dyDescent="0.2">
      <c r="A149" s="258"/>
      <c r="B149" s="250" t="s">
        <v>12</v>
      </c>
      <c r="C149" s="11">
        <v>36</v>
      </c>
      <c r="D149" s="166" t="s">
        <v>27</v>
      </c>
      <c r="E149" s="158" t="s">
        <v>52</v>
      </c>
      <c r="F149" s="159" t="s">
        <v>52</v>
      </c>
      <c r="G149" s="159" t="s">
        <v>52</v>
      </c>
      <c r="H149" s="159" t="s">
        <v>52</v>
      </c>
      <c r="I149" s="159" t="s">
        <v>52</v>
      </c>
      <c r="J149" s="159" t="s">
        <v>52</v>
      </c>
      <c r="K149" s="159" t="s">
        <v>52</v>
      </c>
      <c r="L149" s="159" t="s">
        <v>52</v>
      </c>
      <c r="M149" s="159" t="s">
        <v>52</v>
      </c>
      <c r="N149" s="159" t="s">
        <v>52</v>
      </c>
      <c r="O149" s="159" t="s">
        <v>52</v>
      </c>
      <c r="P149" s="159" t="s">
        <v>52</v>
      </c>
      <c r="Q149" s="159" t="s">
        <v>52</v>
      </c>
      <c r="R149" s="159" t="s">
        <v>52</v>
      </c>
      <c r="S149" s="160" t="s">
        <v>52</v>
      </c>
      <c r="T149" s="154" t="s">
        <v>20</v>
      </c>
      <c r="U149" s="78" t="s">
        <v>20</v>
      </c>
      <c r="V149" s="78" t="s">
        <v>20</v>
      </c>
      <c r="W149" s="78" t="s">
        <v>20</v>
      </c>
      <c r="X149" s="78" t="s">
        <v>20</v>
      </c>
      <c r="Y149" s="151" t="s">
        <v>21</v>
      </c>
      <c r="Z149" s="151" t="s">
        <v>21</v>
      </c>
      <c r="AA149" s="151" t="s">
        <v>21</v>
      </c>
      <c r="AB149" s="151" t="s">
        <v>21</v>
      </c>
      <c r="AC149" s="151" t="s">
        <v>21</v>
      </c>
      <c r="AD149" s="72" t="s">
        <v>44</v>
      </c>
      <c r="AE149" s="80" t="s">
        <v>45</v>
      </c>
      <c r="AF149" s="80" t="s">
        <v>45</v>
      </c>
      <c r="AG149" s="80" t="s">
        <v>45</v>
      </c>
      <c r="AH149" s="155" t="s">
        <v>45</v>
      </c>
      <c r="AI149" s="147" t="s">
        <v>30</v>
      </c>
      <c r="AJ149" s="148" t="s">
        <v>30</v>
      </c>
      <c r="AK149" s="148" t="s">
        <v>30</v>
      </c>
      <c r="AL149" s="148" t="s">
        <v>30</v>
      </c>
      <c r="AM149" s="148" t="s">
        <v>30</v>
      </c>
      <c r="AN149" s="148" t="s">
        <v>30</v>
      </c>
      <c r="AO149" s="148" t="s">
        <v>30</v>
      </c>
      <c r="AP149" s="148" t="s">
        <v>30</v>
      </c>
      <c r="AQ149" s="148" t="s">
        <v>30</v>
      </c>
      <c r="AR149" s="148" t="s">
        <v>30</v>
      </c>
      <c r="AS149" s="148" t="s">
        <v>30</v>
      </c>
      <c r="AT149" s="148" t="s">
        <v>30</v>
      </c>
      <c r="AU149" s="148" t="s">
        <v>30</v>
      </c>
      <c r="AV149" s="148" t="s">
        <v>30</v>
      </c>
      <c r="AW149" s="149" t="s">
        <v>30</v>
      </c>
    </row>
    <row r="150" spans="1:49" x14ac:dyDescent="0.2">
      <c r="A150" s="258"/>
      <c r="B150" s="250"/>
      <c r="C150" s="11">
        <v>37</v>
      </c>
      <c r="D150" s="166"/>
      <c r="E150" s="158" t="s">
        <v>52</v>
      </c>
      <c r="F150" s="159" t="s">
        <v>52</v>
      </c>
      <c r="G150" s="159" t="s">
        <v>52</v>
      </c>
      <c r="H150" s="159" t="s">
        <v>52</v>
      </c>
      <c r="I150" s="159" t="s">
        <v>52</v>
      </c>
      <c r="J150" s="159" t="s">
        <v>52</v>
      </c>
      <c r="K150" s="159" t="s">
        <v>52</v>
      </c>
      <c r="L150" s="159" t="s">
        <v>52</v>
      </c>
      <c r="M150" s="159" t="s">
        <v>52</v>
      </c>
      <c r="N150" s="159" t="s">
        <v>52</v>
      </c>
      <c r="O150" s="159" t="s">
        <v>52</v>
      </c>
      <c r="P150" s="159" t="s">
        <v>52</v>
      </c>
      <c r="Q150" s="159" t="s">
        <v>52</v>
      </c>
      <c r="R150" s="159" t="s">
        <v>52</v>
      </c>
      <c r="S150" s="160" t="s">
        <v>52</v>
      </c>
      <c r="T150" s="143" t="s">
        <v>50</v>
      </c>
      <c r="U150" s="73" t="s">
        <v>50</v>
      </c>
      <c r="V150" s="73" t="s">
        <v>50</v>
      </c>
      <c r="W150" s="73" t="s">
        <v>50</v>
      </c>
      <c r="X150" s="73" t="s">
        <v>50</v>
      </c>
      <c r="Y150" s="73" t="s">
        <v>50</v>
      </c>
      <c r="Z150" s="73" t="s">
        <v>50</v>
      </c>
      <c r="AA150" s="73" t="s">
        <v>50</v>
      </c>
      <c r="AB150" s="73" t="s">
        <v>50</v>
      </c>
      <c r="AC150" s="73" t="s">
        <v>50</v>
      </c>
      <c r="AD150" s="73" t="s">
        <v>50</v>
      </c>
      <c r="AE150" s="73" t="s">
        <v>50</v>
      </c>
      <c r="AF150" s="73" t="s">
        <v>50</v>
      </c>
      <c r="AG150" s="73" t="s">
        <v>50</v>
      </c>
      <c r="AH150" s="98" t="s">
        <v>50</v>
      </c>
      <c r="AI150" s="143" t="s">
        <v>49</v>
      </c>
      <c r="AJ150" s="73" t="s">
        <v>49</v>
      </c>
      <c r="AK150" s="73" t="s">
        <v>49</v>
      </c>
      <c r="AL150" s="73" t="s">
        <v>49</v>
      </c>
      <c r="AM150" s="73" t="s">
        <v>49</v>
      </c>
      <c r="AN150" s="73" t="s">
        <v>49</v>
      </c>
      <c r="AO150" s="73" t="s">
        <v>49</v>
      </c>
      <c r="AP150" s="73" t="s">
        <v>49</v>
      </c>
      <c r="AQ150" s="73" t="s">
        <v>49</v>
      </c>
      <c r="AR150" s="73" t="s">
        <v>49</v>
      </c>
      <c r="AS150" s="73" t="s">
        <v>49</v>
      </c>
      <c r="AT150" s="73" t="s">
        <v>49</v>
      </c>
      <c r="AU150" s="73" t="s">
        <v>49</v>
      </c>
      <c r="AV150" s="73" t="s">
        <v>49</v>
      </c>
      <c r="AW150" s="98" t="s">
        <v>49</v>
      </c>
    </row>
    <row r="151" spans="1:49" x14ac:dyDescent="0.2">
      <c r="A151" s="258"/>
      <c r="B151" s="250"/>
      <c r="C151" s="11">
        <v>38</v>
      </c>
      <c r="D151" s="166"/>
      <c r="E151" s="158" t="s">
        <v>52</v>
      </c>
      <c r="F151" s="159" t="s">
        <v>52</v>
      </c>
      <c r="G151" s="159" t="s">
        <v>52</v>
      </c>
      <c r="H151" s="159" t="s">
        <v>52</v>
      </c>
      <c r="I151" s="159" t="s">
        <v>52</v>
      </c>
      <c r="J151" s="159" t="s">
        <v>52</v>
      </c>
      <c r="K151" s="159" t="s">
        <v>52</v>
      </c>
      <c r="L151" s="159" t="s">
        <v>52</v>
      </c>
      <c r="M151" s="159" t="s">
        <v>52</v>
      </c>
      <c r="N151" s="159" t="s">
        <v>52</v>
      </c>
      <c r="O151" s="159" t="s">
        <v>52</v>
      </c>
      <c r="P151" s="159" t="s">
        <v>52</v>
      </c>
      <c r="Q151" s="159" t="s">
        <v>52</v>
      </c>
      <c r="R151" s="159" t="s">
        <v>52</v>
      </c>
      <c r="S151" s="160" t="s">
        <v>52</v>
      </c>
      <c r="T151" s="143" t="s">
        <v>50</v>
      </c>
      <c r="U151" s="73" t="s">
        <v>50</v>
      </c>
      <c r="V151" s="73" t="s">
        <v>50</v>
      </c>
      <c r="W151" s="73" t="s">
        <v>50</v>
      </c>
      <c r="X151" s="73" t="s">
        <v>50</v>
      </c>
      <c r="Y151" s="73" t="s">
        <v>50</v>
      </c>
      <c r="Z151" s="73" t="s">
        <v>50</v>
      </c>
      <c r="AA151" s="73" t="s">
        <v>50</v>
      </c>
      <c r="AB151" s="73" t="s">
        <v>50</v>
      </c>
      <c r="AC151" s="73" t="s">
        <v>50</v>
      </c>
      <c r="AD151" s="73" t="s">
        <v>50</v>
      </c>
      <c r="AE151" s="73" t="s">
        <v>50</v>
      </c>
      <c r="AF151" s="73" t="s">
        <v>50</v>
      </c>
      <c r="AG151" s="73" t="s">
        <v>50</v>
      </c>
      <c r="AH151" s="98" t="s">
        <v>50</v>
      </c>
      <c r="AI151" s="143" t="s">
        <v>49</v>
      </c>
      <c r="AJ151" s="73" t="s">
        <v>49</v>
      </c>
      <c r="AK151" s="73" t="s">
        <v>49</v>
      </c>
      <c r="AL151" s="73" t="s">
        <v>49</v>
      </c>
      <c r="AM151" s="73" t="s">
        <v>49</v>
      </c>
      <c r="AN151" s="73" t="s">
        <v>49</v>
      </c>
      <c r="AO151" s="73" t="s">
        <v>49</v>
      </c>
      <c r="AP151" s="73" t="s">
        <v>49</v>
      </c>
      <c r="AQ151" s="73" t="s">
        <v>49</v>
      </c>
      <c r="AR151" s="73" t="s">
        <v>49</v>
      </c>
      <c r="AS151" s="73" t="s">
        <v>49</v>
      </c>
      <c r="AT151" s="73" t="s">
        <v>49</v>
      </c>
      <c r="AU151" s="73" t="s">
        <v>49</v>
      </c>
      <c r="AV151" s="73" t="s">
        <v>49</v>
      </c>
      <c r="AW151" s="98" t="s">
        <v>49</v>
      </c>
    </row>
    <row r="152" spans="1:49" x14ac:dyDescent="0.2">
      <c r="A152" s="258"/>
      <c r="B152" s="250"/>
      <c r="C152" s="11">
        <v>39</v>
      </c>
      <c r="D152" s="166"/>
      <c r="E152" s="158" t="s">
        <v>52</v>
      </c>
      <c r="F152" s="159" t="s">
        <v>52</v>
      </c>
      <c r="G152" s="159" t="s">
        <v>52</v>
      </c>
      <c r="H152" s="159" t="s">
        <v>52</v>
      </c>
      <c r="I152" s="159" t="s">
        <v>52</v>
      </c>
      <c r="J152" s="159" t="s">
        <v>52</v>
      </c>
      <c r="K152" s="159" t="s">
        <v>52</v>
      </c>
      <c r="L152" s="159" t="s">
        <v>52</v>
      </c>
      <c r="M152" s="159" t="s">
        <v>52</v>
      </c>
      <c r="N152" s="159" t="s">
        <v>52</v>
      </c>
      <c r="O152" s="159" t="s">
        <v>52</v>
      </c>
      <c r="P152" s="159" t="s">
        <v>52</v>
      </c>
      <c r="Q152" s="159" t="s">
        <v>52</v>
      </c>
      <c r="R152" s="159" t="s">
        <v>52</v>
      </c>
      <c r="S152" s="160" t="s">
        <v>52</v>
      </c>
      <c r="T152" s="143" t="s">
        <v>50</v>
      </c>
      <c r="U152" s="73" t="s">
        <v>50</v>
      </c>
      <c r="V152" s="73" t="s">
        <v>50</v>
      </c>
      <c r="W152" s="73" t="s">
        <v>50</v>
      </c>
      <c r="X152" s="73" t="s">
        <v>50</v>
      </c>
      <c r="Y152" s="73" t="s">
        <v>50</v>
      </c>
      <c r="Z152" s="73" t="s">
        <v>50</v>
      </c>
      <c r="AA152" s="73" t="s">
        <v>50</v>
      </c>
      <c r="AB152" s="73" t="s">
        <v>50</v>
      </c>
      <c r="AC152" s="73" t="s">
        <v>50</v>
      </c>
      <c r="AD152" s="73" t="s">
        <v>50</v>
      </c>
      <c r="AE152" s="73" t="s">
        <v>50</v>
      </c>
      <c r="AF152" s="73" t="s">
        <v>50</v>
      </c>
      <c r="AG152" s="73" t="s">
        <v>50</v>
      </c>
      <c r="AH152" s="98" t="s">
        <v>50</v>
      </c>
      <c r="AI152" s="143" t="s">
        <v>49</v>
      </c>
      <c r="AJ152" s="73" t="s">
        <v>49</v>
      </c>
      <c r="AK152" s="73" t="s">
        <v>49</v>
      </c>
      <c r="AL152" s="73" t="s">
        <v>49</v>
      </c>
      <c r="AM152" s="73" t="s">
        <v>49</v>
      </c>
      <c r="AN152" s="73" t="s">
        <v>49</v>
      </c>
      <c r="AO152" s="73" t="s">
        <v>49</v>
      </c>
      <c r="AP152" s="73" t="s">
        <v>49</v>
      </c>
      <c r="AQ152" s="73" t="s">
        <v>49</v>
      </c>
      <c r="AR152" s="73" t="s">
        <v>49</v>
      </c>
      <c r="AS152" s="73" t="s">
        <v>49</v>
      </c>
      <c r="AT152" s="73" t="s">
        <v>49</v>
      </c>
      <c r="AU152" s="73" t="s">
        <v>49</v>
      </c>
      <c r="AV152" s="73" t="s">
        <v>49</v>
      </c>
      <c r="AW152" s="98" t="s">
        <v>49</v>
      </c>
    </row>
    <row r="153" spans="1:49" x14ac:dyDescent="0.2">
      <c r="A153" s="258"/>
      <c r="B153" s="250" t="s">
        <v>1</v>
      </c>
      <c r="C153" s="11">
        <v>40</v>
      </c>
      <c r="D153" s="166"/>
      <c r="E153" s="158" t="s">
        <v>52</v>
      </c>
      <c r="F153" s="159" t="s">
        <v>52</v>
      </c>
      <c r="G153" s="159" t="s">
        <v>52</v>
      </c>
      <c r="H153" s="159" t="s">
        <v>52</v>
      </c>
      <c r="I153" s="159" t="s">
        <v>52</v>
      </c>
      <c r="J153" s="159" t="s">
        <v>52</v>
      </c>
      <c r="K153" s="159" t="s">
        <v>52</v>
      </c>
      <c r="L153" s="159" t="s">
        <v>52</v>
      </c>
      <c r="M153" s="159" t="s">
        <v>52</v>
      </c>
      <c r="N153" s="159" t="s">
        <v>52</v>
      </c>
      <c r="O153" s="159" t="s">
        <v>52</v>
      </c>
      <c r="P153" s="159" t="s">
        <v>52</v>
      </c>
      <c r="Q153" s="159" t="s">
        <v>52</v>
      </c>
      <c r="R153" s="159" t="s">
        <v>52</v>
      </c>
      <c r="S153" s="160" t="s">
        <v>52</v>
      </c>
      <c r="T153" s="143" t="s">
        <v>50</v>
      </c>
      <c r="U153" s="73" t="s">
        <v>50</v>
      </c>
      <c r="V153" s="73" t="s">
        <v>50</v>
      </c>
      <c r="W153" s="73" t="s">
        <v>50</v>
      </c>
      <c r="X153" s="73" t="s">
        <v>50</v>
      </c>
      <c r="Y153" s="73" t="s">
        <v>50</v>
      </c>
      <c r="Z153" s="73" t="s">
        <v>50</v>
      </c>
      <c r="AA153" s="73" t="s">
        <v>50</v>
      </c>
      <c r="AB153" s="73" t="s">
        <v>50</v>
      </c>
      <c r="AC153" s="73" t="s">
        <v>50</v>
      </c>
      <c r="AD153" s="73" t="s">
        <v>50</v>
      </c>
      <c r="AE153" s="73" t="s">
        <v>50</v>
      </c>
      <c r="AF153" s="73" t="s">
        <v>50</v>
      </c>
      <c r="AG153" s="73" t="s">
        <v>50</v>
      </c>
      <c r="AH153" s="98" t="s">
        <v>50</v>
      </c>
      <c r="AI153" s="143" t="s">
        <v>49</v>
      </c>
      <c r="AJ153" s="73" t="s">
        <v>49</v>
      </c>
      <c r="AK153" s="73" t="s">
        <v>49</v>
      </c>
      <c r="AL153" s="73" t="s">
        <v>49</v>
      </c>
      <c r="AM153" s="73" t="s">
        <v>49</v>
      </c>
      <c r="AN153" s="73" t="s">
        <v>49</v>
      </c>
      <c r="AO153" s="73" t="s">
        <v>49</v>
      </c>
      <c r="AP153" s="73" t="s">
        <v>49</v>
      </c>
      <c r="AQ153" s="73" t="s">
        <v>49</v>
      </c>
      <c r="AR153" s="73" t="s">
        <v>49</v>
      </c>
      <c r="AS153" s="73" t="s">
        <v>49</v>
      </c>
      <c r="AT153" s="73" t="s">
        <v>49</v>
      </c>
      <c r="AU153" s="73" t="s">
        <v>49</v>
      </c>
      <c r="AV153" s="73" t="s">
        <v>49</v>
      </c>
      <c r="AW153" s="98" t="s">
        <v>49</v>
      </c>
    </row>
    <row r="154" spans="1:49" x14ac:dyDescent="0.2">
      <c r="A154" s="258"/>
      <c r="B154" s="250"/>
      <c r="C154" s="11">
        <v>41</v>
      </c>
      <c r="D154" s="166"/>
      <c r="E154" s="143" t="s">
        <v>51</v>
      </c>
      <c r="F154" s="73" t="s">
        <v>51</v>
      </c>
      <c r="G154" s="73" t="s">
        <v>51</v>
      </c>
      <c r="H154" s="73" t="s">
        <v>51</v>
      </c>
      <c r="I154" s="73" t="s">
        <v>51</v>
      </c>
      <c r="J154" s="73" t="s">
        <v>51</v>
      </c>
      <c r="K154" s="73" t="s">
        <v>51</v>
      </c>
      <c r="L154" s="73" t="s">
        <v>51</v>
      </c>
      <c r="M154" s="73" t="s">
        <v>51</v>
      </c>
      <c r="N154" s="73" t="s">
        <v>51</v>
      </c>
      <c r="O154" s="73" t="s">
        <v>51</v>
      </c>
      <c r="P154" s="73" t="s">
        <v>51</v>
      </c>
      <c r="Q154" s="73" t="s">
        <v>51</v>
      </c>
      <c r="R154" s="73" t="s">
        <v>51</v>
      </c>
      <c r="S154" s="98" t="s">
        <v>51</v>
      </c>
      <c r="T154" s="154" t="s">
        <v>20</v>
      </c>
      <c r="U154" s="78" t="s">
        <v>20</v>
      </c>
      <c r="V154" s="78" t="s">
        <v>20</v>
      </c>
      <c r="W154" s="78" t="s">
        <v>20</v>
      </c>
      <c r="X154" s="78" t="s">
        <v>20</v>
      </c>
      <c r="Y154" s="151" t="s">
        <v>21</v>
      </c>
      <c r="Z154" s="151" t="s">
        <v>21</v>
      </c>
      <c r="AA154" s="151" t="s">
        <v>21</v>
      </c>
      <c r="AB154" s="151" t="s">
        <v>21</v>
      </c>
      <c r="AC154" s="151" t="s">
        <v>21</v>
      </c>
      <c r="AD154" s="80" t="s">
        <v>45</v>
      </c>
      <c r="AE154" s="72" t="s">
        <v>44</v>
      </c>
      <c r="AF154" s="80" t="s">
        <v>45</v>
      </c>
      <c r="AG154" s="80" t="s">
        <v>45</v>
      </c>
      <c r="AH154" s="155" t="s">
        <v>45</v>
      </c>
      <c r="AI154" s="147" t="s">
        <v>30</v>
      </c>
      <c r="AJ154" s="148" t="s">
        <v>30</v>
      </c>
      <c r="AK154" s="148" t="s">
        <v>30</v>
      </c>
      <c r="AL154" s="148" t="s">
        <v>30</v>
      </c>
      <c r="AM154" s="148" t="s">
        <v>30</v>
      </c>
      <c r="AN154" s="148" t="s">
        <v>30</v>
      </c>
      <c r="AO154" s="148" t="s">
        <v>30</v>
      </c>
      <c r="AP154" s="148" t="s">
        <v>30</v>
      </c>
      <c r="AQ154" s="148" t="s">
        <v>30</v>
      </c>
      <c r="AR154" s="148" t="s">
        <v>30</v>
      </c>
      <c r="AS154" s="148" t="s">
        <v>30</v>
      </c>
      <c r="AT154" s="148" t="s">
        <v>30</v>
      </c>
      <c r="AU154" s="148" t="s">
        <v>30</v>
      </c>
      <c r="AV154" s="148" t="s">
        <v>30</v>
      </c>
      <c r="AW154" s="149" t="s">
        <v>30</v>
      </c>
    </row>
    <row r="155" spans="1:49" x14ac:dyDescent="0.2">
      <c r="A155" s="258"/>
      <c r="B155" s="250"/>
      <c r="C155" s="11">
        <v>42</v>
      </c>
      <c r="D155" s="166"/>
      <c r="E155" s="143" t="s">
        <v>51</v>
      </c>
      <c r="F155" s="73" t="s">
        <v>51</v>
      </c>
      <c r="G155" s="73" t="s">
        <v>51</v>
      </c>
      <c r="H155" s="73" t="s">
        <v>51</v>
      </c>
      <c r="I155" s="73" t="s">
        <v>51</v>
      </c>
      <c r="J155" s="73" t="s">
        <v>51</v>
      </c>
      <c r="K155" s="73" t="s">
        <v>51</v>
      </c>
      <c r="L155" s="73" t="s">
        <v>51</v>
      </c>
      <c r="M155" s="73" t="s">
        <v>51</v>
      </c>
      <c r="N155" s="73" t="s">
        <v>51</v>
      </c>
      <c r="O155" s="73" t="s">
        <v>51</v>
      </c>
      <c r="P155" s="73" t="s">
        <v>51</v>
      </c>
      <c r="Q155" s="73" t="s">
        <v>51</v>
      </c>
      <c r="R155" s="73" t="s">
        <v>51</v>
      </c>
      <c r="S155" s="98" t="s">
        <v>51</v>
      </c>
      <c r="T155" s="154" t="s">
        <v>20</v>
      </c>
      <c r="U155" s="78" t="s">
        <v>20</v>
      </c>
      <c r="V155" s="78" t="s">
        <v>20</v>
      </c>
      <c r="W155" s="78" t="s">
        <v>20</v>
      </c>
      <c r="X155" s="78" t="s">
        <v>20</v>
      </c>
      <c r="Y155" s="151" t="s">
        <v>21</v>
      </c>
      <c r="Z155" s="151" t="s">
        <v>21</v>
      </c>
      <c r="AA155" s="151" t="s">
        <v>21</v>
      </c>
      <c r="AB155" s="151" t="s">
        <v>21</v>
      </c>
      <c r="AC155" s="151" t="s">
        <v>21</v>
      </c>
      <c r="AD155" s="80" t="s">
        <v>45</v>
      </c>
      <c r="AE155" s="72" t="s">
        <v>44</v>
      </c>
      <c r="AF155" s="80" t="s">
        <v>45</v>
      </c>
      <c r="AG155" s="80" t="s">
        <v>45</v>
      </c>
      <c r="AH155" s="155" t="s">
        <v>45</v>
      </c>
      <c r="AI155" s="147" t="s">
        <v>30</v>
      </c>
      <c r="AJ155" s="148" t="s">
        <v>30</v>
      </c>
      <c r="AK155" s="148" t="s">
        <v>30</v>
      </c>
      <c r="AL155" s="148" t="s">
        <v>30</v>
      </c>
      <c r="AM155" s="148" t="s">
        <v>30</v>
      </c>
      <c r="AN155" s="148" t="s">
        <v>30</v>
      </c>
      <c r="AO155" s="148" t="s">
        <v>30</v>
      </c>
      <c r="AP155" s="148" t="s">
        <v>30</v>
      </c>
      <c r="AQ155" s="148" t="s">
        <v>30</v>
      </c>
      <c r="AR155" s="148" t="s">
        <v>30</v>
      </c>
      <c r="AS155" s="148" t="s">
        <v>30</v>
      </c>
      <c r="AT155" s="148" t="s">
        <v>30</v>
      </c>
      <c r="AU155" s="148" t="s">
        <v>30</v>
      </c>
      <c r="AV155" s="148" t="s">
        <v>30</v>
      </c>
      <c r="AW155" s="149" t="s">
        <v>30</v>
      </c>
    </row>
    <row r="156" spans="1:49" x14ac:dyDescent="0.2">
      <c r="A156" s="258"/>
      <c r="B156" s="250"/>
      <c r="C156" s="11">
        <v>43</v>
      </c>
      <c r="D156" s="166"/>
      <c r="E156" s="143" t="s">
        <v>51</v>
      </c>
      <c r="F156" s="73" t="s">
        <v>51</v>
      </c>
      <c r="G156" s="73" t="s">
        <v>51</v>
      </c>
      <c r="H156" s="73" t="s">
        <v>51</v>
      </c>
      <c r="I156" s="73" t="s">
        <v>51</v>
      </c>
      <c r="J156" s="73" t="s">
        <v>51</v>
      </c>
      <c r="K156" s="73" t="s">
        <v>51</v>
      </c>
      <c r="L156" s="73" t="s">
        <v>51</v>
      </c>
      <c r="M156" s="73" t="s">
        <v>51</v>
      </c>
      <c r="N156" s="73" t="s">
        <v>51</v>
      </c>
      <c r="O156" s="73" t="s">
        <v>51</v>
      </c>
      <c r="P156" s="73" t="s">
        <v>51</v>
      </c>
      <c r="Q156" s="73" t="s">
        <v>51</v>
      </c>
      <c r="R156" s="73" t="s">
        <v>51</v>
      </c>
      <c r="S156" s="98" t="s">
        <v>51</v>
      </c>
      <c r="T156" s="154" t="s">
        <v>20</v>
      </c>
      <c r="U156" s="78" t="s">
        <v>20</v>
      </c>
      <c r="V156" s="78" t="s">
        <v>20</v>
      </c>
      <c r="W156" s="78" t="s">
        <v>20</v>
      </c>
      <c r="X156" s="78" t="s">
        <v>20</v>
      </c>
      <c r="Y156" s="151" t="s">
        <v>21</v>
      </c>
      <c r="Z156" s="151" t="s">
        <v>21</v>
      </c>
      <c r="AA156" s="151" t="s">
        <v>21</v>
      </c>
      <c r="AB156" s="151" t="s">
        <v>21</v>
      </c>
      <c r="AC156" s="151" t="s">
        <v>21</v>
      </c>
      <c r="AD156" s="80" t="s">
        <v>45</v>
      </c>
      <c r="AE156" s="80" t="s">
        <v>45</v>
      </c>
      <c r="AF156" s="72" t="s">
        <v>44</v>
      </c>
      <c r="AG156" s="80" t="s">
        <v>45</v>
      </c>
      <c r="AH156" s="155" t="s">
        <v>45</v>
      </c>
      <c r="AI156" s="147" t="s">
        <v>30</v>
      </c>
      <c r="AJ156" s="148" t="s">
        <v>30</v>
      </c>
      <c r="AK156" s="148" t="s">
        <v>30</v>
      </c>
      <c r="AL156" s="148" t="s">
        <v>30</v>
      </c>
      <c r="AM156" s="148" t="s">
        <v>30</v>
      </c>
      <c r="AN156" s="148" t="s">
        <v>30</v>
      </c>
      <c r="AO156" s="148" t="s">
        <v>30</v>
      </c>
      <c r="AP156" s="148" t="s">
        <v>30</v>
      </c>
      <c r="AQ156" s="148" t="s">
        <v>30</v>
      </c>
      <c r="AR156" s="148" t="s">
        <v>30</v>
      </c>
      <c r="AS156" s="148" t="s">
        <v>30</v>
      </c>
      <c r="AT156" s="148" t="s">
        <v>30</v>
      </c>
      <c r="AU156" s="148" t="s">
        <v>30</v>
      </c>
      <c r="AV156" s="148" t="s">
        <v>30</v>
      </c>
      <c r="AW156" s="149" t="s">
        <v>30</v>
      </c>
    </row>
    <row r="157" spans="1:49" x14ac:dyDescent="0.2">
      <c r="A157" s="258"/>
      <c r="B157" s="250" t="s">
        <v>2</v>
      </c>
      <c r="C157" s="11">
        <v>44</v>
      </c>
      <c r="D157" s="166" t="s">
        <v>27</v>
      </c>
      <c r="E157" s="189" t="s">
        <v>80</v>
      </c>
      <c r="F157" s="190" t="s">
        <v>80</v>
      </c>
      <c r="G157" s="190" t="s">
        <v>80</v>
      </c>
      <c r="H157" s="190" t="s">
        <v>80</v>
      </c>
      <c r="I157" s="190" t="s">
        <v>80</v>
      </c>
      <c r="J157" s="190" t="s">
        <v>80</v>
      </c>
      <c r="K157" s="190" t="s">
        <v>80</v>
      </c>
      <c r="L157" s="190" t="s">
        <v>80</v>
      </c>
      <c r="M157" s="190" t="s">
        <v>80</v>
      </c>
      <c r="N157" s="190" t="s">
        <v>80</v>
      </c>
      <c r="O157" s="190" t="s">
        <v>80</v>
      </c>
      <c r="P157" s="190" t="s">
        <v>80</v>
      </c>
      <c r="Q157" s="190" t="s">
        <v>80</v>
      </c>
      <c r="R157" s="190" t="s">
        <v>80</v>
      </c>
      <c r="S157" s="191" t="s">
        <v>80</v>
      </c>
      <c r="T157" s="154" t="s">
        <v>20</v>
      </c>
      <c r="U157" s="78" t="s">
        <v>20</v>
      </c>
      <c r="V157" s="78" t="s">
        <v>20</v>
      </c>
      <c r="W157" s="78" t="s">
        <v>20</v>
      </c>
      <c r="X157" s="78" t="s">
        <v>20</v>
      </c>
      <c r="Y157" s="151" t="s">
        <v>21</v>
      </c>
      <c r="Z157" s="151" t="s">
        <v>21</v>
      </c>
      <c r="AA157" s="151" t="s">
        <v>21</v>
      </c>
      <c r="AB157" s="151" t="s">
        <v>21</v>
      </c>
      <c r="AC157" s="151" t="s">
        <v>21</v>
      </c>
      <c r="AD157" s="80" t="s">
        <v>45</v>
      </c>
      <c r="AE157" s="80" t="s">
        <v>45</v>
      </c>
      <c r="AF157" s="72" t="s">
        <v>44</v>
      </c>
      <c r="AG157" s="80" t="s">
        <v>45</v>
      </c>
      <c r="AH157" s="155" t="s">
        <v>45</v>
      </c>
      <c r="AI157" s="147" t="s">
        <v>30</v>
      </c>
      <c r="AJ157" s="148" t="s">
        <v>30</v>
      </c>
      <c r="AK157" s="148" t="s">
        <v>30</v>
      </c>
      <c r="AL157" s="148" t="s">
        <v>30</v>
      </c>
      <c r="AM157" s="148" t="s">
        <v>30</v>
      </c>
      <c r="AN157" s="148" t="s">
        <v>30</v>
      </c>
      <c r="AO157" s="148" t="s">
        <v>30</v>
      </c>
      <c r="AP157" s="148" t="s">
        <v>30</v>
      </c>
      <c r="AQ157" s="148" t="s">
        <v>30</v>
      </c>
      <c r="AR157" s="148" t="s">
        <v>30</v>
      </c>
      <c r="AS157" s="148" t="s">
        <v>30</v>
      </c>
      <c r="AT157" s="148" t="s">
        <v>30</v>
      </c>
      <c r="AU157" s="148" t="s">
        <v>30</v>
      </c>
      <c r="AV157" s="148" t="s">
        <v>30</v>
      </c>
      <c r="AW157" s="149" t="s">
        <v>30</v>
      </c>
    </row>
    <row r="158" spans="1:49" x14ac:dyDescent="0.2">
      <c r="A158" s="258"/>
      <c r="B158" s="250"/>
      <c r="C158" s="11">
        <v>45</v>
      </c>
      <c r="D158" s="166"/>
      <c r="E158" s="189" t="s">
        <v>80</v>
      </c>
      <c r="F158" s="190" t="s">
        <v>80</v>
      </c>
      <c r="G158" s="190" t="s">
        <v>80</v>
      </c>
      <c r="H158" s="190" t="s">
        <v>80</v>
      </c>
      <c r="I158" s="190" t="s">
        <v>80</v>
      </c>
      <c r="J158" s="190" t="s">
        <v>80</v>
      </c>
      <c r="K158" s="190" t="s">
        <v>80</v>
      </c>
      <c r="L158" s="190" t="s">
        <v>80</v>
      </c>
      <c r="M158" s="190" t="s">
        <v>80</v>
      </c>
      <c r="N158" s="190" t="s">
        <v>80</v>
      </c>
      <c r="O158" s="190" t="s">
        <v>80</v>
      </c>
      <c r="P158" s="190" t="s">
        <v>80</v>
      </c>
      <c r="Q158" s="190" t="s">
        <v>80</v>
      </c>
      <c r="R158" s="190" t="s">
        <v>80</v>
      </c>
      <c r="S158" s="191" t="s">
        <v>80</v>
      </c>
      <c r="T158" s="143" t="s">
        <v>50</v>
      </c>
      <c r="U158" s="73" t="s">
        <v>50</v>
      </c>
      <c r="V158" s="73" t="s">
        <v>50</v>
      </c>
      <c r="W158" s="73" t="s">
        <v>50</v>
      </c>
      <c r="X158" s="73" t="s">
        <v>50</v>
      </c>
      <c r="Y158" s="73" t="s">
        <v>50</v>
      </c>
      <c r="Z158" s="73" t="s">
        <v>50</v>
      </c>
      <c r="AA158" s="73" t="s">
        <v>50</v>
      </c>
      <c r="AB158" s="73" t="s">
        <v>50</v>
      </c>
      <c r="AC158" s="73" t="s">
        <v>50</v>
      </c>
      <c r="AD158" s="73" t="s">
        <v>50</v>
      </c>
      <c r="AE158" s="73" t="s">
        <v>50</v>
      </c>
      <c r="AF158" s="73" t="s">
        <v>50</v>
      </c>
      <c r="AG158" s="73" t="s">
        <v>50</v>
      </c>
      <c r="AH158" s="98" t="s">
        <v>50</v>
      </c>
      <c r="AI158" s="143" t="s">
        <v>49</v>
      </c>
      <c r="AJ158" s="73" t="s">
        <v>49</v>
      </c>
      <c r="AK158" s="73" t="s">
        <v>49</v>
      </c>
      <c r="AL158" s="73" t="s">
        <v>49</v>
      </c>
      <c r="AM158" s="73" t="s">
        <v>49</v>
      </c>
      <c r="AN158" s="73" t="s">
        <v>49</v>
      </c>
      <c r="AO158" s="73" t="s">
        <v>49</v>
      </c>
      <c r="AP158" s="73" t="s">
        <v>49</v>
      </c>
      <c r="AQ158" s="73" t="s">
        <v>49</v>
      </c>
      <c r="AR158" s="73" t="s">
        <v>49</v>
      </c>
      <c r="AS158" s="73" t="s">
        <v>49</v>
      </c>
      <c r="AT158" s="73" t="s">
        <v>49</v>
      </c>
      <c r="AU158" s="73" t="s">
        <v>49</v>
      </c>
      <c r="AV158" s="73" t="s">
        <v>49</v>
      </c>
      <c r="AW158" s="98" t="s">
        <v>49</v>
      </c>
    </row>
    <row r="159" spans="1:49" x14ac:dyDescent="0.2">
      <c r="A159" s="258"/>
      <c r="B159" s="250"/>
      <c r="C159" s="11">
        <v>46</v>
      </c>
      <c r="D159" s="166"/>
      <c r="E159" s="189" t="s">
        <v>80</v>
      </c>
      <c r="F159" s="190" t="s">
        <v>80</v>
      </c>
      <c r="G159" s="190" t="s">
        <v>80</v>
      </c>
      <c r="H159" s="190" t="s">
        <v>80</v>
      </c>
      <c r="I159" s="190" t="s">
        <v>80</v>
      </c>
      <c r="J159" s="190" t="s">
        <v>80</v>
      </c>
      <c r="K159" s="190" t="s">
        <v>80</v>
      </c>
      <c r="L159" s="190" t="s">
        <v>80</v>
      </c>
      <c r="M159" s="190" t="s">
        <v>80</v>
      </c>
      <c r="N159" s="190" t="s">
        <v>80</v>
      </c>
      <c r="O159" s="190" t="s">
        <v>80</v>
      </c>
      <c r="P159" s="190" t="s">
        <v>80</v>
      </c>
      <c r="Q159" s="190" t="s">
        <v>80</v>
      </c>
      <c r="R159" s="190" t="s">
        <v>80</v>
      </c>
      <c r="S159" s="191" t="s">
        <v>80</v>
      </c>
      <c r="T159" s="143" t="s">
        <v>50</v>
      </c>
      <c r="U159" s="73" t="s">
        <v>50</v>
      </c>
      <c r="V159" s="73" t="s">
        <v>50</v>
      </c>
      <c r="W159" s="73" t="s">
        <v>50</v>
      </c>
      <c r="X159" s="73" t="s">
        <v>50</v>
      </c>
      <c r="Y159" s="73" t="s">
        <v>50</v>
      </c>
      <c r="Z159" s="73" t="s">
        <v>50</v>
      </c>
      <c r="AA159" s="73" t="s">
        <v>50</v>
      </c>
      <c r="AB159" s="73" t="s">
        <v>50</v>
      </c>
      <c r="AC159" s="73" t="s">
        <v>50</v>
      </c>
      <c r="AD159" s="73" t="s">
        <v>50</v>
      </c>
      <c r="AE159" s="73" t="s">
        <v>50</v>
      </c>
      <c r="AF159" s="73" t="s">
        <v>50</v>
      </c>
      <c r="AG159" s="73" t="s">
        <v>50</v>
      </c>
      <c r="AH159" s="98" t="s">
        <v>50</v>
      </c>
      <c r="AI159" s="143" t="s">
        <v>49</v>
      </c>
      <c r="AJ159" s="73" t="s">
        <v>49</v>
      </c>
      <c r="AK159" s="73" t="s">
        <v>49</v>
      </c>
      <c r="AL159" s="73" t="s">
        <v>49</v>
      </c>
      <c r="AM159" s="73" t="s">
        <v>49</v>
      </c>
      <c r="AN159" s="73" t="s">
        <v>49</v>
      </c>
      <c r="AO159" s="73" t="s">
        <v>49</v>
      </c>
      <c r="AP159" s="73" t="s">
        <v>49</v>
      </c>
      <c r="AQ159" s="73" t="s">
        <v>49</v>
      </c>
      <c r="AR159" s="73" t="s">
        <v>49</v>
      </c>
      <c r="AS159" s="73" t="s">
        <v>49</v>
      </c>
      <c r="AT159" s="73" t="s">
        <v>49</v>
      </c>
      <c r="AU159" s="73" t="s">
        <v>49</v>
      </c>
      <c r="AV159" s="73" t="s">
        <v>49</v>
      </c>
      <c r="AW159" s="98" t="s">
        <v>49</v>
      </c>
    </row>
    <row r="160" spans="1:49" x14ac:dyDescent="0.2">
      <c r="A160" s="258"/>
      <c r="B160" s="250"/>
      <c r="C160" s="11">
        <v>47</v>
      </c>
      <c r="D160" s="166"/>
      <c r="E160" s="189" t="s">
        <v>80</v>
      </c>
      <c r="F160" s="190" t="s">
        <v>80</v>
      </c>
      <c r="G160" s="190" t="s">
        <v>80</v>
      </c>
      <c r="H160" s="190" t="s">
        <v>80</v>
      </c>
      <c r="I160" s="190" t="s">
        <v>80</v>
      </c>
      <c r="J160" s="190" t="s">
        <v>80</v>
      </c>
      <c r="K160" s="190" t="s">
        <v>80</v>
      </c>
      <c r="L160" s="190" t="s">
        <v>80</v>
      </c>
      <c r="M160" s="190" t="s">
        <v>80</v>
      </c>
      <c r="N160" s="190" t="s">
        <v>80</v>
      </c>
      <c r="O160" s="190" t="s">
        <v>80</v>
      </c>
      <c r="P160" s="190" t="s">
        <v>80</v>
      </c>
      <c r="Q160" s="190" t="s">
        <v>80</v>
      </c>
      <c r="R160" s="190" t="s">
        <v>80</v>
      </c>
      <c r="S160" s="191" t="s">
        <v>80</v>
      </c>
      <c r="T160" s="143" t="s">
        <v>50</v>
      </c>
      <c r="U160" s="73" t="s">
        <v>50</v>
      </c>
      <c r="V160" s="73" t="s">
        <v>50</v>
      </c>
      <c r="W160" s="73" t="s">
        <v>50</v>
      </c>
      <c r="X160" s="73" t="s">
        <v>50</v>
      </c>
      <c r="Y160" s="73" t="s">
        <v>50</v>
      </c>
      <c r="Z160" s="73" t="s">
        <v>50</v>
      </c>
      <c r="AA160" s="73" t="s">
        <v>50</v>
      </c>
      <c r="AB160" s="73" t="s">
        <v>50</v>
      </c>
      <c r="AC160" s="73" t="s">
        <v>50</v>
      </c>
      <c r="AD160" s="73" t="s">
        <v>50</v>
      </c>
      <c r="AE160" s="73" t="s">
        <v>50</v>
      </c>
      <c r="AF160" s="73" t="s">
        <v>50</v>
      </c>
      <c r="AG160" s="73" t="s">
        <v>50</v>
      </c>
      <c r="AH160" s="98" t="s">
        <v>50</v>
      </c>
      <c r="AI160" s="143" t="s">
        <v>49</v>
      </c>
      <c r="AJ160" s="73" t="s">
        <v>49</v>
      </c>
      <c r="AK160" s="73" t="s">
        <v>49</v>
      </c>
      <c r="AL160" s="73" t="s">
        <v>49</v>
      </c>
      <c r="AM160" s="73" t="s">
        <v>49</v>
      </c>
      <c r="AN160" s="73" t="s">
        <v>49</v>
      </c>
      <c r="AO160" s="73" t="s">
        <v>49</v>
      </c>
      <c r="AP160" s="73" t="s">
        <v>49</v>
      </c>
      <c r="AQ160" s="73" t="s">
        <v>49</v>
      </c>
      <c r="AR160" s="73" t="s">
        <v>49</v>
      </c>
      <c r="AS160" s="73" t="s">
        <v>49</v>
      </c>
      <c r="AT160" s="73" t="s">
        <v>49</v>
      </c>
      <c r="AU160" s="73" t="s">
        <v>49</v>
      </c>
      <c r="AV160" s="73" t="s">
        <v>49</v>
      </c>
      <c r="AW160" s="98" t="s">
        <v>49</v>
      </c>
    </row>
    <row r="161" spans="1:49" x14ac:dyDescent="0.2">
      <c r="A161" s="258"/>
      <c r="B161" s="250"/>
      <c r="C161" s="11">
        <v>48</v>
      </c>
      <c r="D161" s="166"/>
      <c r="E161" s="143" t="s">
        <v>51</v>
      </c>
      <c r="F161" s="73" t="s">
        <v>51</v>
      </c>
      <c r="G161" s="73" t="s">
        <v>51</v>
      </c>
      <c r="H161" s="73" t="s">
        <v>51</v>
      </c>
      <c r="I161" s="73" t="s">
        <v>51</v>
      </c>
      <c r="J161" s="73" t="s">
        <v>51</v>
      </c>
      <c r="K161" s="73" t="s">
        <v>51</v>
      </c>
      <c r="L161" s="73" t="s">
        <v>51</v>
      </c>
      <c r="M161" s="73" t="s">
        <v>51</v>
      </c>
      <c r="N161" s="73" t="s">
        <v>51</v>
      </c>
      <c r="O161" s="73" t="s">
        <v>51</v>
      </c>
      <c r="P161" s="73" t="s">
        <v>51</v>
      </c>
      <c r="Q161" s="73" t="s">
        <v>51</v>
      </c>
      <c r="R161" s="73" t="s">
        <v>51</v>
      </c>
      <c r="S161" s="98" t="s">
        <v>51</v>
      </c>
      <c r="T161" s="143" t="s">
        <v>50</v>
      </c>
      <c r="U161" s="73" t="s">
        <v>50</v>
      </c>
      <c r="V161" s="73" t="s">
        <v>50</v>
      </c>
      <c r="W161" s="73" t="s">
        <v>50</v>
      </c>
      <c r="X161" s="73" t="s">
        <v>50</v>
      </c>
      <c r="Y161" s="73" t="s">
        <v>50</v>
      </c>
      <c r="Z161" s="73" t="s">
        <v>50</v>
      </c>
      <c r="AA161" s="73" t="s">
        <v>50</v>
      </c>
      <c r="AB161" s="73" t="s">
        <v>50</v>
      </c>
      <c r="AC161" s="73" t="s">
        <v>50</v>
      </c>
      <c r="AD161" s="73" t="s">
        <v>50</v>
      </c>
      <c r="AE161" s="73" t="s">
        <v>50</v>
      </c>
      <c r="AF161" s="73" t="s">
        <v>50</v>
      </c>
      <c r="AG161" s="73" t="s">
        <v>50</v>
      </c>
      <c r="AH161" s="98" t="s">
        <v>50</v>
      </c>
      <c r="AI161" s="147" t="s">
        <v>30</v>
      </c>
      <c r="AJ161" s="148" t="s">
        <v>30</v>
      </c>
      <c r="AK161" s="148" t="s">
        <v>30</v>
      </c>
      <c r="AL161" s="148" t="s">
        <v>30</v>
      </c>
      <c r="AM161" s="148" t="s">
        <v>30</v>
      </c>
      <c r="AN161" s="148" t="s">
        <v>30</v>
      </c>
      <c r="AO161" s="148" t="s">
        <v>30</v>
      </c>
      <c r="AP161" s="148" t="s">
        <v>30</v>
      </c>
      <c r="AQ161" s="148" t="s">
        <v>30</v>
      </c>
      <c r="AR161" s="148" t="s">
        <v>30</v>
      </c>
      <c r="AS161" s="148" t="s">
        <v>30</v>
      </c>
      <c r="AT161" s="148" t="s">
        <v>30</v>
      </c>
      <c r="AU161" s="148" t="s">
        <v>30</v>
      </c>
      <c r="AV161" s="148" t="s">
        <v>30</v>
      </c>
      <c r="AW161" s="149" t="s">
        <v>30</v>
      </c>
    </row>
    <row r="162" spans="1:49" x14ac:dyDescent="0.2">
      <c r="A162" s="258"/>
      <c r="B162" s="250" t="s">
        <v>3</v>
      </c>
      <c r="C162" s="11">
        <v>49</v>
      </c>
      <c r="D162" s="166"/>
      <c r="E162" s="143" t="s">
        <v>51</v>
      </c>
      <c r="F162" s="73" t="s">
        <v>51</v>
      </c>
      <c r="G162" s="73" t="s">
        <v>51</v>
      </c>
      <c r="H162" s="73" t="s">
        <v>51</v>
      </c>
      <c r="I162" s="73" t="s">
        <v>51</v>
      </c>
      <c r="J162" s="73" t="s">
        <v>51</v>
      </c>
      <c r="K162" s="73" t="s">
        <v>51</v>
      </c>
      <c r="L162" s="73" t="s">
        <v>51</v>
      </c>
      <c r="M162" s="73" t="s">
        <v>51</v>
      </c>
      <c r="N162" s="73" t="s">
        <v>51</v>
      </c>
      <c r="O162" s="73" t="s">
        <v>51</v>
      </c>
      <c r="P162" s="73" t="s">
        <v>51</v>
      </c>
      <c r="Q162" s="73" t="s">
        <v>51</v>
      </c>
      <c r="R162" s="73" t="s">
        <v>51</v>
      </c>
      <c r="S162" s="98" t="s">
        <v>51</v>
      </c>
      <c r="T162" s="143" t="s">
        <v>50</v>
      </c>
      <c r="U162" s="73" t="s">
        <v>50</v>
      </c>
      <c r="V162" s="73" t="s">
        <v>50</v>
      </c>
      <c r="W162" s="73" t="s">
        <v>50</v>
      </c>
      <c r="X162" s="73" t="s">
        <v>50</v>
      </c>
      <c r="Y162" s="73" t="s">
        <v>50</v>
      </c>
      <c r="Z162" s="73" t="s">
        <v>50</v>
      </c>
      <c r="AA162" s="73" t="s">
        <v>50</v>
      </c>
      <c r="AB162" s="73" t="s">
        <v>50</v>
      </c>
      <c r="AC162" s="73" t="s">
        <v>50</v>
      </c>
      <c r="AD162" s="73" t="s">
        <v>50</v>
      </c>
      <c r="AE162" s="73" t="s">
        <v>50</v>
      </c>
      <c r="AF162" s="73" t="s">
        <v>50</v>
      </c>
      <c r="AG162" s="73" t="s">
        <v>50</v>
      </c>
      <c r="AH162" s="98" t="s">
        <v>50</v>
      </c>
      <c r="AI162" s="147" t="s">
        <v>30</v>
      </c>
      <c r="AJ162" s="148" t="s">
        <v>30</v>
      </c>
      <c r="AK162" s="148" t="s">
        <v>30</v>
      </c>
      <c r="AL162" s="148" t="s">
        <v>30</v>
      </c>
      <c r="AM162" s="148" t="s">
        <v>30</v>
      </c>
      <c r="AN162" s="148" t="s">
        <v>30</v>
      </c>
      <c r="AO162" s="148" t="s">
        <v>30</v>
      </c>
      <c r="AP162" s="148" t="s">
        <v>30</v>
      </c>
      <c r="AQ162" s="148" t="s">
        <v>30</v>
      </c>
      <c r="AR162" s="148" t="s">
        <v>30</v>
      </c>
      <c r="AS162" s="148" t="s">
        <v>30</v>
      </c>
      <c r="AT162" s="148" t="s">
        <v>30</v>
      </c>
      <c r="AU162" s="148" t="s">
        <v>30</v>
      </c>
      <c r="AV162" s="148" t="s">
        <v>30</v>
      </c>
      <c r="AW162" s="149" t="s">
        <v>30</v>
      </c>
    </row>
    <row r="163" spans="1:49" x14ac:dyDescent="0.2">
      <c r="A163" s="258"/>
      <c r="B163" s="250"/>
      <c r="C163" s="11">
        <v>50</v>
      </c>
      <c r="D163" s="166"/>
      <c r="E163" s="143" t="s">
        <v>51</v>
      </c>
      <c r="F163" s="73" t="s">
        <v>51</v>
      </c>
      <c r="G163" s="73" t="s">
        <v>51</v>
      </c>
      <c r="H163" s="73" t="s">
        <v>51</v>
      </c>
      <c r="I163" s="73" t="s">
        <v>51</v>
      </c>
      <c r="J163" s="73" t="s">
        <v>51</v>
      </c>
      <c r="K163" s="73" t="s">
        <v>51</v>
      </c>
      <c r="L163" s="73" t="s">
        <v>51</v>
      </c>
      <c r="M163" s="73" t="s">
        <v>51</v>
      </c>
      <c r="N163" s="73" t="s">
        <v>51</v>
      </c>
      <c r="O163" s="73" t="s">
        <v>51</v>
      </c>
      <c r="P163" s="73" t="s">
        <v>51</v>
      </c>
      <c r="Q163" s="73" t="s">
        <v>51</v>
      </c>
      <c r="R163" s="73" t="s">
        <v>51</v>
      </c>
      <c r="S163" s="98" t="s">
        <v>51</v>
      </c>
      <c r="T163" s="143" t="s">
        <v>50</v>
      </c>
      <c r="U163" s="73" t="s">
        <v>50</v>
      </c>
      <c r="V163" s="73" t="s">
        <v>50</v>
      </c>
      <c r="W163" s="73" t="s">
        <v>50</v>
      </c>
      <c r="X163" s="73" t="s">
        <v>50</v>
      </c>
      <c r="Y163" s="73" t="s">
        <v>50</v>
      </c>
      <c r="Z163" s="73" t="s">
        <v>50</v>
      </c>
      <c r="AA163" s="73" t="s">
        <v>50</v>
      </c>
      <c r="AB163" s="73" t="s">
        <v>50</v>
      </c>
      <c r="AC163" s="73" t="s">
        <v>50</v>
      </c>
      <c r="AD163" s="73" t="s">
        <v>50</v>
      </c>
      <c r="AE163" s="73" t="s">
        <v>50</v>
      </c>
      <c r="AF163" s="73" t="s">
        <v>50</v>
      </c>
      <c r="AG163" s="73" t="s">
        <v>50</v>
      </c>
      <c r="AH163" s="98" t="s">
        <v>50</v>
      </c>
      <c r="AI163" s="147" t="s">
        <v>30</v>
      </c>
      <c r="AJ163" s="148" t="s">
        <v>30</v>
      </c>
      <c r="AK163" s="148" t="s">
        <v>30</v>
      </c>
      <c r="AL163" s="148" t="s">
        <v>30</v>
      </c>
      <c r="AM163" s="148" t="s">
        <v>30</v>
      </c>
      <c r="AN163" s="148" t="s">
        <v>30</v>
      </c>
      <c r="AO163" s="148" t="s">
        <v>30</v>
      </c>
      <c r="AP163" s="148" t="s">
        <v>30</v>
      </c>
      <c r="AQ163" s="148" t="s">
        <v>30</v>
      </c>
      <c r="AR163" s="148" t="s">
        <v>30</v>
      </c>
      <c r="AS163" s="148" t="s">
        <v>30</v>
      </c>
      <c r="AT163" s="148" t="s">
        <v>30</v>
      </c>
      <c r="AU163" s="148" t="s">
        <v>30</v>
      </c>
      <c r="AV163" s="148" t="s">
        <v>30</v>
      </c>
      <c r="AW163" s="149" t="s">
        <v>30</v>
      </c>
    </row>
    <row r="164" spans="1:49" x14ac:dyDescent="0.2">
      <c r="A164" s="258"/>
      <c r="B164" s="250"/>
      <c r="C164" s="11">
        <v>51</v>
      </c>
      <c r="D164" s="166" t="s">
        <v>27</v>
      </c>
      <c r="E164" s="158" t="s">
        <v>52</v>
      </c>
      <c r="F164" s="159" t="s">
        <v>52</v>
      </c>
      <c r="G164" s="159" t="s">
        <v>52</v>
      </c>
      <c r="H164" s="159" t="s">
        <v>52</v>
      </c>
      <c r="I164" s="159" t="s">
        <v>52</v>
      </c>
      <c r="J164" s="159" t="s">
        <v>52</v>
      </c>
      <c r="K164" s="159" t="s">
        <v>52</v>
      </c>
      <c r="L164" s="159" t="s">
        <v>52</v>
      </c>
      <c r="M164" s="159" t="s">
        <v>52</v>
      </c>
      <c r="N164" s="159" t="s">
        <v>52</v>
      </c>
      <c r="O164" s="159" t="s">
        <v>52</v>
      </c>
      <c r="P164" s="159" t="s">
        <v>52</v>
      </c>
      <c r="Q164" s="159" t="s">
        <v>52</v>
      </c>
      <c r="R164" s="159" t="s">
        <v>52</v>
      </c>
      <c r="S164" s="160" t="s">
        <v>52</v>
      </c>
      <c r="T164" s="156" t="s">
        <v>45</v>
      </c>
      <c r="U164" s="80" t="s">
        <v>45</v>
      </c>
      <c r="V164" s="80" t="s">
        <v>45</v>
      </c>
      <c r="W164" s="80" t="s">
        <v>45</v>
      </c>
      <c r="X164" s="80" t="s">
        <v>45</v>
      </c>
      <c r="Y164" s="78" t="s">
        <v>20</v>
      </c>
      <c r="Z164" s="78" t="s">
        <v>20</v>
      </c>
      <c r="AA164" s="78" t="s">
        <v>20</v>
      </c>
      <c r="AB164" s="78" t="s">
        <v>20</v>
      </c>
      <c r="AC164" s="78" t="s">
        <v>20</v>
      </c>
      <c r="AD164" s="151" t="s">
        <v>21</v>
      </c>
      <c r="AE164" s="151" t="s">
        <v>21</v>
      </c>
      <c r="AF164" s="151" t="s">
        <v>21</v>
      </c>
      <c r="AG164" s="72" t="s">
        <v>44</v>
      </c>
      <c r="AH164" s="157" t="s">
        <v>21</v>
      </c>
      <c r="AI164" s="147" t="s">
        <v>30</v>
      </c>
      <c r="AJ164" s="148" t="s">
        <v>30</v>
      </c>
      <c r="AK164" s="148" t="s">
        <v>30</v>
      </c>
      <c r="AL164" s="148" t="s">
        <v>30</v>
      </c>
      <c r="AM164" s="148" t="s">
        <v>30</v>
      </c>
      <c r="AN164" s="148" t="s">
        <v>30</v>
      </c>
      <c r="AO164" s="148" t="s">
        <v>30</v>
      </c>
      <c r="AP164" s="148" t="s">
        <v>30</v>
      </c>
      <c r="AQ164" s="148" t="s">
        <v>30</v>
      </c>
      <c r="AR164" s="148" t="s">
        <v>30</v>
      </c>
      <c r="AS164" s="148" t="s">
        <v>30</v>
      </c>
      <c r="AT164" s="148" t="s">
        <v>30</v>
      </c>
      <c r="AU164" s="148" t="s">
        <v>30</v>
      </c>
      <c r="AV164" s="148" t="s">
        <v>30</v>
      </c>
      <c r="AW164" s="149" t="s">
        <v>30</v>
      </c>
    </row>
    <row r="165" spans="1:49" ht="13.5" thickBot="1" x14ac:dyDescent="0.25">
      <c r="A165" s="259"/>
      <c r="B165" s="251"/>
      <c r="C165" s="164">
        <v>52</v>
      </c>
      <c r="D165" s="167" t="s">
        <v>76</v>
      </c>
      <c r="E165" s="158" t="s">
        <v>52</v>
      </c>
      <c r="F165" s="159" t="s">
        <v>52</v>
      </c>
      <c r="G165" s="159" t="s">
        <v>52</v>
      </c>
      <c r="H165" s="159" t="s">
        <v>52</v>
      </c>
      <c r="I165" s="159" t="s">
        <v>52</v>
      </c>
      <c r="J165" s="159" t="s">
        <v>52</v>
      </c>
      <c r="K165" s="159" t="s">
        <v>52</v>
      </c>
      <c r="L165" s="159" t="s">
        <v>52</v>
      </c>
      <c r="M165" s="159" t="s">
        <v>52</v>
      </c>
      <c r="N165" s="159" t="s">
        <v>52</v>
      </c>
      <c r="O165" s="159" t="s">
        <v>52</v>
      </c>
      <c r="P165" s="159" t="s">
        <v>52</v>
      </c>
      <c r="Q165" s="159" t="s">
        <v>52</v>
      </c>
      <c r="R165" s="159" t="s">
        <v>52</v>
      </c>
      <c r="S165" s="160" t="s">
        <v>52</v>
      </c>
      <c r="T165" s="156" t="s">
        <v>45</v>
      </c>
      <c r="U165" s="80" t="s">
        <v>45</v>
      </c>
      <c r="V165" s="80" t="s">
        <v>45</v>
      </c>
      <c r="W165" s="80" t="s">
        <v>45</v>
      </c>
      <c r="X165" s="80" t="s">
        <v>45</v>
      </c>
      <c r="Y165" s="78" t="s">
        <v>20</v>
      </c>
      <c r="Z165" s="78" t="s">
        <v>20</v>
      </c>
      <c r="AA165" s="78" t="s">
        <v>20</v>
      </c>
      <c r="AB165" s="78" t="s">
        <v>20</v>
      </c>
      <c r="AC165" s="78" t="s">
        <v>20</v>
      </c>
      <c r="AD165" s="151" t="s">
        <v>21</v>
      </c>
      <c r="AE165" s="151" t="s">
        <v>21</v>
      </c>
      <c r="AF165" s="151" t="s">
        <v>21</v>
      </c>
      <c r="AG165" s="72" t="s">
        <v>44</v>
      </c>
      <c r="AH165" s="157" t="s">
        <v>21</v>
      </c>
      <c r="AI165" s="147" t="s">
        <v>30</v>
      </c>
      <c r="AJ165" s="148" t="s">
        <v>30</v>
      </c>
      <c r="AK165" s="148" t="s">
        <v>30</v>
      </c>
      <c r="AL165" s="148" t="s">
        <v>30</v>
      </c>
      <c r="AM165" s="148" t="s">
        <v>30</v>
      </c>
      <c r="AN165" s="148" t="s">
        <v>30</v>
      </c>
      <c r="AO165" s="148" t="s">
        <v>30</v>
      </c>
      <c r="AP165" s="148" t="s">
        <v>30</v>
      </c>
      <c r="AQ165" s="148" t="s">
        <v>30</v>
      </c>
      <c r="AR165" s="148" t="s">
        <v>30</v>
      </c>
      <c r="AS165" s="148" t="s">
        <v>30</v>
      </c>
      <c r="AT165" s="148" t="s">
        <v>30</v>
      </c>
      <c r="AU165" s="148" t="s">
        <v>30</v>
      </c>
      <c r="AV165" s="148" t="s">
        <v>30</v>
      </c>
      <c r="AW165" s="149" t="s">
        <v>30</v>
      </c>
    </row>
    <row r="166" spans="1:49" x14ac:dyDescent="0.2">
      <c r="A166" s="252">
        <v>2023</v>
      </c>
      <c r="B166" s="255" t="s">
        <v>4</v>
      </c>
      <c r="C166" s="10">
        <v>1</v>
      </c>
      <c r="D166" s="171" t="s">
        <v>76</v>
      </c>
      <c r="E166" s="158" t="s">
        <v>52</v>
      </c>
      <c r="F166" s="159" t="s">
        <v>52</v>
      </c>
      <c r="G166" s="159" t="s">
        <v>52</v>
      </c>
      <c r="H166" s="159" t="s">
        <v>52</v>
      </c>
      <c r="I166" s="159" t="s">
        <v>52</v>
      </c>
      <c r="J166" s="159" t="s">
        <v>52</v>
      </c>
      <c r="K166" s="159" t="s">
        <v>52</v>
      </c>
      <c r="L166" s="159" t="s">
        <v>52</v>
      </c>
      <c r="M166" s="159" t="s">
        <v>52</v>
      </c>
      <c r="N166" s="159" t="s">
        <v>52</v>
      </c>
      <c r="O166" s="159" t="s">
        <v>52</v>
      </c>
      <c r="P166" s="159" t="s">
        <v>52</v>
      </c>
      <c r="Q166" s="159" t="s">
        <v>52</v>
      </c>
      <c r="R166" s="159" t="s">
        <v>52</v>
      </c>
      <c r="S166" s="160" t="s">
        <v>52</v>
      </c>
      <c r="T166" s="156" t="s">
        <v>45</v>
      </c>
      <c r="U166" s="80" t="s">
        <v>45</v>
      </c>
      <c r="V166" s="80" t="s">
        <v>45</v>
      </c>
      <c r="W166" s="80" t="s">
        <v>45</v>
      </c>
      <c r="X166" s="80" t="s">
        <v>45</v>
      </c>
      <c r="Y166" s="78" t="s">
        <v>20</v>
      </c>
      <c r="Z166" s="78" t="s">
        <v>20</v>
      </c>
      <c r="AA166" s="78" t="s">
        <v>20</v>
      </c>
      <c r="AB166" s="78" t="s">
        <v>20</v>
      </c>
      <c r="AC166" s="78" t="s">
        <v>20</v>
      </c>
      <c r="AD166" s="151" t="s">
        <v>21</v>
      </c>
      <c r="AE166" s="151" t="s">
        <v>21</v>
      </c>
      <c r="AF166" s="151" t="s">
        <v>21</v>
      </c>
      <c r="AG166" s="151" t="s">
        <v>21</v>
      </c>
      <c r="AH166" s="72" t="s">
        <v>44</v>
      </c>
      <c r="AI166" s="147" t="s">
        <v>30</v>
      </c>
      <c r="AJ166" s="148" t="s">
        <v>30</v>
      </c>
      <c r="AK166" s="148" t="s">
        <v>30</v>
      </c>
      <c r="AL166" s="148" t="s">
        <v>30</v>
      </c>
      <c r="AM166" s="148" t="s">
        <v>30</v>
      </c>
      <c r="AN166" s="148" t="s">
        <v>30</v>
      </c>
      <c r="AO166" s="148" t="s">
        <v>30</v>
      </c>
      <c r="AP166" s="148" t="s">
        <v>30</v>
      </c>
      <c r="AQ166" s="148" t="s">
        <v>30</v>
      </c>
      <c r="AR166" s="148" t="s">
        <v>30</v>
      </c>
      <c r="AS166" s="148" t="s">
        <v>30</v>
      </c>
      <c r="AT166" s="148" t="s">
        <v>30</v>
      </c>
      <c r="AU166" s="148" t="s">
        <v>30</v>
      </c>
      <c r="AV166" s="148" t="s">
        <v>30</v>
      </c>
      <c r="AW166" s="149" t="s">
        <v>30</v>
      </c>
    </row>
    <row r="167" spans="1:49" x14ac:dyDescent="0.2">
      <c r="A167" s="253"/>
      <c r="B167" s="256"/>
      <c r="C167" s="11">
        <v>2</v>
      </c>
      <c r="D167" s="166"/>
      <c r="E167" s="158" t="s">
        <v>52</v>
      </c>
      <c r="F167" s="159" t="s">
        <v>52</v>
      </c>
      <c r="G167" s="159" t="s">
        <v>52</v>
      </c>
      <c r="H167" s="159" t="s">
        <v>52</v>
      </c>
      <c r="I167" s="159" t="s">
        <v>52</v>
      </c>
      <c r="J167" s="159" t="s">
        <v>52</v>
      </c>
      <c r="K167" s="159" t="s">
        <v>52</v>
      </c>
      <c r="L167" s="159" t="s">
        <v>52</v>
      </c>
      <c r="M167" s="159" t="s">
        <v>52</v>
      </c>
      <c r="N167" s="159" t="s">
        <v>52</v>
      </c>
      <c r="O167" s="159" t="s">
        <v>52</v>
      </c>
      <c r="P167" s="159" t="s">
        <v>52</v>
      </c>
      <c r="Q167" s="159" t="s">
        <v>52</v>
      </c>
      <c r="R167" s="159" t="s">
        <v>52</v>
      </c>
      <c r="S167" s="160" t="s">
        <v>52</v>
      </c>
      <c r="T167" s="156" t="s">
        <v>45</v>
      </c>
      <c r="U167" s="80" t="s">
        <v>45</v>
      </c>
      <c r="V167" s="80" t="s">
        <v>45</v>
      </c>
      <c r="W167" s="80" t="s">
        <v>45</v>
      </c>
      <c r="X167" s="80" t="s">
        <v>45</v>
      </c>
      <c r="Y167" s="78" t="s">
        <v>20</v>
      </c>
      <c r="Z167" s="78" t="s">
        <v>20</v>
      </c>
      <c r="AA167" s="78" t="s">
        <v>20</v>
      </c>
      <c r="AB167" s="78" t="s">
        <v>20</v>
      </c>
      <c r="AC167" s="78" t="s">
        <v>20</v>
      </c>
      <c r="AD167" s="151" t="s">
        <v>21</v>
      </c>
      <c r="AE167" s="151" t="s">
        <v>21</v>
      </c>
      <c r="AF167" s="151" t="s">
        <v>21</v>
      </c>
      <c r="AG167" s="151" t="s">
        <v>21</v>
      </c>
      <c r="AH167" s="72" t="s">
        <v>44</v>
      </c>
      <c r="AI167" s="143" t="s">
        <v>49</v>
      </c>
      <c r="AJ167" s="73" t="s">
        <v>49</v>
      </c>
      <c r="AK167" s="73" t="s">
        <v>49</v>
      </c>
      <c r="AL167" s="73" t="s">
        <v>49</v>
      </c>
      <c r="AM167" s="73" t="s">
        <v>49</v>
      </c>
      <c r="AN167" s="73" t="s">
        <v>49</v>
      </c>
      <c r="AO167" s="73" t="s">
        <v>49</v>
      </c>
      <c r="AP167" s="73" t="s">
        <v>49</v>
      </c>
      <c r="AQ167" s="73" t="s">
        <v>49</v>
      </c>
      <c r="AR167" s="73" t="s">
        <v>49</v>
      </c>
      <c r="AS167" s="73" t="s">
        <v>49</v>
      </c>
      <c r="AT167" s="73" t="s">
        <v>49</v>
      </c>
      <c r="AU167" s="73" t="s">
        <v>49</v>
      </c>
      <c r="AV167" s="73" t="s">
        <v>49</v>
      </c>
      <c r="AW167" s="98" t="s">
        <v>49</v>
      </c>
    </row>
    <row r="168" spans="1:49" x14ac:dyDescent="0.2">
      <c r="A168" s="253"/>
      <c r="B168" s="256"/>
      <c r="C168" s="11">
        <v>3</v>
      </c>
      <c r="D168" s="166"/>
      <c r="E168" s="143" t="s">
        <v>51</v>
      </c>
      <c r="F168" s="73" t="s">
        <v>51</v>
      </c>
      <c r="G168" s="73" t="s">
        <v>51</v>
      </c>
      <c r="H168" s="73" t="s">
        <v>51</v>
      </c>
      <c r="I168" s="73" t="s">
        <v>51</v>
      </c>
      <c r="J168" s="73" t="s">
        <v>51</v>
      </c>
      <c r="K168" s="73" t="s">
        <v>51</v>
      </c>
      <c r="L168" s="73" t="s">
        <v>51</v>
      </c>
      <c r="M168" s="73" t="s">
        <v>51</v>
      </c>
      <c r="N168" s="73" t="s">
        <v>51</v>
      </c>
      <c r="O168" s="73" t="s">
        <v>51</v>
      </c>
      <c r="P168" s="73" t="s">
        <v>51</v>
      </c>
      <c r="Q168" s="73" t="s">
        <v>51</v>
      </c>
      <c r="R168" s="73" t="s">
        <v>51</v>
      </c>
      <c r="S168" s="98" t="s">
        <v>51</v>
      </c>
      <c r="T168" s="156" t="s">
        <v>45</v>
      </c>
      <c r="U168" s="80" t="s">
        <v>45</v>
      </c>
      <c r="V168" s="80" t="s">
        <v>45</v>
      </c>
      <c r="W168" s="80" t="s">
        <v>45</v>
      </c>
      <c r="X168" s="80" t="s">
        <v>45</v>
      </c>
      <c r="Y168" s="78" t="s">
        <v>20</v>
      </c>
      <c r="Z168" s="78" t="s">
        <v>20</v>
      </c>
      <c r="AA168" s="78" t="s">
        <v>20</v>
      </c>
      <c r="AB168" s="78" t="s">
        <v>20</v>
      </c>
      <c r="AC168" s="78" t="s">
        <v>20</v>
      </c>
      <c r="AD168" s="151" t="s">
        <v>21</v>
      </c>
      <c r="AE168" s="151" t="s">
        <v>21</v>
      </c>
      <c r="AF168" s="151" t="s">
        <v>21</v>
      </c>
      <c r="AG168" s="151" t="s">
        <v>21</v>
      </c>
      <c r="AH168" s="151" t="s">
        <v>21</v>
      </c>
      <c r="AI168" s="143" t="s">
        <v>49</v>
      </c>
      <c r="AJ168" s="73" t="s">
        <v>49</v>
      </c>
      <c r="AK168" s="73" t="s">
        <v>49</v>
      </c>
      <c r="AL168" s="73" t="s">
        <v>49</v>
      </c>
      <c r="AM168" s="73" t="s">
        <v>49</v>
      </c>
      <c r="AN168" s="73" t="s">
        <v>49</v>
      </c>
      <c r="AO168" s="73" t="s">
        <v>49</v>
      </c>
      <c r="AP168" s="73" t="s">
        <v>49</v>
      </c>
      <c r="AQ168" s="73" t="s">
        <v>49</v>
      </c>
      <c r="AR168" s="73" t="s">
        <v>49</v>
      </c>
      <c r="AS168" s="73" t="s">
        <v>49</v>
      </c>
      <c r="AT168" s="73" t="s">
        <v>49</v>
      </c>
      <c r="AU168" s="73" t="s">
        <v>49</v>
      </c>
      <c r="AV168" s="73" t="s">
        <v>49</v>
      </c>
      <c r="AW168" s="98" t="s">
        <v>49</v>
      </c>
    </row>
    <row r="169" spans="1:49" x14ac:dyDescent="0.2">
      <c r="A169" s="253"/>
      <c r="B169" s="256"/>
      <c r="C169" s="11">
        <v>4</v>
      </c>
      <c r="D169" s="166"/>
      <c r="E169" s="143" t="s">
        <v>51</v>
      </c>
      <c r="F169" s="73" t="s">
        <v>51</v>
      </c>
      <c r="G169" s="73" t="s">
        <v>51</v>
      </c>
      <c r="H169" s="73" t="s">
        <v>51</v>
      </c>
      <c r="I169" s="73" t="s">
        <v>51</v>
      </c>
      <c r="J169" s="73" t="s">
        <v>51</v>
      </c>
      <c r="K169" s="73" t="s">
        <v>51</v>
      </c>
      <c r="L169" s="73" t="s">
        <v>51</v>
      </c>
      <c r="M169" s="73" t="s">
        <v>51</v>
      </c>
      <c r="N169" s="73" t="s">
        <v>51</v>
      </c>
      <c r="O169" s="73" t="s">
        <v>51</v>
      </c>
      <c r="P169" s="73" t="s">
        <v>51</v>
      </c>
      <c r="Q169" s="73" t="s">
        <v>51</v>
      </c>
      <c r="R169" s="73" t="s">
        <v>51</v>
      </c>
      <c r="S169" s="98" t="s">
        <v>51</v>
      </c>
      <c r="T169" s="156" t="s">
        <v>45</v>
      </c>
      <c r="U169" s="80" t="s">
        <v>45</v>
      </c>
      <c r="V169" s="80" t="s">
        <v>45</v>
      </c>
      <c r="W169" s="80" t="s">
        <v>45</v>
      </c>
      <c r="X169" s="80" t="s">
        <v>45</v>
      </c>
      <c r="Y169" s="78" t="s">
        <v>20</v>
      </c>
      <c r="Z169" s="78" t="s">
        <v>20</v>
      </c>
      <c r="AA169" s="78" t="s">
        <v>20</v>
      </c>
      <c r="AB169" s="78" t="s">
        <v>20</v>
      </c>
      <c r="AC169" s="78" t="s">
        <v>20</v>
      </c>
      <c r="AD169" s="151" t="s">
        <v>21</v>
      </c>
      <c r="AE169" s="151" t="s">
        <v>21</v>
      </c>
      <c r="AF169" s="151" t="s">
        <v>21</v>
      </c>
      <c r="AG169" s="151" t="s">
        <v>21</v>
      </c>
      <c r="AH169" s="151" t="s">
        <v>21</v>
      </c>
      <c r="AI169" s="143" t="s">
        <v>49</v>
      </c>
      <c r="AJ169" s="73" t="s">
        <v>49</v>
      </c>
      <c r="AK169" s="73" t="s">
        <v>49</v>
      </c>
      <c r="AL169" s="73" t="s">
        <v>49</v>
      </c>
      <c r="AM169" s="73" t="s">
        <v>49</v>
      </c>
      <c r="AN169" s="73" t="s">
        <v>49</v>
      </c>
      <c r="AO169" s="73" t="s">
        <v>49</v>
      </c>
      <c r="AP169" s="73" t="s">
        <v>49</v>
      </c>
      <c r="AQ169" s="73" t="s">
        <v>49</v>
      </c>
      <c r="AR169" s="73" t="s">
        <v>49</v>
      </c>
      <c r="AS169" s="73" t="s">
        <v>49</v>
      </c>
      <c r="AT169" s="73" t="s">
        <v>49</v>
      </c>
      <c r="AU169" s="73" t="s">
        <v>49</v>
      </c>
      <c r="AV169" s="73" t="s">
        <v>49</v>
      </c>
      <c r="AW169" s="98" t="s">
        <v>49</v>
      </c>
    </row>
    <row r="170" spans="1:49" x14ac:dyDescent="0.2">
      <c r="A170" s="253"/>
      <c r="B170" s="250" t="s">
        <v>5</v>
      </c>
      <c r="C170" s="11">
        <v>5</v>
      </c>
      <c r="D170" s="166"/>
      <c r="E170" s="143" t="s">
        <v>51</v>
      </c>
      <c r="F170" s="73" t="s">
        <v>51</v>
      </c>
      <c r="G170" s="73" t="s">
        <v>51</v>
      </c>
      <c r="H170" s="73" t="s">
        <v>51</v>
      </c>
      <c r="I170" s="73" t="s">
        <v>51</v>
      </c>
      <c r="J170" s="73" t="s">
        <v>51</v>
      </c>
      <c r="K170" s="73" t="s">
        <v>51</v>
      </c>
      <c r="L170" s="73" t="s">
        <v>51</v>
      </c>
      <c r="M170" s="73" t="s">
        <v>51</v>
      </c>
      <c r="N170" s="73" t="s">
        <v>51</v>
      </c>
      <c r="O170" s="73" t="s">
        <v>51</v>
      </c>
      <c r="P170" s="73" t="s">
        <v>51</v>
      </c>
      <c r="Q170" s="73" t="s">
        <v>51</v>
      </c>
      <c r="R170" s="73" t="s">
        <v>51</v>
      </c>
      <c r="S170" s="98" t="s">
        <v>51</v>
      </c>
      <c r="T170" s="156" t="s">
        <v>45</v>
      </c>
      <c r="U170" s="80" t="s">
        <v>45</v>
      </c>
      <c r="V170" s="80" t="s">
        <v>45</v>
      </c>
      <c r="W170" s="80" t="s">
        <v>45</v>
      </c>
      <c r="X170" s="80" t="s">
        <v>45</v>
      </c>
      <c r="Y170" s="78" t="s">
        <v>20</v>
      </c>
      <c r="Z170" s="78" t="s">
        <v>20</v>
      </c>
      <c r="AA170" s="78" t="s">
        <v>20</v>
      </c>
      <c r="AB170" s="78" t="s">
        <v>20</v>
      </c>
      <c r="AC170" s="78" t="s">
        <v>20</v>
      </c>
      <c r="AD170" s="151" t="s">
        <v>21</v>
      </c>
      <c r="AE170" s="151" t="s">
        <v>21</v>
      </c>
      <c r="AF170" s="151" t="s">
        <v>21</v>
      </c>
      <c r="AG170" s="151" t="s">
        <v>21</v>
      </c>
      <c r="AH170" s="151" t="s">
        <v>21</v>
      </c>
      <c r="AI170" s="143" t="s">
        <v>49</v>
      </c>
      <c r="AJ170" s="73" t="s">
        <v>49</v>
      </c>
      <c r="AK170" s="73" t="s">
        <v>49</v>
      </c>
      <c r="AL170" s="73" t="s">
        <v>49</v>
      </c>
      <c r="AM170" s="73" t="s">
        <v>49</v>
      </c>
      <c r="AN170" s="73" t="s">
        <v>49</v>
      </c>
      <c r="AO170" s="73" t="s">
        <v>49</v>
      </c>
      <c r="AP170" s="73" t="s">
        <v>49</v>
      </c>
      <c r="AQ170" s="73" t="s">
        <v>49</v>
      </c>
      <c r="AR170" s="73" t="s">
        <v>49</v>
      </c>
      <c r="AS170" s="73" t="s">
        <v>49</v>
      </c>
      <c r="AT170" s="73" t="s">
        <v>49</v>
      </c>
      <c r="AU170" s="73" t="s">
        <v>49</v>
      </c>
      <c r="AV170" s="73" t="s">
        <v>49</v>
      </c>
      <c r="AW170" s="98" t="s">
        <v>49</v>
      </c>
    </row>
    <row r="171" spans="1:49" x14ac:dyDescent="0.2">
      <c r="A171" s="253"/>
      <c r="B171" s="250"/>
      <c r="C171" s="11">
        <v>6</v>
      </c>
      <c r="D171" s="166"/>
      <c r="E171" s="68" t="s">
        <v>54</v>
      </c>
      <c r="F171" s="52" t="s">
        <v>54</v>
      </c>
      <c r="G171" s="52" t="s">
        <v>54</v>
      </c>
      <c r="H171" s="52" t="s">
        <v>54</v>
      </c>
      <c r="I171" s="52" t="s">
        <v>54</v>
      </c>
      <c r="J171" s="52" t="s">
        <v>54</v>
      </c>
      <c r="K171" s="52" t="s">
        <v>54</v>
      </c>
      <c r="L171" s="52" t="s">
        <v>54</v>
      </c>
      <c r="M171" s="52" t="s">
        <v>54</v>
      </c>
      <c r="N171" s="52" t="s">
        <v>54</v>
      </c>
      <c r="O171" s="52" t="s">
        <v>54</v>
      </c>
      <c r="P171" s="52" t="s">
        <v>54</v>
      </c>
      <c r="Q171" s="52" t="s">
        <v>54</v>
      </c>
      <c r="R171" s="52" t="s">
        <v>54</v>
      </c>
      <c r="S171" s="54" t="s">
        <v>54</v>
      </c>
      <c r="T171" s="156" t="s">
        <v>45</v>
      </c>
      <c r="U171" s="80" t="s">
        <v>45</v>
      </c>
      <c r="V171" s="80" t="s">
        <v>45</v>
      </c>
      <c r="W171" s="80" t="s">
        <v>45</v>
      </c>
      <c r="X171" s="80" t="s">
        <v>45</v>
      </c>
      <c r="Y171" s="78" t="s">
        <v>20</v>
      </c>
      <c r="Z171" s="78" t="s">
        <v>20</v>
      </c>
      <c r="AA171" s="78" t="s">
        <v>20</v>
      </c>
      <c r="AB171" s="78" t="s">
        <v>20</v>
      </c>
      <c r="AC171" s="78" t="s">
        <v>20</v>
      </c>
      <c r="AD171" s="151" t="s">
        <v>21</v>
      </c>
      <c r="AE171" s="151" t="s">
        <v>21</v>
      </c>
      <c r="AF171" s="151" t="s">
        <v>21</v>
      </c>
      <c r="AG171" s="151" t="s">
        <v>21</v>
      </c>
      <c r="AH171" s="151" t="s">
        <v>21</v>
      </c>
      <c r="AI171" s="143" t="s">
        <v>49</v>
      </c>
      <c r="AJ171" s="73" t="s">
        <v>49</v>
      </c>
      <c r="AK171" s="73" t="s">
        <v>49</v>
      </c>
      <c r="AL171" s="73" t="s">
        <v>49</v>
      </c>
      <c r="AM171" s="73" t="s">
        <v>49</v>
      </c>
      <c r="AN171" s="73" t="s">
        <v>49</v>
      </c>
      <c r="AO171" s="73" t="s">
        <v>49</v>
      </c>
      <c r="AP171" s="73" t="s">
        <v>49</v>
      </c>
      <c r="AQ171" s="73" t="s">
        <v>49</v>
      </c>
      <c r="AR171" s="73" t="s">
        <v>49</v>
      </c>
      <c r="AS171" s="73" t="s">
        <v>49</v>
      </c>
      <c r="AT171" s="73" t="s">
        <v>49</v>
      </c>
      <c r="AU171" s="73" t="s">
        <v>49</v>
      </c>
      <c r="AV171" s="73" t="s">
        <v>49</v>
      </c>
      <c r="AW171" s="98" t="s">
        <v>49</v>
      </c>
    </row>
    <row r="172" spans="1:49" x14ac:dyDescent="0.2">
      <c r="A172" s="253"/>
      <c r="B172" s="250"/>
      <c r="C172" s="11">
        <v>7</v>
      </c>
      <c r="D172" s="166"/>
      <c r="E172" s="68" t="s">
        <v>54</v>
      </c>
      <c r="F172" s="52" t="s">
        <v>54</v>
      </c>
      <c r="G172" s="52" t="s">
        <v>54</v>
      </c>
      <c r="H172" s="52" t="s">
        <v>54</v>
      </c>
      <c r="I172" s="52" t="s">
        <v>54</v>
      </c>
      <c r="J172" s="52" t="s">
        <v>54</v>
      </c>
      <c r="K172" s="52" t="s">
        <v>54</v>
      </c>
      <c r="L172" s="52" t="s">
        <v>54</v>
      </c>
      <c r="M172" s="52" t="s">
        <v>54</v>
      </c>
      <c r="N172" s="52" t="s">
        <v>54</v>
      </c>
      <c r="O172" s="52" t="s">
        <v>54</v>
      </c>
      <c r="P172" s="52" t="s">
        <v>54</v>
      </c>
      <c r="Q172" s="52" t="s">
        <v>54</v>
      </c>
      <c r="R172" s="52" t="s">
        <v>54</v>
      </c>
      <c r="S172" s="54" t="s">
        <v>54</v>
      </c>
      <c r="T172" s="156" t="s">
        <v>45</v>
      </c>
      <c r="U172" s="80" t="s">
        <v>45</v>
      </c>
      <c r="V172" s="80" t="s">
        <v>45</v>
      </c>
      <c r="W172" s="80" t="s">
        <v>45</v>
      </c>
      <c r="X172" s="80" t="s">
        <v>45</v>
      </c>
      <c r="Y172" s="78" t="s">
        <v>20</v>
      </c>
      <c r="Z172" s="78" t="s">
        <v>20</v>
      </c>
      <c r="AA172" s="78" t="s">
        <v>20</v>
      </c>
      <c r="AB172" s="78" t="s">
        <v>20</v>
      </c>
      <c r="AC172" s="78" t="s">
        <v>20</v>
      </c>
      <c r="AD172" s="151" t="s">
        <v>21</v>
      </c>
      <c r="AE172" s="151" t="s">
        <v>21</v>
      </c>
      <c r="AF172" s="151" t="s">
        <v>21</v>
      </c>
      <c r="AG172" s="151" t="s">
        <v>21</v>
      </c>
      <c r="AH172" s="151" t="s">
        <v>21</v>
      </c>
      <c r="AI172" s="143" t="s">
        <v>49</v>
      </c>
      <c r="AJ172" s="73" t="s">
        <v>49</v>
      </c>
      <c r="AK172" s="73" t="s">
        <v>49</v>
      </c>
      <c r="AL172" s="73" t="s">
        <v>49</v>
      </c>
      <c r="AM172" s="73" t="s">
        <v>49</v>
      </c>
      <c r="AN172" s="73" t="s">
        <v>49</v>
      </c>
      <c r="AO172" s="73" t="s">
        <v>49</v>
      </c>
      <c r="AP172" s="73" t="s">
        <v>49</v>
      </c>
      <c r="AQ172" s="73" t="s">
        <v>49</v>
      </c>
      <c r="AR172" s="73" t="s">
        <v>49</v>
      </c>
      <c r="AS172" s="73" t="s">
        <v>49</v>
      </c>
      <c r="AT172" s="73" t="s">
        <v>49</v>
      </c>
      <c r="AU172" s="73" t="s">
        <v>49</v>
      </c>
      <c r="AV172" s="73" t="s">
        <v>49</v>
      </c>
      <c r="AW172" s="98" t="s">
        <v>49</v>
      </c>
    </row>
    <row r="173" spans="1:49" x14ac:dyDescent="0.2">
      <c r="A173" s="253"/>
      <c r="B173" s="250"/>
      <c r="C173" s="11">
        <v>8</v>
      </c>
      <c r="D173" s="166" t="s">
        <v>27</v>
      </c>
      <c r="E173" s="68" t="s">
        <v>54</v>
      </c>
      <c r="F173" s="52" t="s">
        <v>54</v>
      </c>
      <c r="G173" s="52" t="s">
        <v>54</v>
      </c>
      <c r="H173" s="52" t="s">
        <v>54</v>
      </c>
      <c r="I173" s="52" t="s">
        <v>54</v>
      </c>
      <c r="J173" s="52" t="s">
        <v>54</v>
      </c>
      <c r="K173" s="52" t="s">
        <v>54</v>
      </c>
      <c r="L173" s="52" t="s">
        <v>54</v>
      </c>
      <c r="M173" s="52" t="s">
        <v>54</v>
      </c>
      <c r="N173" s="52" t="s">
        <v>54</v>
      </c>
      <c r="O173" s="52" t="s">
        <v>54</v>
      </c>
      <c r="P173" s="52" t="s">
        <v>54</v>
      </c>
      <c r="Q173" s="52" t="s">
        <v>54</v>
      </c>
      <c r="R173" s="52" t="s">
        <v>54</v>
      </c>
      <c r="S173" s="54" t="s">
        <v>54</v>
      </c>
      <c r="T173" s="156" t="s">
        <v>45</v>
      </c>
      <c r="U173" s="80" t="s">
        <v>45</v>
      </c>
      <c r="V173" s="80" t="s">
        <v>45</v>
      </c>
      <c r="W173" s="80" t="s">
        <v>45</v>
      </c>
      <c r="X173" s="80" t="s">
        <v>45</v>
      </c>
      <c r="Y173" s="78" t="s">
        <v>20</v>
      </c>
      <c r="Z173" s="78" t="s">
        <v>20</v>
      </c>
      <c r="AA173" s="78" t="s">
        <v>20</v>
      </c>
      <c r="AB173" s="78" t="s">
        <v>20</v>
      </c>
      <c r="AC173" s="78" t="s">
        <v>20</v>
      </c>
      <c r="AD173" s="151" t="s">
        <v>21</v>
      </c>
      <c r="AE173" s="151" t="s">
        <v>21</v>
      </c>
      <c r="AF173" s="151" t="s">
        <v>21</v>
      </c>
      <c r="AG173" s="151" t="s">
        <v>21</v>
      </c>
      <c r="AH173" s="151" t="s">
        <v>21</v>
      </c>
      <c r="AI173" s="150" t="s">
        <v>44</v>
      </c>
      <c r="AJ173" s="151" t="s">
        <v>21</v>
      </c>
      <c r="AK173" s="151" t="s">
        <v>21</v>
      </c>
      <c r="AL173" s="151" t="s">
        <v>21</v>
      </c>
      <c r="AM173" s="151" t="s">
        <v>21</v>
      </c>
      <c r="AN173" s="80" t="s">
        <v>45</v>
      </c>
      <c r="AO173" s="80" t="s">
        <v>45</v>
      </c>
      <c r="AP173" s="80" t="s">
        <v>45</v>
      </c>
      <c r="AQ173" s="80" t="s">
        <v>45</v>
      </c>
      <c r="AR173" s="80" t="s">
        <v>45</v>
      </c>
      <c r="AS173" s="78" t="s">
        <v>20</v>
      </c>
      <c r="AT173" s="78" t="s">
        <v>20</v>
      </c>
      <c r="AU173" s="78" t="s">
        <v>20</v>
      </c>
      <c r="AV173" s="78" t="s">
        <v>20</v>
      </c>
      <c r="AW173" s="152" t="s">
        <v>20</v>
      </c>
    </row>
    <row r="174" spans="1:49" x14ac:dyDescent="0.2">
      <c r="A174" s="253"/>
      <c r="B174" s="250" t="s">
        <v>6</v>
      </c>
      <c r="C174" s="11">
        <v>9</v>
      </c>
      <c r="D174" s="166"/>
      <c r="E174" s="68" t="s">
        <v>54</v>
      </c>
      <c r="F174" s="52" t="s">
        <v>54</v>
      </c>
      <c r="G174" s="52" t="s">
        <v>54</v>
      </c>
      <c r="H174" s="52" t="s">
        <v>54</v>
      </c>
      <c r="I174" s="52" t="s">
        <v>54</v>
      </c>
      <c r="J174" s="52" t="s">
        <v>54</v>
      </c>
      <c r="K174" s="52" t="s">
        <v>54</v>
      </c>
      <c r="L174" s="52" t="s">
        <v>54</v>
      </c>
      <c r="M174" s="52" t="s">
        <v>54</v>
      </c>
      <c r="N174" s="52" t="s">
        <v>54</v>
      </c>
      <c r="O174" s="52" t="s">
        <v>54</v>
      </c>
      <c r="P174" s="52" t="s">
        <v>54</v>
      </c>
      <c r="Q174" s="52" t="s">
        <v>54</v>
      </c>
      <c r="R174" s="52" t="s">
        <v>54</v>
      </c>
      <c r="S174" s="54" t="s">
        <v>54</v>
      </c>
      <c r="T174" s="143" t="s">
        <v>50</v>
      </c>
      <c r="U174" s="73" t="s">
        <v>50</v>
      </c>
      <c r="V174" s="73" t="s">
        <v>50</v>
      </c>
      <c r="W174" s="73" t="s">
        <v>50</v>
      </c>
      <c r="X174" s="73" t="s">
        <v>50</v>
      </c>
      <c r="Y174" s="73" t="s">
        <v>50</v>
      </c>
      <c r="Z174" s="73" t="s">
        <v>50</v>
      </c>
      <c r="AA174" s="73" t="s">
        <v>50</v>
      </c>
      <c r="AB174" s="73" t="s">
        <v>50</v>
      </c>
      <c r="AC174" s="73" t="s">
        <v>50</v>
      </c>
      <c r="AD174" s="73" t="s">
        <v>50</v>
      </c>
      <c r="AE174" s="73" t="s">
        <v>50</v>
      </c>
      <c r="AF174" s="73" t="s">
        <v>50</v>
      </c>
      <c r="AG174" s="73" t="s">
        <v>50</v>
      </c>
      <c r="AH174" s="98" t="s">
        <v>50</v>
      </c>
      <c r="AI174" s="150" t="s">
        <v>44</v>
      </c>
      <c r="AJ174" s="151" t="s">
        <v>21</v>
      </c>
      <c r="AK174" s="151" t="s">
        <v>21</v>
      </c>
      <c r="AL174" s="151" t="s">
        <v>21</v>
      </c>
      <c r="AM174" s="151" t="s">
        <v>21</v>
      </c>
      <c r="AN174" s="80" t="s">
        <v>45</v>
      </c>
      <c r="AO174" s="80" t="s">
        <v>45</v>
      </c>
      <c r="AP174" s="80" t="s">
        <v>45</v>
      </c>
      <c r="AQ174" s="80" t="s">
        <v>45</v>
      </c>
      <c r="AR174" s="80" t="s">
        <v>45</v>
      </c>
      <c r="AS174" s="78" t="s">
        <v>20</v>
      </c>
      <c r="AT174" s="78" t="s">
        <v>20</v>
      </c>
      <c r="AU174" s="78" t="s">
        <v>20</v>
      </c>
      <c r="AV174" s="78" t="s">
        <v>20</v>
      </c>
      <c r="AW174" s="152" t="s">
        <v>20</v>
      </c>
    </row>
    <row r="175" spans="1:49" x14ac:dyDescent="0.2">
      <c r="A175" s="253"/>
      <c r="B175" s="250"/>
      <c r="C175" s="11">
        <v>10</v>
      </c>
      <c r="D175" s="166"/>
      <c r="E175" s="143" t="s">
        <v>51</v>
      </c>
      <c r="F175" s="73" t="s">
        <v>51</v>
      </c>
      <c r="G175" s="73" t="s">
        <v>51</v>
      </c>
      <c r="H175" s="73" t="s">
        <v>51</v>
      </c>
      <c r="I175" s="73" t="s">
        <v>51</v>
      </c>
      <c r="J175" s="73" t="s">
        <v>51</v>
      </c>
      <c r="K175" s="73" t="s">
        <v>51</v>
      </c>
      <c r="L175" s="73" t="s">
        <v>51</v>
      </c>
      <c r="M175" s="73" t="s">
        <v>51</v>
      </c>
      <c r="N175" s="73" t="s">
        <v>51</v>
      </c>
      <c r="O175" s="73" t="s">
        <v>51</v>
      </c>
      <c r="P175" s="73" t="s">
        <v>51</v>
      </c>
      <c r="Q175" s="73" t="s">
        <v>51</v>
      </c>
      <c r="R175" s="73" t="s">
        <v>51</v>
      </c>
      <c r="S175" s="98" t="s">
        <v>51</v>
      </c>
      <c r="T175" s="143" t="s">
        <v>50</v>
      </c>
      <c r="U175" s="73" t="s">
        <v>50</v>
      </c>
      <c r="V175" s="73" t="s">
        <v>50</v>
      </c>
      <c r="W175" s="73" t="s">
        <v>50</v>
      </c>
      <c r="X175" s="73" t="s">
        <v>50</v>
      </c>
      <c r="Y175" s="73" t="s">
        <v>50</v>
      </c>
      <c r="Z175" s="73" t="s">
        <v>50</v>
      </c>
      <c r="AA175" s="73" t="s">
        <v>50</v>
      </c>
      <c r="AB175" s="73" t="s">
        <v>50</v>
      </c>
      <c r="AC175" s="73" t="s">
        <v>50</v>
      </c>
      <c r="AD175" s="73" t="s">
        <v>50</v>
      </c>
      <c r="AE175" s="73" t="s">
        <v>50</v>
      </c>
      <c r="AF175" s="73" t="s">
        <v>50</v>
      </c>
      <c r="AG175" s="73" t="s">
        <v>50</v>
      </c>
      <c r="AH175" s="98" t="s">
        <v>50</v>
      </c>
      <c r="AI175" s="153" t="s">
        <v>21</v>
      </c>
      <c r="AJ175" s="72" t="s">
        <v>44</v>
      </c>
      <c r="AK175" s="151" t="s">
        <v>21</v>
      </c>
      <c r="AL175" s="151" t="s">
        <v>21</v>
      </c>
      <c r="AM175" s="151" t="s">
        <v>21</v>
      </c>
      <c r="AN175" s="80" t="s">
        <v>45</v>
      </c>
      <c r="AO175" s="80" t="s">
        <v>45</v>
      </c>
      <c r="AP175" s="80" t="s">
        <v>45</v>
      </c>
      <c r="AQ175" s="80" t="s">
        <v>45</v>
      </c>
      <c r="AR175" s="80" t="s">
        <v>45</v>
      </c>
      <c r="AS175" s="78" t="s">
        <v>20</v>
      </c>
      <c r="AT175" s="78" t="s">
        <v>20</v>
      </c>
      <c r="AU175" s="78" t="s">
        <v>20</v>
      </c>
      <c r="AV175" s="78" t="s">
        <v>20</v>
      </c>
      <c r="AW175" s="152" t="s">
        <v>20</v>
      </c>
    </row>
    <row r="176" spans="1:49" x14ac:dyDescent="0.2">
      <c r="A176" s="253"/>
      <c r="B176" s="250"/>
      <c r="C176" s="11">
        <v>11</v>
      </c>
      <c r="D176" s="166"/>
      <c r="E176" s="143" t="s">
        <v>51</v>
      </c>
      <c r="F176" s="73" t="s">
        <v>51</v>
      </c>
      <c r="G176" s="73" t="s">
        <v>51</v>
      </c>
      <c r="H176" s="73" t="s">
        <v>51</v>
      </c>
      <c r="I176" s="73" t="s">
        <v>51</v>
      </c>
      <c r="J176" s="73" t="s">
        <v>51</v>
      </c>
      <c r="K176" s="73" t="s">
        <v>51</v>
      </c>
      <c r="L176" s="73" t="s">
        <v>51</v>
      </c>
      <c r="M176" s="73" t="s">
        <v>51</v>
      </c>
      <c r="N176" s="73" t="s">
        <v>51</v>
      </c>
      <c r="O176" s="73" t="s">
        <v>51</v>
      </c>
      <c r="P176" s="73" t="s">
        <v>51</v>
      </c>
      <c r="Q176" s="73" t="s">
        <v>51</v>
      </c>
      <c r="R176" s="73" t="s">
        <v>51</v>
      </c>
      <c r="S176" s="98" t="s">
        <v>51</v>
      </c>
      <c r="T176" s="143" t="s">
        <v>50</v>
      </c>
      <c r="U176" s="73" t="s">
        <v>50</v>
      </c>
      <c r="V176" s="73" t="s">
        <v>50</v>
      </c>
      <c r="W176" s="73" t="s">
        <v>50</v>
      </c>
      <c r="X176" s="73" t="s">
        <v>50</v>
      </c>
      <c r="Y176" s="73" t="s">
        <v>50</v>
      </c>
      <c r="Z176" s="73" t="s">
        <v>50</v>
      </c>
      <c r="AA176" s="73" t="s">
        <v>50</v>
      </c>
      <c r="AB176" s="73" t="s">
        <v>50</v>
      </c>
      <c r="AC176" s="73" t="s">
        <v>50</v>
      </c>
      <c r="AD176" s="73" t="s">
        <v>50</v>
      </c>
      <c r="AE176" s="73" t="s">
        <v>50</v>
      </c>
      <c r="AF176" s="73" t="s">
        <v>50</v>
      </c>
      <c r="AG176" s="73" t="s">
        <v>50</v>
      </c>
      <c r="AH176" s="98" t="s">
        <v>50</v>
      </c>
      <c r="AI176" s="153" t="s">
        <v>21</v>
      </c>
      <c r="AJ176" s="72" t="s">
        <v>44</v>
      </c>
      <c r="AK176" s="151" t="s">
        <v>21</v>
      </c>
      <c r="AL176" s="151" t="s">
        <v>21</v>
      </c>
      <c r="AM176" s="151" t="s">
        <v>21</v>
      </c>
      <c r="AN176" s="80" t="s">
        <v>45</v>
      </c>
      <c r="AO176" s="80" t="s">
        <v>45</v>
      </c>
      <c r="AP176" s="80" t="s">
        <v>45</v>
      </c>
      <c r="AQ176" s="80" t="s">
        <v>45</v>
      </c>
      <c r="AR176" s="80" t="s">
        <v>45</v>
      </c>
      <c r="AS176" s="78" t="s">
        <v>20</v>
      </c>
      <c r="AT176" s="78" t="s">
        <v>20</v>
      </c>
      <c r="AU176" s="78" t="s">
        <v>20</v>
      </c>
      <c r="AV176" s="78" t="s">
        <v>20</v>
      </c>
      <c r="AW176" s="152" t="s">
        <v>20</v>
      </c>
    </row>
    <row r="177" spans="1:49" x14ac:dyDescent="0.2">
      <c r="A177" s="253"/>
      <c r="B177" s="250"/>
      <c r="C177" s="11">
        <v>12</v>
      </c>
      <c r="D177" s="166"/>
      <c r="E177" s="143" t="s">
        <v>51</v>
      </c>
      <c r="F177" s="73" t="s">
        <v>51</v>
      </c>
      <c r="G177" s="73" t="s">
        <v>51</v>
      </c>
      <c r="H177" s="73" t="s">
        <v>51</v>
      </c>
      <c r="I177" s="73" t="s">
        <v>51</v>
      </c>
      <c r="J177" s="73" t="s">
        <v>51</v>
      </c>
      <c r="K177" s="73" t="s">
        <v>51</v>
      </c>
      <c r="L177" s="73" t="s">
        <v>51</v>
      </c>
      <c r="M177" s="73" t="s">
        <v>51</v>
      </c>
      <c r="N177" s="73" t="s">
        <v>51</v>
      </c>
      <c r="O177" s="73" t="s">
        <v>51</v>
      </c>
      <c r="P177" s="73" t="s">
        <v>51</v>
      </c>
      <c r="Q177" s="73" t="s">
        <v>51</v>
      </c>
      <c r="R177" s="73" t="s">
        <v>51</v>
      </c>
      <c r="S177" s="98" t="s">
        <v>51</v>
      </c>
      <c r="T177" s="143" t="s">
        <v>50</v>
      </c>
      <c r="U177" s="73" t="s">
        <v>50</v>
      </c>
      <c r="V177" s="73" t="s">
        <v>50</v>
      </c>
      <c r="W177" s="73" t="s">
        <v>50</v>
      </c>
      <c r="X177" s="73" t="s">
        <v>50</v>
      </c>
      <c r="Y177" s="73" t="s">
        <v>50</v>
      </c>
      <c r="Z177" s="73" t="s">
        <v>50</v>
      </c>
      <c r="AA177" s="73" t="s">
        <v>50</v>
      </c>
      <c r="AB177" s="73" t="s">
        <v>50</v>
      </c>
      <c r="AC177" s="73" t="s">
        <v>50</v>
      </c>
      <c r="AD177" s="73" t="s">
        <v>50</v>
      </c>
      <c r="AE177" s="73" t="s">
        <v>50</v>
      </c>
      <c r="AF177" s="73" t="s">
        <v>50</v>
      </c>
      <c r="AG177" s="73" t="s">
        <v>50</v>
      </c>
      <c r="AH177" s="98" t="s">
        <v>50</v>
      </c>
      <c r="AI177" s="153" t="s">
        <v>21</v>
      </c>
      <c r="AJ177" s="151" t="s">
        <v>21</v>
      </c>
      <c r="AK177" s="72" t="s">
        <v>44</v>
      </c>
      <c r="AL177" s="151" t="s">
        <v>21</v>
      </c>
      <c r="AM177" s="151" t="s">
        <v>21</v>
      </c>
      <c r="AN177" s="80" t="s">
        <v>45</v>
      </c>
      <c r="AO177" s="80" t="s">
        <v>45</v>
      </c>
      <c r="AP177" s="80" t="s">
        <v>45</v>
      </c>
      <c r="AQ177" s="80" t="s">
        <v>45</v>
      </c>
      <c r="AR177" s="80" t="s">
        <v>45</v>
      </c>
      <c r="AS177" s="78" t="s">
        <v>20</v>
      </c>
      <c r="AT177" s="78" t="s">
        <v>20</v>
      </c>
      <c r="AU177" s="78" t="s">
        <v>20</v>
      </c>
      <c r="AV177" s="78" t="s">
        <v>20</v>
      </c>
      <c r="AW177" s="152" t="s">
        <v>20</v>
      </c>
    </row>
    <row r="178" spans="1:49" x14ac:dyDescent="0.2">
      <c r="A178" s="253"/>
      <c r="B178" s="250"/>
      <c r="C178" s="11">
        <v>13</v>
      </c>
      <c r="D178" s="166"/>
      <c r="E178" s="69" t="s">
        <v>55</v>
      </c>
      <c r="F178" s="53" t="s">
        <v>55</v>
      </c>
      <c r="G178" s="53" t="s">
        <v>55</v>
      </c>
      <c r="H178" s="53" t="s">
        <v>55</v>
      </c>
      <c r="I178" s="53" t="s">
        <v>55</v>
      </c>
      <c r="J178" s="53" t="s">
        <v>55</v>
      </c>
      <c r="K178" s="53" t="s">
        <v>55</v>
      </c>
      <c r="L178" s="53" t="s">
        <v>55</v>
      </c>
      <c r="M178" s="53" t="s">
        <v>55</v>
      </c>
      <c r="N178" s="53" t="s">
        <v>55</v>
      </c>
      <c r="O178" s="53" t="s">
        <v>55</v>
      </c>
      <c r="P178" s="53" t="s">
        <v>55</v>
      </c>
      <c r="Q178" s="53" t="s">
        <v>55</v>
      </c>
      <c r="R178" s="53" t="s">
        <v>55</v>
      </c>
      <c r="S178" s="55" t="s">
        <v>55</v>
      </c>
      <c r="T178" s="143" t="s">
        <v>50</v>
      </c>
      <c r="U178" s="73" t="s">
        <v>50</v>
      </c>
      <c r="V178" s="73" t="s">
        <v>50</v>
      </c>
      <c r="W178" s="73" t="s">
        <v>50</v>
      </c>
      <c r="X178" s="73" t="s">
        <v>50</v>
      </c>
      <c r="Y178" s="73" t="s">
        <v>50</v>
      </c>
      <c r="Z178" s="73" t="s">
        <v>50</v>
      </c>
      <c r="AA178" s="73" t="s">
        <v>50</v>
      </c>
      <c r="AB178" s="73" t="s">
        <v>50</v>
      </c>
      <c r="AC178" s="73" t="s">
        <v>50</v>
      </c>
      <c r="AD178" s="73" t="s">
        <v>50</v>
      </c>
      <c r="AE178" s="73" t="s">
        <v>50</v>
      </c>
      <c r="AF178" s="73" t="s">
        <v>50</v>
      </c>
      <c r="AG178" s="73" t="s">
        <v>50</v>
      </c>
      <c r="AH178" s="98" t="s">
        <v>50</v>
      </c>
      <c r="AI178" s="153" t="s">
        <v>21</v>
      </c>
      <c r="AJ178" s="151" t="s">
        <v>21</v>
      </c>
      <c r="AK178" s="72" t="s">
        <v>44</v>
      </c>
      <c r="AL178" s="151" t="s">
        <v>21</v>
      </c>
      <c r="AM178" s="151" t="s">
        <v>21</v>
      </c>
      <c r="AN178" s="80" t="s">
        <v>45</v>
      </c>
      <c r="AO178" s="80" t="s">
        <v>45</v>
      </c>
      <c r="AP178" s="80" t="s">
        <v>45</v>
      </c>
      <c r="AQ178" s="80" t="s">
        <v>45</v>
      </c>
      <c r="AR178" s="80" t="s">
        <v>45</v>
      </c>
      <c r="AS178" s="78" t="s">
        <v>20</v>
      </c>
      <c r="AT178" s="78" t="s">
        <v>20</v>
      </c>
      <c r="AU178" s="78" t="s">
        <v>20</v>
      </c>
      <c r="AV178" s="78" t="s">
        <v>20</v>
      </c>
      <c r="AW178" s="152" t="s">
        <v>20</v>
      </c>
    </row>
    <row r="179" spans="1:49" x14ac:dyDescent="0.2">
      <c r="A179" s="253"/>
      <c r="B179" s="250" t="s">
        <v>7</v>
      </c>
      <c r="C179" s="11">
        <v>14</v>
      </c>
      <c r="D179" s="166"/>
      <c r="E179" s="69" t="s">
        <v>55</v>
      </c>
      <c r="F179" s="53" t="s">
        <v>55</v>
      </c>
      <c r="G179" s="53" t="s">
        <v>55</v>
      </c>
      <c r="H179" s="53" t="s">
        <v>55</v>
      </c>
      <c r="I179" s="53" t="s">
        <v>55</v>
      </c>
      <c r="J179" s="53" t="s">
        <v>55</v>
      </c>
      <c r="K179" s="53" t="s">
        <v>55</v>
      </c>
      <c r="L179" s="53" t="s">
        <v>55</v>
      </c>
      <c r="M179" s="53" t="s">
        <v>55</v>
      </c>
      <c r="N179" s="53" t="s">
        <v>55</v>
      </c>
      <c r="O179" s="53" t="s">
        <v>55</v>
      </c>
      <c r="P179" s="53" t="s">
        <v>55</v>
      </c>
      <c r="Q179" s="53" t="s">
        <v>55</v>
      </c>
      <c r="R179" s="53" t="s">
        <v>55</v>
      </c>
      <c r="S179" s="55" t="s">
        <v>55</v>
      </c>
      <c r="T179" s="156" t="s">
        <v>45</v>
      </c>
      <c r="U179" s="80" t="s">
        <v>45</v>
      </c>
      <c r="V179" s="80" t="s">
        <v>45</v>
      </c>
      <c r="W179" s="80" t="s">
        <v>45</v>
      </c>
      <c r="X179" s="80" t="s">
        <v>45</v>
      </c>
      <c r="Y179" s="78" t="s">
        <v>20</v>
      </c>
      <c r="Z179" s="78" t="s">
        <v>20</v>
      </c>
      <c r="AA179" s="78" t="s">
        <v>20</v>
      </c>
      <c r="AB179" s="78" t="s">
        <v>20</v>
      </c>
      <c r="AC179" s="78" t="s">
        <v>20</v>
      </c>
      <c r="AD179" s="151" t="s">
        <v>21</v>
      </c>
      <c r="AE179" s="151" t="s">
        <v>21</v>
      </c>
      <c r="AF179" s="151" t="s">
        <v>21</v>
      </c>
      <c r="AG179" s="151" t="s">
        <v>21</v>
      </c>
      <c r="AH179" s="151" t="s">
        <v>21</v>
      </c>
      <c r="AI179" s="153" t="s">
        <v>21</v>
      </c>
      <c r="AJ179" s="151" t="s">
        <v>21</v>
      </c>
      <c r="AK179" s="151" t="s">
        <v>21</v>
      </c>
      <c r="AL179" s="72" t="s">
        <v>44</v>
      </c>
      <c r="AM179" s="151" t="s">
        <v>21</v>
      </c>
      <c r="AN179" s="80" t="s">
        <v>45</v>
      </c>
      <c r="AO179" s="80" t="s">
        <v>45</v>
      </c>
      <c r="AP179" s="80" t="s">
        <v>45</v>
      </c>
      <c r="AQ179" s="80" t="s">
        <v>45</v>
      </c>
      <c r="AR179" s="80" t="s">
        <v>45</v>
      </c>
      <c r="AS179" s="78" t="s">
        <v>20</v>
      </c>
      <c r="AT179" s="78" t="s">
        <v>20</v>
      </c>
      <c r="AU179" s="78" t="s">
        <v>20</v>
      </c>
      <c r="AV179" s="78" t="s">
        <v>20</v>
      </c>
      <c r="AW179" s="152" t="s">
        <v>20</v>
      </c>
    </row>
    <row r="180" spans="1:49" x14ac:dyDescent="0.2">
      <c r="A180" s="253"/>
      <c r="B180" s="250"/>
      <c r="C180" s="11">
        <v>15</v>
      </c>
      <c r="D180" s="166" t="s">
        <v>76</v>
      </c>
      <c r="E180" s="69" t="s">
        <v>55</v>
      </c>
      <c r="F180" s="53" t="s">
        <v>55</v>
      </c>
      <c r="G180" s="53" t="s">
        <v>55</v>
      </c>
      <c r="H180" s="53" t="s">
        <v>55</v>
      </c>
      <c r="I180" s="53" t="s">
        <v>55</v>
      </c>
      <c r="J180" s="53" t="s">
        <v>55</v>
      </c>
      <c r="K180" s="53" t="s">
        <v>55</v>
      </c>
      <c r="L180" s="53" t="s">
        <v>55</v>
      </c>
      <c r="M180" s="53" t="s">
        <v>55</v>
      </c>
      <c r="N180" s="53" t="s">
        <v>55</v>
      </c>
      <c r="O180" s="53" t="s">
        <v>55</v>
      </c>
      <c r="P180" s="53" t="s">
        <v>55</v>
      </c>
      <c r="Q180" s="53" t="s">
        <v>55</v>
      </c>
      <c r="R180" s="53" t="s">
        <v>55</v>
      </c>
      <c r="S180" s="55" t="s">
        <v>55</v>
      </c>
      <c r="T180" s="156" t="s">
        <v>45</v>
      </c>
      <c r="U180" s="80" t="s">
        <v>45</v>
      </c>
      <c r="V180" s="80" t="s">
        <v>45</v>
      </c>
      <c r="W180" s="80" t="s">
        <v>45</v>
      </c>
      <c r="X180" s="80" t="s">
        <v>45</v>
      </c>
      <c r="Y180" s="78" t="s">
        <v>20</v>
      </c>
      <c r="Z180" s="78" t="s">
        <v>20</v>
      </c>
      <c r="AA180" s="78" t="s">
        <v>20</v>
      </c>
      <c r="AB180" s="78" t="s">
        <v>20</v>
      </c>
      <c r="AC180" s="78" t="s">
        <v>20</v>
      </c>
      <c r="AD180" s="151" t="s">
        <v>21</v>
      </c>
      <c r="AE180" s="151" t="s">
        <v>21</v>
      </c>
      <c r="AF180" s="151" t="s">
        <v>21</v>
      </c>
      <c r="AG180" s="151" t="s">
        <v>21</v>
      </c>
      <c r="AH180" s="151" t="s">
        <v>21</v>
      </c>
      <c r="AI180" s="153" t="s">
        <v>21</v>
      </c>
      <c r="AJ180" s="151" t="s">
        <v>21</v>
      </c>
      <c r="AK180" s="151" t="s">
        <v>21</v>
      </c>
      <c r="AL180" s="72" t="s">
        <v>44</v>
      </c>
      <c r="AM180" s="151" t="s">
        <v>21</v>
      </c>
      <c r="AN180" s="80" t="s">
        <v>45</v>
      </c>
      <c r="AO180" s="80" t="s">
        <v>45</v>
      </c>
      <c r="AP180" s="80" t="s">
        <v>45</v>
      </c>
      <c r="AQ180" s="80" t="s">
        <v>45</v>
      </c>
      <c r="AR180" s="80" t="s">
        <v>45</v>
      </c>
      <c r="AS180" s="78" t="s">
        <v>20</v>
      </c>
      <c r="AT180" s="78" t="s">
        <v>20</v>
      </c>
      <c r="AU180" s="78" t="s">
        <v>20</v>
      </c>
      <c r="AV180" s="78" t="s">
        <v>20</v>
      </c>
      <c r="AW180" s="152" t="s">
        <v>20</v>
      </c>
    </row>
    <row r="181" spans="1:49" x14ac:dyDescent="0.2">
      <c r="A181" s="253"/>
      <c r="B181" s="250"/>
      <c r="C181" s="11">
        <v>16</v>
      </c>
      <c r="D181" s="166"/>
      <c r="E181" s="69" t="s">
        <v>55</v>
      </c>
      <c r="F181" s="53" t="s">
        <v>55</v>
      </c>
      <c r="G181" s="53" t="s">
        <v>55</v>
      </c>
      <c r="H181" s="53" t="s">
        <v>55</v>
      </c>
      <c r="I181" s="53" t="s">
        <v>55</v>
      </c>
      <c r="J181" s="53" t="s">
        <v>55</v>
      </c>
      <c r="K181" s="53" t="s">
        <v>55</v>
      </c>
      <c r="L181" s="53" t="s">
        <v>55</v>
      </c>
      <c r="M181" s="53" t="s">
        <v>55</v>
      </c>
      <c r="N181" s="53" t="s">
        <v>55</v>
      </c>
      <c r="O181" s="53" t="s">
        <v>55</v>
      </c>
      <c r="P181" s="53" t="s">
        <v>55</v>
      </c>
      <c r="Q181" s="53" t="s">
        <v>55</v>
      </c>
      <c r="R181" s="53" t="s">
        <v>55</v>
      </c>
      <c r="S181" s="55" t="s">
        <v>55</v>
      </c>
      <c r="T181" s="156" t="s">
        <v>45</v>
      </c>
      <c r="U181" s="80" t="s">
        <v>45</v>
      </c>
      <c r="V181" s="80" t="s">
        <v>45</v>
      </c>
      <c r="W181" s="80" t="s">
        <v>45</v>
      </c>
      <c r="X181" s="80" t="s">
        <v>45</v>
      </c>
      <c r="Y181" s="78" t="s">
        <v>20</v>
      </c>
      <c r="Z181" s="78" t="s">
        <v>20</v>
      </c>
      <c r="AA181" s="78" t="s">
        <v>20</v>
      </c>
      <c r="AB181" s="78" t="s">
        <v>20</v>
      </c>
      <c r="AC181" s="78" t="s">
        <v>20</v>
      </c>
      <c r="AD181" s="151" t="s">
        <v>21</v>
      </c>
      <c r="AE181" s="151" t="s">
        <v>21</v>
      </c>
      <c r="AF181" s="151" t="s">
        <v>21</v>
      </c>
      <c r="AG181" s="151" t="s">
        <v>21</v>
      </c>
      <c r="AH181" s="151" t="s">
        <v>21</v>
      </c>
      <c r="AI181" s="143" t="s">
        <v>49</v>
      </c>
      <c r="AJ181" s="73" t="s">
        <v>49</v>
      </c>
      <c r="AK181" s="73" t="s">
        <v>49</v>
      </c>
      <c r="AL181" s="73" t="s">
        <v>49</v>
      </c>
      <c r="AM181" s="73" t="s">
        <v>49</v>
      </c>
      <c r="AN181" s="73" t="s">
        <v>49</v>
      </c>
      <c r="AO181" s="73" t="s">
        <v>49</v>
      </c>
      <c r="AP181" s="73" t="s">
        <v>49</v>
      </c>
      <c r="AQ181" s="73" t="s">
        <v>49</v>
      </c>
      <c r="AR181" s="73" t="s">
        <v>49</v>
      </c>
      <c r="AS181" s="73" t="s">
        <v>49</v>
      </c>
      <c r="AT181" s="73" t="s">
        <v>49</v>
      </c>
      <c r="AU181" s="73" t="s">
        <v>49</v>
      </c>
      <c r="AV181" s="73" t="s">
        <v>49</v>
      </c>
      <c r="AW181" s="98" t="s">
        <v>49</v>
      </c>
    </row>
    <row r="182" spans="1:49" x14ac:dyDescent="0.2">
      <c r="A182" s="253"/>
      <c r="B182" s="250"/>
      <c r="C182" s="11">
        <v>17</v>
      </c>
      <c r="D182" s="166"/>
      <c r="E182" s="143" t="s">
        <v>51</v>
      </c>
      <c r="F182" s="73" t="s">
        <v>51</v>
      </c>
      <c r="G182" s="73" t="s">
        <v>51</v>
      </c>
      <c r="H182" s="73" t="s">
        <v>51</v>
      </c>
      <c r="I182" s="73" t="s">
        <v>51</v>
      </c>
      <c r="J182" s="73" t="s">
        <v>51</v>
      </c>
      <c r="K182" s="73" t="s">
        <v>51</v>
      </c>
      <c r="L182" s="73" t="s">
        <v>51</v>
      </c>
      <c r="M182" s="73" t="s">
        <v>51</v>
      </c>
      <c r="N182" s="73" t="s">
        <v>51</v>
      </c>
      <c r="O182" s="73" t="s">
        <v>51</v>
      </c>
      <c r="P182" s="73" t="s">
        <v>51</v>
      </c>
      <c r="Q182" s="73" t="s">
        <v>51</v>
      </c>
      <c r="R182" s="73" t="s">
        <v>51</v>
      </c>
      <c r="S182" s="98" t="s">
        <v>51</v>
      </c>
      <c r="T182" s="156" t="s">
        <v>45</v>
      </c>
      <c r="U182" s="80" t="s">
        <v>45</v>
      </c>
      <c r="V182" s="80" t="s">
        <v>45</v>
      </c>
      <c r="W182" s="80" t="s">
        <v>45</v>
      </c>
      <c r="X182" s="80" t="s">
        <v>45</v>
      </c>
      <c r="Y182" s="78" t="s">
        <v>20</v>
      </c>
      <c r="Z182" s="78" t="s">
        <v>20</v>
      </c>
      <c r="AA182" s="78" t="s">
        <v>20</v>
      </c>
      <c r="AB182" s="78" t="s">
        <v>20</v>
      </c>
      <c r="AC182" s="78" t="s">
        <v>20</v>
      </c>
      <c r="AD182" s="151" t="s">
        <v>21</v>
      </c>
      <c r="AE182" s="151" t="s">
        <v>21</v>
      </c>
      <c r="AF182" s="151" t="s">
        <v>21</v>
      </c>
      <c r="AG182" s="151" t="s">
        <v>21</v>
      </c>
      <c r="AH182" s="151" t="s">
        <v>21</v>
      </c>
      <c r="AI182" s="143" t="s">
        <v>49</v>
      </c>
      <c r="AJ182" s="73" t="s">
        <v>49</v>
      </c>
      <c r="AK182" s="73" t="s">
        <v>49</v>
      </c>
      <c r="AL182" s="73" t="s">
        <v>49</v>
      </c>
      <c r="AM182" s="73" t="s">
        <v>49</v>
      </c>
      <c r="AN182" s="73" t="s">
        <v>49</v>
      </c>
      <c r="AO182" s="73" t="s">
        <v>49</v>
      </c>
      <c r="AP182" s="73" t="s">
        <v>49</v>
      </c>
      <c r="AQ182" s="73" t="s">
        <v>49</v>
      </c>
      <c r="AR182" s="73" t="s">
        <v>49</v>
      </c>
      <c r="AS182" s="73" t="s">
        <v>49</v>
      </c>
      <c r="AT182" s="73" t="s">
        <v>49</v>
      </c>
      <c r="AU182" s="73" t="s">
        <v>49</v>
      </c>
      <c r="AV182" s="73" t="s">
        <v>49</v>
      </c>
      <c r="AW182" s="98" t="s">
        <v>49</v>
      </c>
    </row>
    <row r="183" spans="1:49" x14ac:dyDescent="0.2">
      <c r="A183" s="253"/>
      <c r="B183" s="250" t="s">
        <v>8</v>
      </c>
      <c r="C183" s="11">
        <v>18</v>
      </c>
      <c r="D183" s="166"/>
      <c r="E183" s="143" t="s">
        <v>51</v>
      </c>
      <c r="F183" s="73" t="s">
        <v>51</v>
      </c>
      <c r="G183" s="73" t="s">
        <v>51</v>
      </c>
      <c r="H183" s="73" t="s">
        <v>51</v>
      </c>
      <c r="I183" s="73" t="s">
        <v>51</v>
      </c>
      <c r="J183" s="73" t="s">
        <v>51</v>
      </c>
      <c r="K183" s="73" t="s">
        <v>51</v>
      </c>
      <c r="L183" s="73" t="s">
        <v>51</v>
      </c>
      <c r="M183" s="73" t="s">
        <v>51</v>
      </c>
      <c r="N183" s="73" t="s">
        <v>51</v>
      </c>
      <c r="O183" s="73" t="s">
        <v>51</v>
      </c>
      <c r="P183" s="73" t="s">
        <v>51</v>
      </c>
      <c r="Q183" s="73" t="s">
        <v>51</v>
      </c>
      <c r="R183" s="73" t="s">
        <v>51</v>
      </c>
      <c r="S183" s="98" t="s">
        <v>51</v>
      </c>
      <c r="T183" s="156" t="s">
        <v>45</v>
      </c>
      <c r="U183" s="80" t="s">
        <v>45</v>
      </c>
      <c r="V183" s="80" t="s">
        <v>45</v>
      </c>
      <c r="W183" s="80" t="s">
        <v>45</v>
      </c>
      <c r="X183" s="80" t="s">
        <v>45</v>
      </c>
      <c r="Y183" s="78" t="s">
        <v>20</v>
      </c>
      <c r="Z183" s="78" t="s">
        <v>20</v>
      </c>
      <c r="AA183" s="78" t="s">
        <v>20</v>
      </c>
      <c r="AB183" s="78" t="s">
        <v>20</v>
      </c>
      <c r="AC183" s="78" t="s">
        <v>20</v>
      </c>
      <c r="AD183" s="151" t="s">
        <v>21</v>
      </c>
      <c r="AE183" s="151" t="s">
        <v>21</v>
      </c>
      <c r="AF183" s="151" t="s">
        <v>21</v>
      </c>
      <c r="AG183" s="151" t="s">
        <v>21</v>
      </c>
      <c r="AH183" s="151" t="s">
        <v>21</v>
      </c>
      <c r="AI183" s="143" t="s">
        <v>49</v>
      </c>
      <c r="AJ183" s="73" t="s">
        <v>49</v>
      </c>
      <c r="AK183" s="73" t="s">
        <v>49</v>
      </c>
      <c r="AL183" s="73" t="s">
        <v>49</v>
      </c>
      <c r="AM183" s="73" t="s">
        <v>49</v>
      </c>
      <c r="AN183" s="73" t="s">
        <v>49</v>
      </c>
      <c r="AO183" s="73" t="s">
        <v>49</v>
      </c>
      <c r="AP183" s="73" t="s">
        <v>49</v>
      </c>
      <c r="AQ183" s="73" t="s">
        <v>49</v>
      </c>
      <c r="AR183" s="73" t="s">
        <v>49</v>
      </c>
      <c r="AS183" s="73" t="s">
        <v>49</v>
      </c>
      <c r="AT183" s="73" t="s">
        <v>49</v>
      </c>
      <c r="AU183" s="73" t="s">
        <v>49</v>
      </c>
      <c r="AV183" s="73" t="s">
        <v>49</v>
      </c>
      <c r="AW183" s="98" t="s">
        <v>49</v>
      </c>
    </row>
    <row r="184" spans="1:49" x14ac:dyDescent="0.2">
      <c r="A184" s="253"/>
      <c r="B184" s="250"/>
      <c r="C184" s="11">
        <v>19</v>
      </c>
      <c r="D184" s="166"/>
      <c r="E184" s="143" t="s">
        <v>51</v>
      </c>
      <c r="F184" s="73" t="s">
        <v>51</v>
      </c>
      <c r="G184" s="73" t="s">
        <v>51</v>
      </c>
      <c r="H184" s="73" t="s">
        <v>51</v>
      </c>
      <c r="I184" s="73" t="s">
        <v>51</v>
      </c>
      <c r="J184" s="73" t="s">
        <v>51</v>
      </c>
      <c r="K184" s="73" t="s">
        <v>51</v>
      </c>
      <c r="L184" s="73" t="s">
        <v>51</v>
      </c>
      <c r="M184" s="73" t="s">
        <v>51</v>
      </c>
      <c r="N184" s="73" t="s">
        <v>51</v>
      </c>
      <c r="O184" s="73" t="s">
        <v>51</v>
      </c>
      <c r="P184" s="73" t="s">
        <v>51</v>
      </c>
      <c r="Q184" s="73" t="s">
        <v>51</v>
      </c>
      <c r="R184" s="73" t="s">
        <v>51</v>
      </c>
      <c r="S184" s="98" t="s">
        <v>51</v>
      </c>
      <c r="T184" s="156" t="s">
        <v>45</v>
      </c>
      <c r="U184" s="80" t="s">
        <v>45</v>
      </c>
      <c r="V184" s="80" t="s">
        <v>45</v>
      </c>
      <c r="W184" s="80" t="s">
        <v>45</v>
      </c>
      <c r="X184" s="80" t="s">
        <v>45</v>
      </c>
      <c r="Y184" s="78" t="s">
        <v>20</v>
      </c>
      <c r="Z184" s="78" t="s">
        <v>20</v>
      </c>
      <c r="AA184" s="78" t="s">
        <v>20</v>
      </c>
      <c r="AB184" s="78" t="s">
        <v>20</v>
      </c>
      <c r="AC184" s="78" t="s">
        <v>20</v>
      </c>
      <c r="AD184" s="151" t="s">
        <v>21</v>
      </c>
      <c r="AE184" s="151" t="s">
        <v>21</v>
      </c>
      <c r="AF184" s="151" t="s">
        <v>21</v>
      </c>
      <c r="AG184" s="151" t="s">
        <v>21</v>
      </c>
      <c r="AH184" s="151" t="s">
        <v>21</v>
      </c>
      <c r="AI184" s="143" t="s">
        <v>49</v>
      </c>
      <c r="AJ184" s="73" t="s">
        <v>49</v>
      </c>
      <c r="AK184" s="73" t="s">
        <v>49</v>
      </c>
      <c r="AL184" s="73" t="s">
        <v>49</v>
      </c>
      <c r="AM184" s="73" t="s">
        <v>49</v>
      </c>
      <c r="AN184" s="73" t="s">
        <v>49</v>
      </c>
      <c r="AO184" s="73" t="s">
        <v>49</v>
      </c>
      <c r="AP184" s="73" t="s">
        <v>49</v>
      </c>
      <c r="AQ184" s="73" t="s">
        <v>49</v>
      </c>
      <c r="AR184" s="73" t="s">
        <v>49</v>
      </c>
      <c r="AS184" s="73" t="s">
        <v>49</v>
      </c>
      <c r="AT184" s="73" t="s">
        <v>49</v>
      </c>
      <c r="AU184" s="73" t="s">
        <v>49</v>
      </c>
      <c r="AV184" s="73" t="s">
        <v>49</v>
      </c>
      <c r="AW184" s="98" t="s">
        <v>49</v>
      </c>
    </row>
    <row r="185" spans="1:49" x14ac:dyDescent="0.2">
      <c r="A185" s="253"/>
      <c r="B185" s="250"/>
      <c r="C185" s="11">
        <v>20</v>
      </c>
      <c r="D185" s="166"/>
      <c r="E185" s="143" t="s">
        <v>51</v>
      </c>
      <c r="F185" s="73" t="s">
        <v>51</v>
      </c>
      <c r="G185" s="73" t="s">
        <v>51</v>
      </c>
      <c r="H185" s="73" t="s">
        <v>51</v>
      </c>
      <c r="I185" s="73" t="s">
        <v>51</v>
      </c>
      <c r="J185" s="73" t="s">
        <v>51</v>
      </c>
      <c r="K185" s="73" t="s">
        <v>51</v>
      </c>
      <c r="L185" s="73" t="s">
        <v>51</v>
      </c>
      <c r="M185" s="73" t="s">
        <v>51</v>
      </c>
      <c r="N185" s="73" t="s">
        <v>51</v>
      </c>
      <c r="O185" s="73" t="s">
        <v>51</v>
      </c>
      <c r="P185" s="73" t="s">
        <v>51</v>
      </c>
      <c r="Q185" s="73" t="s">
        <v>51</v>
      </c>
      <c r="R185" s="73" t="s">
        <v>51</v>
      </c>
      <c r="S185" s="98" t="s">
        <v>51</v>
      </c>
      <c r="T185" s="143" t="s">
        <v>50</v>
      </c>
      <c r="U185" s="73" t="s">
        <v>50</v>
      </c>
      <c r="V185" s="73" t="s">
        <v>50</v>
      </c>
      <c r="W185" s="73" t="s">
        <v>50</v>
      </c>
      <c r="X185" s="73" t="s">
        <v>50</v>
      </c>
      <c r="Y185" s="73" t="s">
        <v>50</v>
      </c>
      <c r="Z185" s="73" t="s">
        <v>50</v>
      </c>
      <c r="AA185" s="73" t="s">
        <v>50</v>
      </c>
      <c r="AB185" s="73" t="s">
        <v>50</v>
      </c>
      <c r="AC185" s="73" t="s">
        <v>50</v>
      </c>
      <c r="AD185" s="73" t="s">
        <v>50</v>
      </c>
      <c r="AE185" s="73" t="s">
        <v>50</v>
      </c>
      <c r="AF185" s="73" t="s">
        <v>50</v>
      </c>
      <c r="AG185" s="73" t="s">
        <v>50</v>
      </c>
      <c r="AH185" s="98" t="s">
        <v>50</v>
      </c>
      <c r="AI185" s="153" t="s">
        <v>21</v>
      </c>
      <c r="AJ185" s="151" t="s">
        <v>21</v>
      </c>
      <c r="AK185" s="151" t="s">
        <v>21</v>
      </c>
      <c r="AL185" s="151" t="s">
        <v>21</v>
      </c>
      <c r="AM185" s="72" t="s">
        <v>44</v>
      </c>
      <c r="AN185" s="80" t="s">
        <v>45</v>
      </c>
      <c r="AO185" s="80" t="s">
        <v>45</v>
      </c>
      <c r="AP185" s="80" t="s">
        <v>45</v>
      </c>
      <c r="AQ185" s="80" t="s">
        <v>45</v>
      </c>
      <c r="AR185" s="80" t="s">
        <v>45</v>
      </c>
      <c r="AS185" s="78" t="s">
        <v>20</v>
      </c>
      <c r="AT185" s="78" t="s">
        <v>20</v>
      </c>
      <c r="AU185" s="78" t="s">
        <v>20</v>
      </c>
      <c r="AV185" s="78" t="s">
        <v>20</v>
      </c>
      <c r="AW185" s="152" t="s">
        <v>20</v>
      </c>
    </row>
    <row r="186" spans="1:49" x14ac:dyDescent="0.2">
      <c r="A186" s="253"/>
      <c r="B186" s="250"/>
      <c r="C186" s="11">
        <v>21</v>
      </c>
      <c r="D186" s="166"/>
      <c r="E186" s="143" t="s">
        <v>51</v>
      </c>
      <c r="F186" s="73" t="s">
        <v>51</v>
      </c>
      <c r="G186" s="73" t="s">
        <v>51</v>
      </c>
      <c r="H186" s="73" t="s">
        <v>51</v>
      </c>
      <c r="I186" s="73" t="s">
        <v>51</v>
      </c>
      <c r="J186" s="73" t="s">
        <v>51</v>
      </c>
      <c r="K186" s="73" t="s">
        <v>51</v>
      </c>
      <c r="L186" s="73" t="s">
        <v>51</v>
      </c>
      <c r="M186" s="73" t="s">
        <v>51</v>
      </c>
      <c r="N186" s="73" t="s">
        <v>51</v>
      </c>
      <c r="O186" s="73" t="s">
        <v>51</v>
      </c>
      <c r="P186" s="73" t="s">
        <v>51</v>
      </c>
      <c r="Q186" s="73" t="s">
        <v>51</v>
      </c>
      <c r="R186" s="73" t="s">
        <v>51</v>
      </c>
      <c r="S186" s="98" t="s">
        <v>51</v>
      </c>
      <c r="T186" s="143" t="s">
        <v>50</v>
      </c>
      <c r="U186" s="73" t="s">
        <v>50</v>
      </c>
      <c r="V186" s="73" t="s">
        <v>50</v>
      </c>
      <c r="W186" s="73" t="s">
        <v>50</v>
      </c>
      <c r="X186" s="73" t="s">
        <v>50</v>
      </c>
      <c r="Y186" s="73" t="s">
        <v>50</v>
      </c>
      <c r="Z186" s="73" t="s">
        <v>50</v>
      </c>
      <c r="AA186" s="73" t="s">
        <v>50</v>
      </c>
      <c r="AB186" s="73" t="s">
        <v>50</v>
      </c>
      <c r="AC186" s="73" t="s">
        <v>50</v>
      </c>
      <c r="AD186" s="73" t="s">
        <v>50</v>
      </c>
      <c r="AE186" s="73" t="s">
        <v>50</v>
      </c>
      <c r="AF186" s="73" t="s">
        <v>50</v>
      </c>
      <c r="AG186" s="73" t="s">
        <v>50</v>
      </c>
      <c r="AH186" s="98" t="s">
        <v>50</v>
      </c>
      <c r="AI186" s="153" t="s">
        <v>21</v>
      </c>
      <c r="AJ186" s="151" t="s">
        <v>21</v>
      </c>
      <c r="AK186" s="151" t="s">
        <v>21</v>
      </c>
      <c r="AL186" s="151" t="s">
        <v>21</v>
      </c>
      <c r="AM186" s="72" t="s">
        <v>44</v>
      </c>
      <c r="AN186" s="80" t="s">
        <v>45</v>
      </c>
      <c r="AO186" s="80" t="s">
        <v>45</v>
      </c>
      <c r="AP186" s="80" t="s">
        <v>45</v>
      </c>
      <c r="AQ186" s="80" t="s">
        <v>45</v>
      </c>
      <c r="AR186" s="80" t="s">
        <v>45</v>
      </c>
      <c r="AS186" s="78" t="s">
        <v>20</v>
      </c>
      <c r="AT186" s="78" t="s">
        <v>20</v>
      </c>
      <c r="AU186" s="78" t="s">
        <v>20</v>
      </c>
      <c r="AV186" s="78" t="s">
        <v>20</v>
      </c>
      <c r="AW186" s="152" t="s">
        <v>20</v>
      </c>
    </row>
    <row r="187" spans="1:49" x14ac:dyDescent="0.2">
      <c r="A187" s="253"/>
      <c r="B187" s="250"/>
      <c r="C187" s="11">
        <v>22</v>
      </c>
      <c r="D187" s="166" t="s">
        <v>27</v>
      </c>
      <c r="E187" s="158" t="s">
        <v>52</v>
      </c>
      <c r="F187" s="159" t="s">
        <v>52</v>
      </c>
      <c r="G187" s="159" t="s">
        <v>52</v>
      </c>
      <c r="H187" s="159" t="s">
        <v>52</v>
      </c>
      <c r="I187" s="159" t="s">
        <v>52</v>
      </c>
      <c r="J187" s="159" t="s">
        <v>52</v>
      </c>
      <c r="K187" s="159" t="s">
        <v>52</v>
      </c>
      <c r="L187" s="159" t="s">
        <v>52</v>
      </c>
      <c r="M187" s="159" t="s">
        <v>52</v>
      </c>
      <c r="N187" s="159" t="s">
        <v>52</v>
      </c>
      <c r="O187" s="159" t="s">
        <v>52</v>
      </c>
      <c r="P187" s="159" t="s">
        <v>52</v>
      </c>
      <c r="Q187" s="159" t="s">
        <v>52</v>
      </c>
      <c r="R187" s="159" t="s">
        <v>52</v>
      </c>
      <c r="S187" s="160" t="s">
        <v>52</v>
      </c>
      <c r="T187" s="154" t="s">
        <v>20</v>
      </c>
      <c r="U187" s="78" t="s">
        <v>20</v>
      </c>
      <c r="V187" s="78" t="s">
        <v>20</v>
      </c>
      <c r="W187" s="78" t="s">
        <v>20</v>
      </c>
      <c r="X187" s="78" t="s">
        <v>20</v>
      </c>
      <c r="Y187" s="151" t="s">
        <v>21</v>
      </c>
      <c r="Z187" s="151" t="s">
        <v>21</v>
      </c>
      <c r="AA187" s="151" t="s">
        <v>21</v>
      </c>
      <c r="AB187" s="151" t="s">
        <v>21</v>
      </c>
      <c r="AC187" s="151" t="s">
        <v>21</v>
      </c>
      <c r="AD187" s="80" t="s">
        <v>45</v>
      </c>
      <c r="AE187" s="80" t="s">
        <v>45</v>
      </c>
      <c r="AF187" s="80" t="s">
        <v>45</v>
      </c>
      <c r="AG187" s="80" t="s">
        <v>45</v>
      </c>
      <c r="AH187" s="155" t="s">
        <v>45</v>
      </c>
      <c r="AI187" s="153" t="s">
        <v>21</v>
      </c>
      <c r="AJ187" s="151" t="s">
        <v>21</v>
      </c>
      <c r="AK187" s="151" t="s">
        <v>21</v>
      </c>
      <c r="AL187" s="151" t="s">
        <v>21</v>
      </c>
      <c r="AM187" s="151" t="s">
        <v>21</v>
      </c>
      <c r="AN187" s="72" t="s">
        <v>44</v>
      </c>
      <c r="AO187" s="80" t="s">
        <v>45</v>
      </c>
      <c r="AP187" s="80" t="s">
        <v>45</v>
      </c>
      <c r="AQ187" s="80" t="s">
        <v>45</v>
      </c>
      <c r="AR187" s="80" t="s">
        <v>45</v>
      </c>
      <c r="AS187" s="78" t="s">
        <v>20</v>
      </c>
      <c r="AT187" s="78" t="s">
        <v>20</v>
      </c>
      <c r="AU187" s="78" t="s">
        <v>20</v>
      </c>
      <c r="AV187" s="78" t="s">
        <v>20</v>
      </c>
      <c r="AW187" s="152" t="s">
        <v>20</v>
      </c>
    </row>
    <row r="188" spans="1:49" x14ac:dyDescent="0.2">
      <c r="A188" s="253"/>
      <c r="B188" s="250" t="s">
        <v>9</v>
      </c>
      <c r="C188" s="11">
        <v>23</v>
      </c>
      <c r="D188" s="166" t="s">
        <v>27</v>
      </c>
      <c r="E188" s="158" t="s">
        <v>52</v>
      </c>
      <c r="F188" s="159" t="s">
        <v>52</v>
      </c>
      <c r="G188" s="159" t="s">
        <v>52</v>
      </c>
      <c r="H188" s="159" t="s">
        <v>52</v>
      </c>
      <c r="I188" s="159" t="s">
        <v>52</v>
      </c>
      <c r="J188" s="159" t="s">
        <v>52</v>
      </c>
      <c r="K188" s="159" t="s">
        <v>52</v>
      </c>
      <c r="L188" s="159" t="s">
        <v>52</v>
      </c>
      <c r="M188" s="159" t="s">
        <v>52</v>
      </c>
      <c r="N188" s="159" t="s">
        <v>52</v>
      </c>
      <c r="O188" s="159" t="s">
        <v>52</v>
      </c>
      <c r="P188" s="159" t="s">
        <v>52</v>
      </c>
      <c r="Q188" s="159" t="s">
        <v>52</v>
      </c>
      <c r="R188" s="159" t="s">
        <v>52</v>
      </c>
      <c r="S188" s="160" t="s">
        <v>52</v>
      </c>
      <c r="T188" s="154" t="s">
        <v>20</v>
      </c>
      <c r="U188" s="78" t="s">
        <v>20</v>
      </c>
      <c r="V188" s="78" t="s">
        <v>20</v>
      </c>
      <c r="W188" s="78" t="s">
        <v>20</v>
      </c>
      <c r="X188" s="78" t="s">
        <v>20</v>
      </c>
      <c r="Y188" s="151" t="s">
        <v>21</v>
      </c>
      <c r="Z188" s="151" t="s">
        <v>21</v>
      </c>
      <c r="AA188" s="151" t="s">
        <v>21</v>
      </c>
      <c r="AB188" s="151" t="s">
        <v>21</v>
      </c>
      <c r="AC188" s="151" t="s">
        <v>21</v>
      </c>
      <c r="AD188" s="80" t="s">
        <v>45</v>
      </c>
      <c r="AE188" s="80" t="s">
        <v>45</v>
      </c>
      <c r="AF188" s="80" t="s">
        <v>45</v>
      </c>
      <c r="AG188" s="80" t="s">
        <v>45</v>
      </c>
      <c r="AH188" s="155" t="s">
        <v>45</v>
      </c>
      <c r="AI188" s="153" t="s">
        <v>21</v>
      </c>
      <c r="AJ188" s="151" t="s">
        <v>21</v>
      </c>
      <c r="AK188" s="151" t="s">
        <v>21</v>
      </c>
      <c r="AL188" s="151" t="s">
        <v>21</v>
      </c>
      <c r="AM188" s="151" t="s">
        <v>21</v>
      </c>
      <c r="AN188" s="72" t="s">
        <v>44</v>
      </c>
      <c r="AO188" s="80" t="s">
        <v>45</v>
      </c>
      <c r="AP188" s="80" t="s">
        <v>45</v>
      </c>
      <c r="AQ188" s="80" t="s">
        <v>45</v>
      </c>
      <c r="AR188" s="80" t="s">
        <v>45</v>
      </c>
      <c r="AS188" s="78" t="s">
        <v>20</v>
      </c>
      <c r="AT188" s="78" t="s">
        <v>20</v>
      </c>
      <c r="AU188" s="78" t="s">
        <v>20</v>
      </c>
      <c r="AV188" s="78" t="s">
        <v>20</v>
      </c>
      <c r="AW188" s="152" t="s">
        <v>20</v>
      </c>
    </row>
    <row r="189" spans="1:49" x14ac:dyDescent="0.2">
      <c r="A189" s="253"/>
      <c r="B189" s="250"/>
      <c r="C189" s="11">
        <v>24</v>
      </c>
      <c r="D189" s="166"/>
      <c r="E189" s="158" t="s">
        <v>52</v>
      </c>
      <c r="F189" s="159" t="s">
        <v>52</v>
      </c>
      <c r="G189" s="159" t="s">
        <v>52</v>
      </c>
      <c r="H189" s="159" t="s">
        <v>52</v>
      </c>
      <c r="I189" s="159" t="s">
        <v>52</v>
      </c>
      <c r="J189" s="159" t="s">
        <v>52</v>
      </c>
      <c r="K189" s="159" t="s">
        <v>52</v>
      </c>
      <c r="L189" s="159" t="s">
        <v>52</v>
      </c>
      <c r="M189" s="159" t="s">
        <v>52</v>
      </c>
      <c r="N189" s="159" t="s">
        <v>52</v>
      </c>
      <c r="O189" s="159" t="s">
        <v>52</v>
      </c>
      <c r="P189" s="159" t="s">
        <v>52</v>
      </c>
      <c r="Q189" s="159" t="s">
        <v>52</v>
      </c>
      <c r="R189" s="159" t="s">
        <v>52</v>
      </c>
      <c r="S189" s="160" t="s">
        <v>52</v>
      </c>
      <c r="T189" s="154" t="s">
        <v>20</v>
      </c>
      <c r="U189" s="78" t="s">
        <v>20</v>
      </c>
      <c r="V189" s="78" t="s">
        <v>20</v>
      </c>
      <c r="W189" s="78" t="s">
        <v>20</v>
      </c>
      <c r="X189" s="78" t="s">
        <v>20</v>
      </c>
      <c r="Y189" s="151" t="s">
        <v>21</v>
      </c>
      <c r="Z189" s="151" t="s">
        <v>21</v>
      </c>
      <c r="AA189" s="151" t="s">
        <v>21</v>
      </c>
      <c r="AB189" s="151" t="s">
        <v>21</v>
      </c>
      <c r="AC189" s="151" t="s">
        <v>21</v>
      </c>
      <c r="AD189" s="80" t="s">
        <v>45</v>
      </c>
      <c r="AE189" s="80" t="s">
        <v>45</v>
      </c>
      <c r="AF189" s="80" t="s">
        <v>45</v>
      </c>
      <c r="AG189" s="80" t="s">
        <v>45</v>
      </c>
      <c r="AH189" s="155" t="s">
        <v>45</v>
      </c>
      <c r="AI189" s="143" t="s">
        <v>49</v>
      </c>
      <c r="AJ189" s="73" t="s">
        <v>49</v>
      </c>
      <c r="AK189" s="73" t="s">
        <v>49</v>
      </c>
      <c r="AL189" s="73" t="s">
        <v>49</v>
      </c>
      <c r="AM189" s="73" t="s">
        <v>49</v>
      </c>
      <c r="AN189" s="73" t="s">
        <v>49</v>
      </c>
      <c r="AO189" s="73" t="s">
        <v>49</v>
      </c>
      <c r="AP189" s="73" t="s">
        <v>49</v>
      </c>
      <c r="AQ189" s="73" t="s">
        <v>49</v>
      </c>
      <c r="AR189" s="73" t="s">
        <v>49</v>
      </c>
      <c r="AS189" s="73" t="s">
        <v>49</v>
      </c>
      <c r="AT189" s="73" t="s">
        <v>49</v>
      </c>
      <c r="AU189" s="73" t="s">
        <v>49</v>
      </c>
      <c r="AV189" s="73" t="s">
        <v>49</v>
      </c>
      <c r="AW189" s="98" t="s">
        <v>49</v>
      </c>
    </row>
    <row r="190" spans="1:49" x14ac:dyDescent="0.2">
      <c r="A190" s="253"/>
      <c r="B190" s="250"/>
      <c r="C190" s="11">
        <v>25</v>
      </c>
      <c r="D190" s="166"/>
      <c r="E190" s="158" t="s">
        <v>52</v>
      </c>
      <c r="F190" s="159" t="s">
        <v>52</v>
      </c>
      <c r="G190" s="159" t="s">
        <v>52</v>
      </c>
      <c r="H190" s="159" t="s">
        <v>52</v>
      </c>
      <c r="I190" s="159" t="s">
        <v>52</v>
      </c>
      <c r="J190" s="159" t="s">
        <v>52</v>
      </c>
      <c r="K190" s="159" t="s">
        <v>52</v>
      </c>
      <c r="L190" s="159" t="s">
        <v>52</v>
      </c>
      <c r="M190" s="159" t="s">
        <v>52</v>
      </c>
      <c r="N190" s="159" t="s">
        <v>52</v>
      </c>
      <c r="O190" s="159" t="s">
        <v>52</v>
      </c>
      <c r="P190" s="159" t="s">
        <v>52</v>
      </c>
      <c r="Q190" s="159" t="s">
        <v>52</v>
      </c>
      <c r="R190" s="159" t="s">
        <v>52</v>
      </c>
      <c r="S190" s="160" t="s">
        <v>52</v>
      </c>
      <c r="T190" s="154" t="s">
        <v>20</v>
      </c>
      <c r="U190" s="78" t="s">
        <v>20</v>
      </c>
      <c r="V190" s="78" t="s">
        <v>20</v>
      </c>
      <c r="W190" s="78" t="s">
        <v>20</v>
      </c>
      <c r="X190" s="78" t="s">
        <v>20</v>
      </c>
      <c r="Y190" s="151" t="s">
        <v>21</v>
      </c>
      <c r="Z190" s="151" t="s">
        <v>21</v>
      </c>
      <c r="AA190" s="151" t="s">
        <v>21</v>
      </c>
      <c r="AB190" s="151" t="s">
        <v>21</v>
      </c>
      <c r="AC190" s="151" t="s">
        <v>21</v>
      </c>
      <c r="AD190" s="80" t="s">
        <v>45</v>
      </c>
      <c r="AE190" s="80" t="s">
        <v>45</v>
      </c>
      <c r="AF190" s="80" t="s">
        <v>45</v>
      </c>
      <c r="AG190" s="80" t="s">
        <v>45</v>
      </c>
      <c r="AH190" s="155" t="s">
        <v>45</v>
      </c>
      <c r="AI190" s="143" t="s">
        <v>49</v>
      </c>
      <c r="AJ190" s="73" t="s">
        <v>49</v>
      </c>
      <c r="AK190" s="73" t="s">
        <v>49</v>
      </c>
      <c r="AL190" s="73" t="s">
        <v>49</v>
      </c>
      <c r="AM190" s="73" t="s">
        <v>49</v>
      </c>
      <c r="AN190" s="73" t="s">
        <v>49</v>
      </c>
      <c r="AO190" s="73" t="s">
        <v>49</v>
      </c>
      <c r="AP190" s="73" t="s">
        <v>49</v>
      </c>
      <c r="AQ190" s="73" t="s">
        <v>49</v>
      </c>
      <c r="AR190" s="73" t="s">
        <v>49</v>
      </c>
      <c r="AS190" s="73" t="s">
        <v>49</v>
      </c>
      <c r="AT190" s="73" t="s">
        <v>49</v>
      </c>
      <c r="AU190" s="73" t="s">
        <v>49</v>
      </c>
      <c r="AV190" s="73" t="s">
        <v>49</v>
      </c>
      <c r="AW190" s="98" t="s">
        <v>49</v>
      </c>
    </row>
    <row r="191" spans="1:49" x14ac:dyDescent="0.2">
      <c r="A191" s="253"/>
      <c r="B191" s="250"/>
      <c r="C191" s="11">
        <v>26</v>
      </c>
      <c r="D191" s="166"/>
      <c r="E191" s="158" t="s">
        <v>52</v>
      </c>
      <c r="F191" s="159" t="s">
        <v>52</v>
      </c>
      <c r="G191" s="159" t="s">
        <v>52</v>
      </c>
      <c r="H191" s="159" t="s">
        <v>52</v>
      </c>
      <c r="I191" s="159" t="s">
        <v>52</v>
      </c>
      <c r="J191" s="159" t="s">
        <v>52</v>
      </c>
      <c r="K191" s="159" t="s">
        <v>52</v>
      </c>
      <c r="L191" s="159" t="s">
        <v>52</v>
      </c>
      <c r="M191" s="159" t="s">
        <v>52</v>
      </c>
      <c r="N191" s="159" t="s">
        <v>52</v>
      </c>
      <c r="O191" s="159" t="s">
        <v>52</v>
      </c>
      <c r="P191" s="159" t="s">
        <v>52</v>
      </c>
      <c r="Q191" s="159" t="s">
        <v>52</v>
      </c>
      <c r="R191" s="159" t="s">
        <v>52</v>
      </c>
      <c r="S191" s="160" t="s">
        <v>52</v>
      </c>
      <c r="T191" s="154" t="s">
        <v>20</v>
      </c>
      <c r="U191" s="78" t="s">
        <v>20</v>
      </c>
      <c r="V191" s="78" t="s">
        <v>20</v>
      </c>
      <c r="W191" s="78" t="s">
        <v>20</v>
      </c>
      <c r="X191" s="78" t="s">
        <v>20</v>
      </c>
      <c r="Y191" s="151" t="s">
        <v>21</v>
      </c>
      <c r="Z191" s="151" t="s">
        <v>21</v>
      </c>
      <c r="AA191" s="151" t="s">
        <v>21</v>
      </c>
      <c r="AB191" s="151" t="s">
        <v>21</v>
      </c>
      <c r="AC191" s="151" t="s">
        <v>21</v>
      </c>
      <c r="AD191" s="80" t="s">
        <v>45</v>
      </c>
      <c r="AE191" s="80" t="s">
        <v>45</v>
      </c>
      <c r="AF191" s="80" t="s">
        <v>45</v>
      </c>
      <c r="AG191" s="80" t="s">
        <v>45</v>
      </c>
      <c r="AH191" s="155" t="s">
        <v>45</v>
      </c>
      <c r="AI191" s="143" t="s">
        <v>49</v>
      </c>
      <c r="AJ191" s="73" t="s">
        <v>49</v>
      </c>
      <c r="AK191" s="73" t="s">
        <v>49</v>
      </c>
      <c r="AL191" s="73" t="s">
        <v>49</v>
      </c>
      <c r="AM191" s="73" t="s">
        <v>49</v>
      </c>
      <c r="AN191" s="73" t="s">
        <v>49</v>
      </c>
      <c r="AO191" s="73" t="s">
        <v>49</v>
      </c>
      <c r="AP191" s="73" t="s">
        <v>49</v>
      </c>
      <c r="AQ191" s="73" t="s">
        <v>49</v>
      </c>
      <c r="AR191" s="73" t="s">
        <v>49</v>
      </c>
      <c r="AS191" s="73" t="s">
        <v>49</v>
      </c>
      <c r="AT191" s="73" t="s">
        <v>49</v>
      </c>
      <c r="AU191" s="73" t="s">
        <v>49</v>
      </c>
      <c r="AV191" s="73" t="s">
        <v>49</v>
      </c>
      <c r="AW191" s="98" t="s">
        <v>49</v>
      </c>
    </row>
    <row r="192" spans="1:49" x14ac:dyDescent="0.2">
      <c r="A192" s="253"/>
      <c r="B192" s="250" t="s">
        <v>10</v>
      </c>
      <c r="C192" s="11">
        <v>27</v>
      </c>
      <c r="D192" s="166"/>
      <c r="E192" s="158" t="s">
        <v>52</v>
      </c>
      <c r="F192" s="159" t="s">
        <v>52</v>
      </c>
      <c r="G192" s="159" t="s">
        <v>52</v>
      </c>
      <c r="H192" s="159" t="s">
        <v>52</v>
      </c>
      <c r="I192" s="159" t="s">
        <v>52</v>
      </c>
      <c r="J192" s="159" t="s">
        <v>52</v>
      </c>
      <c r="K192" s="159" t="s">
        <v>52</v>
      </c>
      <c r="L192" s="159" t="s">
        <v>52</v>
      </c>
      <c r="M192" s="159" t="s">
        <v>52</v>
      </c>
      <c r="N192" s="159" t="s">
        <v>52</v>
      </c>
      <c r="O192" s="159" t="s">
        <v>52</v>
      </c>
      <c r="P192" s="159" t="s">
        <v>52</v>
      </c>
      <c r="Q192" s="159" t="s">
        <v>52</v>
      </c>
      <c r="R192" s="159" t="s">
        <v>52</v>
      </c>
      <c r="S192" s="160" t="s">
        <v>52</v>
      </c>
      <c r="T192" s="154" t="s">
        <v>20</v>
      </c>
      <c r="U192" s="78" t="s">
        <v>20</v>
      </c>
      <c r="V192" s="78" t="s">
        <v>20</v>
      </c>
      <c r="W192" s="78" t="s">
        <v>20</v>
      </c>
      <c r="X192" s="78" t="s">
        <v>20</v>
      </c>
      <c r="Y192" s="151" t="s">
        <v>21</v>
      </c>
      <c r="Z192" s="151" t="s">
        <v>21</v>
      </c>
      <c r="AA192" s="151" t="s">
        <v>21</v>
      </c>
      <c r="AB192" s="151" t="s">
        <v>21</v>
      </c>
      <c r="AC192" s="151" t="s">
        <v>21</v>
      </c>
      <c r="AD192" s="80" t="s">
        <v>45</v>
      </c>
      <c r="AE192" s="80" t="s">
        <v>45</v>
      </c>
      <c r="AF192" s="80" t="s">
        <v>45</v>
      </c>
      <c r="AG192" s="80" t="s">
        <v>45</v>
      </c>
      <c r="AH192" s="155" t="s">
        <v>45</v>
      </c>
      <c r="AI192" s="153" t="s">
        <v>21</v>
      </c>
      <c r="AJ192" s="151" t="s">
        <v>21</v>
      </c>
      <c r="AK192" s="151" t="s">
        <v>21</v>
      </c>
      <c r="AL192" s="151" t="s">
        <v>21</v>
      </c>
      <c r="AM192" s="151" t="s">
        <v>21</v>
      </c>
      <c r="AN192" s="80" t="s">
        <v>45</v>
      </c>
      <c r="AO192" s="72" t="s">
        <v>44</v>
      </c>
      <c r="AP192" s="80" t="s">
        <v>45</v>
      </c>
      <c r="AQ192" s="80" t="s">
        <v>45</v>
      </c>
      <c r="AR192" s="80" t="s">
        <v>45</v>
      </c>
      <c r="AS192" s="78" t="s">
        <v>20</v>
      </c>
      <c r="AT192" s="78" t="s">
        <v>20</v>
      </c>
      <c r="AU192" s="78" t="s">
        <v>20</v>
      </c>
      <c r="AV192" s="78" t="s">
        <v>20</v>
      </c>
      <c r="AW192" s="152" t="s">
        <v>20</v>
      </c>
    </row>
    <row r="193" spans="1:49" x14ac:dyDescent="0.2">
      <c r="A193" s="253"/>
      <c r="B193" s="250"/>
      <c r="C193" s="11">
        <v>28</v>
      </c>
      <c r="D193" s="166"/>
      <c r="E193" s="143" t="s">
        <v>51</v>
      </c>
      <c r="F193" s="73" t="s">
        <v>51</v>
      </c>
      <c r="G193" s="73" t="s">
        <v>51</v>
      </c>
      <c r="H193" s="73" t="s">
        <v>51</v>
      </c>
      <c r="I193" s="73" t="s">
        <v>51</v>
      </c>
      <c r="J193" s="73" t="s">
        <v>51</v>
      </c>
      <c r="K193" s="73" t="s">
        <v>51</v>
      </c>
      <c r="L193" s="73" t="s">
        <v>51</v>
      </c>
      <c r="M193" s="73" t="s">
        <v>51</v>
      </c>
      <c r="N193" s="73" t="s">
        <v>51</v>
      </c>
      <c r="O193" s="73" t="s">
        <v>51</v>
      </c>
      <c r="P193" s="73" t="s">
        <v>51</v>
      </c>
      <c r="Q193" s="73" t="s">
        <v>51</v>
      </c>
      <c r="R193" s="73" t="s">
        <v>51</v>
      </c>
      <c r="S193" s="98" t="s">
        <v>51</v>
      </c>
      <c r="T193" s="143" t="s">
        <v>50</v>
      </c>
      <c r="U193" s="73" t="s">
        <v>50</v>
      </c>
      <c r="V193" s="73" t="s">
        <v>50</v>
      </c>
      <c r="W193" s="73" t="s">
        <v>50</v>
      </c>
      <c r="X193" s="73" t="s">
        <v>50</v>
      </c>
      <c r="Y193" s="73" t="s">
        <v>50</v>
      </c>
      <c r="Z193" s="73" t="s">
        <v>50</v>
      </c>
      <c r="AA193" s="73" t="s">
        <v>50</v>
      </c>
      <c r="AB193" s="73" t="s">
        <v>50</v>
      </c>
      <c r="AC193" s="73" t="s">
        <v>50</v>
      </c>
      <c r="AD193" s="73" t="s">
        <v>50</v>
      </c>
      <c r="AE193" s="73" t="s">
        <v>50</v>
      </c>
      <c r="AF193" s="73" t="s">
        <v>50</v>
      </c>
      <c r="AG193" s="73" t="s">
        <v>50</v>
      </c>
      <c r="AH193" s="98" t="s">
        <v>50</v>
      </c>
      <c r="AI193" s="153" t="s">
        <v>21</v>
      </c>
      <c r="AJ193" s="151" t="s">
        <v>21</v>
      </c>
      <c r="AK193" s="151" t="s">
        <v>21</v>
      </c>
      <c r="AL193" s="151" t="s">
        <v>21</v>
      </c>
      <c r="AM193" s="151" t="s">
        <v>21</v>
      </c>
      <c r="AN193" s="80" t="s">
        <v>45</v>
      </c>
      <c r="AO193" s="72" t="s">
        <v>44</v>
      </c>
      <c r="AP193" s="80" t="s">
        <v>45</v>
      </c>
      <c r="AQ193" s="80" t="s">
        <v>45</v>
      </c>
      <c r="AR193" s="80" t="s">
        <v>45</v>
      </c>
      <c r="AS193" s="78" t="s">
        <v>20</v>
      </c>
      <c r="AT193" s="78" t="s">
        <v>20</v>
      </c>
      <c r="AU193" s="78" t="s">
        <v>20</v>
      </c>
      <c r="AV193" s="78" t="s">
        <v>20</v>
      </c>
      <c r="AW193" s="152" t="s">
        <v>20</v>
      </c>
    </row>
    <row r="194" spans="1:49" x14ac:dyDescent="0.2">
      <c r="A194" s="253"/>
      <c r="B194" s="250"/>
      <c r="C194" s="11">
        <v>29</v>
      </c>
      <c r="D194" s="166"/>
      <c r="E194" s="143" t="s">
        <v>51</v>
      </c>
      <c r="F194" s="73" t="s">
        <v>51</v>
      </c>
      <c r="G194" s="73" t="s">
        <v>51</v>
      </c>
      <c r="H194" s="73" t="s">
        <v>51</v>
      </c>
      <c r="I194" s="73" t="s">
        <v>51</v>
      </c>
      <c r="J194" s="73" t="s">
        <v>51</v>
      </c>
      <c r="K194" s="73" t="s">
        <v>51</v>
      </c>
      <c r="L194" s="73" t="s">
        <v>51</v>
      </c>
      <c r="M194" s="73" t="s">
        <v>51</v>
      </c>
      <c r="N194" s="73" t="s">
        <v>51</v>
      </c>
      <c r="O194" s="73" t="s">
        <v>51</v>
      </c>
      <c r="P194" s="73" t="s">
        <v>51</v>
      </c>
      <c r="Q194" s="73" t="s">
        <v>51</v>
      </c>
      <c r="R194" s="73" t="s">
        <v>51</v>
      </c>
      <c r="S194" s="98" t="s">
        <v>51</v>
      </c>
      <c r="T194" s="143" t="s">
        <v>50</v>
      </c>
      <c r="U194" s="73" t="s">
        <v>50</v>
      </c>
      <c r="V194" s="73" t="s">
        <v>50</v>
      </c>
      <c r="W194" s="73" t="s">
        <v>50</v>
      </c>
      <c r="X194" s="73" t="s">
        <v>50</v>
      </c>
      <c r="Y194" s="73" t="s">
        <v>50</v>
      </c>
      <c r="Z194" s="73" t="s">
        <v>50</v>
      </c>
      <c r="AA194" s="73" t="s">
        <v>50</v>
      </c>
      <c r="AB194" s="73" t="s">
        <v>50</v>
      </c>
      <c r="AC194" s="73" t="s">
        <v>50</v>
      </c>
      <c r="AD194" s="73" t="s">
        <v>50</v>
      </c>
      <c r="AE194" s="73" t="s">
        <v>50</v>
      </c>
      <c r="AF194" s="73" t="s">
        <v>50</v>
      </c>
      <c r="AG194" s="73" t="s">
        <v>50</v>
      </c>
      <c r="AH194" s="98" t="s">
        <v>50</v>
      </c>
      <c r="AI194" s="153" t="s">
        <v>21</v>
      </c>
      <c r="AJ194" s="151" t="s">
        <v>21</v>
      </c>
      <c r="AK194" s="151" t="s">
        <v>21</v>
      </c>
      <c r="AL194" s="151" t="s">
        <v>21</v>
      </c>
      <c r="AM194" s="151" t="s">
        <v>21</v>
      </c>
      <c r="AN194" s="80" t="s">
        <v>45</v>
      </c>
      <c r="AO194" s="80" t="s">
        <v>45</v>
      </c>
      <c r="AP194" s="72" t="s">
        <v>44</v>
      </c>
      <c r="AQ194" s="80" t="s">
        <v>45</v>
      </c>
      <c r="AR194" s="80" t="s">
        <v>45</v>
      </c>
      <c r="AS194" s="78" t="s">
        <v>20</v>
      </c>
      <c r="AT194" s="78" t="s">
        <v>20</v>
      </c>
      <c r="AU194" s="78" t="s">
        <v>20</v>
      </c>
      <c r="AV194" s="78" t="s">
        <v>20</v>
      </c>
      <c r="AW194" s="152" t="s">
        <v>20</v>
      </c>
    </row>
    <row r="195" spans="1:49" x14ac:dyDescent="0.2">
      <c r="A195" s="253"/>
      <c r="B195" s="250"/>
      <c r="C195" s="11">
        <v>30</v>
      </c>
      <c r="D195" s="166"/>
      <c r="E195" s="143" t="s">
        <v>51</v>
      </c>
      <c r="F195" s="73" t="s">
        <v>51</v>
      </c>
      <c r="G195" s="73" t="s">
        <v>51</v>
      </c>
      <c r="H195" s="73" t="s">
        <v>51</v>
      </c>
      <c r="I195" s="73" t="s">
        <v>51</v>
      </c>
      <c r="J195" s="73" t="s">
        <v>51</v>
      </c>
      <c r="K195" s="73" t="s">
        <v>51</v>
      </c>
      <c r="L195" s="73" t="s">
        <v>51</v>
      </c>
      <c r="M195" s="73" t="s">
        <v>51</v>
      </c>
      <c r="N195" s="73" t="s">
        <v>51</v>
      </c>
      <c r="O195" s="73" t="s">
        <v>51</v>
      </c>
      <c r="P195" s="73" t="s">
        <v>51</v>
      </c>
      <c r="Q195" s="73" t="s">
        <v>51</v>
      </c>
      <c r="R195" s="73" t="s">
        <v>51</v>
      </c>
      <c r="S195" s="98" t="s">
        <v>51</v>
      </c>
      <c r="T195" s="143" t="s">
        <v>50</v>
      </c>
      <c r="U195" s="73" t="s">
        <v>50</v>
      </c>
      <c r="V195" s="73" t="s">
        <v>50</v>
      </c>
      <c r="W195" s="73" t="s">
        <v>50</v>
      </c>
      <c r="X195" s="73" t="s">
        <v>50</v>
      </c>
      <c r="Y195" s="73" t="s">
        <v>50</v>
      </c>
      <c r="Z195" s="73" t="s">
        <v>50</v>
      </c>
      <c r="AA195" s="73" t="s">
        <v>50</v>
      </c>
      <c r="AB195" s="73" t="s">
        <v>50</v>
      </c>
      <c r="AC195" s="73" t="s">
        <v>50</v>
      </c>
      <c r="AD195" s="73" t="s">
        <v>50</v>
      </c>
      <c r="AE195" s="73" t="s">
        <v>50</v>
      </c>
      <c r="AF195" s="73" t="s">
        <v>50</v>
      </c>
      <c r="AG195" s="73" t="s">
        <v>50</v>
      </c>
      <c r="AH195" s="98" t="s">
        <v>50</v>
      </c>
      <c r="AI195" s="153" t="s">
        <v>21</v>
      </c>
      <c r="AJ195" s="151" t="s">
        <v>21</v>
      </c>
      <c r="AK195" s="151" t="s">
        <v>21</v>
      </c>
      <c r="AL195" s="151" t="s">
        <v>21</v>
      </c>
      <c r="AM195" s="151" t="s">
        <v>21</v>
      </c>
      <c r="AN195" s="80" t="s">
        <v>45</v>
      </c>
      <c r="AO195" s="80" t="s">
        <v>45</v>
      </c>
      <c r="AP195" s="72" t="s">
        <v>44</v>
      </c>
      <c r="AQ195" s="80" t="s">
        <v>45</v>
      </c>
      <c r="AR195" s="80" t="s">
        <v>45</v>
      </c>
      <c r="AS195" s="78" t="s">
        <v>20</v>
      </c>
      <c r="AT195" s="78" t="s">
        <v>20</v>
      </c>
      <c r="AU195" s="78" t="s">
        <v>20</v>
      </c>
      <c r="AV195" s="78" t="s">
        <v>20</v>
      </c>
      <c r="AW195" s="152" t="s">
        <v>20</v>
      </c>
    </row>
    <row r="196" spans="1:49" x14ac:dyDescent="0.2">
      <c r="A196" s="253"/>
      <c r="B196" s="250" t="s">
        <v>11</v>
      </c>
      <c r="C196" s="11">
        <v>31</v>
      </c>
      <c r="D196" s="166" t="s">
        <v>27</v>
      </c>
      <c r="E196" s="161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3"/>
      <c r="T196" s="161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3"/>
      <c r="AI196" s="161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3"/>
    </row>
    <row r="197" spans="1:49" x14ac:dyDescent="0.2">
      <c r="A197" s="253"/>
      <c r="B197" s="250"/>
      <c r="C197" s="11">
        <v>32</v>
      </c>
      <c r="D197" s="166" t="s">
        <v>76</v>
      </c>
      <c r="E197" s="161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3"/>
      <c r="T197" s="161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3"/>
      <c r="AI197" s="161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3"/>
    </row>
    <row r="198" spans="1:49" x14ac:dyDescent="0.2">
      <c r="A198" s="253"/>
      <c r="B198" s="250"/>
      <c r="C198" s="11">
        <v>33</v>
      </c>
      <c r="D198" s="166" t="s">
        <v>76</v>
      </c>
      <c r="E198" s="161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3"/>
      <c r="T198" s="161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3"/>
      <c r="AI198" s="161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3"/>
    </row>
    <row r="199" spans="1:49" x14ac:dyDescent="0.2">
      <c r="A199" s="253"/>
      <c r="B199" s="250"/>
      <c r="C199" s="11">
        <v>34</v>
      </c>
      <c r="D199" s="166" t="s">
        <v>76</v>
      </c>
      <c r="E199" s="161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3"/>
      <c r="T199" s="161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3"/>
      <c r="AI199" s="161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3"/>
    </row>
    <row r="200" spans="1:49" ht="13.5" thickBot="1" x14ac:dyDescent="0.25">
      <c r="A200" s="253"/>
      <c r="B200" s="250"/>
      <c r="C200" s="164">
        <v>35</v>
      </c>
      <c r="D200" s="167" t="s">
        <v>76</v>
      </c>
      <c r="E200" s="161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3"/>
      <c r="T200" s="161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3"/>
      <c r="AI200" s="161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3"/>
    </row>
    <row r="201" spans="1:49" x14ac:dyDescent="0.2">
      <c r="A201" s="253"/>
      <c r="B201" s="250" t="s">
        <v>12</v>
      </c>
      <c r="C201" s="11">
        <v>36</v>
      </c>
      <c r="D201" s="166" t="s">
        <v>27</v>
      </c>
      <c r="E201" s="161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3"/>
      <c r="T201" s="161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3"/>
      <c r="AI201" s="161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3"/>
    </row>
    <row r="202" spans="1:49" x14ac:dyDescent="0.2">
      <c r="A202" s="253"/>
      <c r="B202" s="250"/>
      <c r="C202" s="11">
        <v>37</v>
      </c>
      <c r="D202" s="166"/>
      <c r="E202" s="161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3"/>
      <c r="T202" s="161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3"/>
      <c r="AI202" s="161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3"/>
    </row>
    <row r="203" spans="1:49" x14ac:dyDescent="0.2">
      <c r="A203" s="253"/>
      <c r="B203" s="250"/>
      <c r="C203" s="11">
        <v>38</v>
      </c>
      <c r="D203" s="166"/>
      <c r="E203" s="161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3"/>
      <c r="T203" s="161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3"/>
      <c r="AI203" s="161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3"/>
    </row>
    <row r="204" spans="1:49" ht="13.5" thickBot="1" x14ac:dyDescent="0.25">
      <c r="A204" s="254"/>
      <c r="B204" s="251"/>
      <c r="C204" s="164">
        <v>39</v>
      </c>
      <c r="D204" s="167"/>
      <c r="E204" s="168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70"/>
      <c r="T204" s="168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70"/>
      <c r="AI204" s="168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70"/>
    </row>
  </sheetData>
  <mergeCells count="63">
    <mergeCell ref="AI1:AW1"/>
    <mergeCell ref="E2:S2"/>
    <mergeCell ref="T2:AH2"/>
    <mergeCell ref="AI2:AW2"/>
    <mergeCell ref="A15:A20"/>
    <mergeCell ref="B15:D15"/>
    <mergeCell ref="B16:D16"/>
    <mergeCell ref="B17:D17"/>
    <mergeCell ref="B18:D18"/>
    <mergeCell ref="B19:D19"/>
    <mergeCell ref="A1:A14"/>
    <mergeCell ref="B1:B2"/>
    <mergeCell ref="C1:C2"/>
    <mergeCell ref="D1:D2"/>
    <mergeCell ref="E1:S1"/>
    <mergeCell ref="T1:AH1"/>
    <mergeCell ref="B20:D20"/>
    <mergeCell ref="A22:A61"/>
    <mergeCell ref="B22:B26"/>
    <mergeCell ref="B27:B30"/>
    <mergeCell ref="B31:B34"/>
    <mergeCell ref="B35:B39"/>
    <mergeCell ref="B40:B43"/>
    <mergeCell ref="B44:B48"/>
    <mergeCell ref="B49:B52"/>
    <mergeCell ref="B53:B56"/>
    <mergeCell ref="B57:B61"/>
    <mergeCell ref="A62:A113"/>
    <mergeCell ref="B62:B65"/>
    <mergeCell ref="B66:B69"/>
    <mergeCell ref="B70:B74"/>
    <mergeCell ref="B75:B78"/>
    <mergeCell ref="B79:B82"/>
    <mergeCell ref="B83:B87"/>
    <mergeCell ref="B88:B91"/>
    <mergeCell ref="B92:B95"/>
    <mergeCell ref="B157:B161"/>
    <mergeCell ref="B96:B100"/>
    <mergeCell ref="B101:B104"/>
    <mergeCell ref="B105:B108"/>
    <mergeCell ref="B109:B113"/>
    <mergeCell ref="B114:B117"/>
    <mergeCell ref="B118:B121"/>
    <mergeCell ref="B122:B126"/>
    <mergeCell ref="B127:B130"/>
    <mergeCell ref="B131:B134"/>
    <mergeCell ref="B135:B139"/>
    <mergeCell ref="B140:B143"/>
    <mergeCell ref="B144:B148"/>
    <mergeCell ref="B149:B152"/>
    <mergeCell ref="B153:B156"/>
    <mergeCell ref="B201:B204"/>
    <mergeCell ref="B162:B165"/>
    <mergeCell ref="A166:A204"/>
    <mergeCell ref="B166:B169"/>
    <mergeCell ref="B170:B173"/>
    <mergeCell ref="B174:B178"/>
    <mergeCell ref="B179:B182"/>
    <mergeCell ref="B183:B187"/>
    <mergeCell ref="B188:B191"/>
    <mergeCell ref="B192:B195"/>
    <mergeCell ref="B196:B200"/>
    <mergeCell ref="A114:A165"/>
  </mergeCells>
  <conditionalFormatting sqref="E3:H10 J3:M10 O3:AW10">
    <cfRule type="expression" dxfId="37" priority="12">
      <formula>E3=""</formula>
    </cfRule>
    <cfRule type="expression" dxfId="36" priority="13">
      <formula>AND(E3&lt;$C3,E3&lt;&gt;"")</formula>
    </cfRule>
  </conditionalFormatting>
  <conditionalFormatting sqref="I3:I10">
    <cfRule type="expression" dxfId="35" priority="10">
      <formula>I3=""</formula>
    </cfRule>
    <cfRule type="expression" dxfId="34" priority="11">
      <formula>AND(I3&lt;$C3,I3&lt;&gt;"")</formula>
    </cfRule>
  </conditionalFormatting>
  <conditionalFormatting sqref="N3:N10">
    <cfRule type="expression" dxfId="33" priority="8">
      <formula>N3=""</formula>
    </cfRule>
    <cfRule type="expression" dxfId="32" priority="9">
      <formula>AND(N3&lt;$C3,N3&lt;&gt;"")</formula>
    </cfRule>
  </conditionalFormatting>
  <conditionalFormatting sqref="E11:S14">
    <cfRule type="expression" dxfId="31" priority="7">
      <formula>E11&lt;$C11</formula>
    </cfRule>
  </conditionalFormatting>
  <conditionalFormatting sqref="T11:AH14">
    <cfRule type="expression" dxfId="30" priority="6">
      <formula>T11&lt;$C11</formula>
    </cfRule>
  </conditionalFormatting>
  <conditionalFormatting sqref="AI11:AW14">
    <cfRule type="expression" dxfId="29" priority="5">
      <formula>AI11&lt;$C11</formula>
    </cfRule>
  </conditionalFormatting>
  <conditionalFormatting sqref="C22:D200">
    <cfRule type="expression" dxfId="28" priority="3" stopIfTrue="1">
      <formula>$D22="K"</formula>
    </cfRule>
    <cfRule type="expression" dxfId="27" priority="4" stopIfTrue="1">
      <formula>$D22="F"</formula>
    </cfRule>
  </conditionalFormatting>
  <conditionalFormatting sqref="C201:D204">
    <cfRule type="expression" dxfId="26" priority="1" stopIfTrue="1">
      <formula>$D201="K"</formula>
    </cfRule>
    <cfRule type="expression" dxfId="25" priority="2" stopIfTrue="1">
      <formula>$D201="F"</formula>
    </cfRule>
  </conditionalFormatting>
  <pageMargins left="0.78740157480314965" right="0.78740157480314965" top="0.78740157480314965" bottom="0.59055118110236227" header="0.31496062992125984" footer="0.11811023622047245"/>
  <pageSetup paperSize="8" scale="52" fitToWidth="0" fitToHeight="0" orientation="landscape" r:id="rId1"/>
  <headerFooter alignWithMargins="0">
    <oddHeader>&amp;LLandratsamt Rastatt 
 Amt für Finanzen Gebäudewirtschaft und Kreisschulen&amp;R04.03.2019</oddHeader>
    <oddFooter>&amp;Lbearbeitet von Ingo Eble&amp;R250.8:Pflege - RGL Ausbildung/10 /
 2019-03-04_Rotationsmodell Pflegeausbildung Block mit Mengengerüst</oddFooter>
  </headerFooter>
  <rowBreaks count="2" manualBreakCount="2">
    <brk id="74" max="16383" man="1"/>
    <brk id="126" max="16383" man="1"/>
  </rowBreaks>
  <colBreaks count="2" manualBreakCount="2">
    <brk id="19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4"/>
  <sheetViews>
    <sheetView zoomScale="98" zoomScaleNormal="98" zoomScaleSheetLayoutView="40" workbookViewId="0">
      <pane xSplit="4" ySplit="21" topLeftCell="E22" activePane="bottomRight" state="frozen"/>
      <selection pane="topRight" activeCell="E1" sqref="E1"/>
      <selection pane="bottomLeft" activeCell="A22" sqref="A22"/>
      <selection pane="bottomRight" sqref="A1:A14"/>
    </sheetView>
  </sheetViews>
  <sheetFormatPr baseColWidth="10" defaultRowHeight="12.75" x14ac:dyDescent="0.2"/>
  <cols>
    <col min="1" max="1" width="5.5703125" style="3" bestFit="1" customWidth="1"/>
    <col min="2" max="2" width="17.140625" style="3" bestFit="1" customWidth="1"/>
    <col min="3" max="3" width="5.5703125" style="3" bestFit="1" customWidth="1"/>
    <col min="4" max="4" width="5.140625" style="3" bestFit="1" customWidth="1"/>
    <col min="5" max="5" width="3.28515625" style="13" bestFit="1" customWidth="1"/>
    <col min="6" max="23" width="9.28515625" style="13" bestFit="1" customWidth="1"/>
    <col min="24" max="24" width="3.28515625" style="58" bestFit="1" customWidth="1"/>
    <col min="25" max="25" width="9.5703125" style="13" bestFit="1" customWidth="1"/>
    <col min="26" max="41" width="9.5703125" style="13" customWidth="1"/>
    <col min="42" max="42" width="9.5703125" style="13" bestFit="1" customWidth="1"/>
    <col min="43" max="43" width="3.28515625" style="58" bestFit="1" customWidth="1"/>
    <col min="44" max="44" width="9.5703125" style="13" bestFit="1" customWidth="1"/>
    <col min="45" max="60" width="9.5703125" style="13" customWidth="1"/>
    <col min="61" max="61" width="9.5703125" style="13" bestFit="1" customWidth="1"/>
    <col min="62" max="16384" width="11.42578125" style="13"/>
  </cols>
  <sheetData>
    <row r="1" spans="1:61" x14ac:dyDescent="0.2">
      <c r="A1" s="278" t="s">
        <v>41</v>
      </c>
      <c r="B1" s="280" t="s">
        <v>31</v>
      </c>
      <c r="C1" s="305" t="s">
        <v>42</v>
      </c>
      <c r="D1" s="283" t="s">
        <v>43</v>
      </c>
      <c r="E1" s="265" t="s">
        <v>79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7"/>
      <c r="X1" s="265" t="s">
        <v>94</v>
      </c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7"/>
      <c r="AQ1" s="265" t="s">
        <v>95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7"/>
    </row>
    <row r="2" spans="1:61" ht="13.5" thickBot="1" x14ac:dyDescent="0.25">
      <c r="A2" s="279"/>
      <c r="B2" s="281"/>
      <c r="C2" s="306"/>
      <c r="D2" s="284"/>
      <c r="E2" s="268" t="s">
        <v>77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70"/>
      <c r="X2" s="268" t="s">
        <v>77</v>
      </c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68" t="s">
        <v>77</v>
      </c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70"/>
    </row>
    <row r="3" spans="1:61" x14ac:dyDescent="0.2">
      <c r="A3" s="279"/>
      <c r="B3" s="207" t="s">
        <v>37</v>
      </c>
      <c r="C3" s="91">
        <v>700</v>
      </c>
      <c r="D3" s="138">
        <v>9</v>
      </c>
      <c r="E3" s="23"/>
      <c r="F3" s="82">
        <f t="shared" ref="F3:W3" si="0">COUNTIFS($D:$D,"",$E:$E,"1")*2*$D3+COUNTIFS(F$22:F$9941,"Schule 1")*3*$D3</f>
        <v>756</v>
      </c>
      <c r="G3" s="82">
        <f t="shared" si="0"/>
        <v>756</v>
      </c>
      <c r="H3" s="82">
        <f t="shared" si="0"/>
        <v>756</v>
      </c>
      <c r="I3" s="82">
        <f t="shared" si="0"/>
        <v>756</v>
      </c>
      <c r="J3" s="82">
        <f t="shared" si="0"/>
        <v>756</v>
      </c>
      <c r="K3" s="82">
        <f t="shared" si="0"/>
        <v>756</v>
      </c>
      <c r="L3" s="83">
        <f t="shared" si="0"/>
        <v>756</v>
      </c>
      <c r="M3" s="83">
        <f t="shared" si="0"/>
        <v>756</v>
      </c>
      <c r="N3" s="83">
        <f t="shared" si="0"/>
        <v>756</v>
      </c>
      <c r="O3" s="83">
        <f t="shared" si="0"/>
        <v>756</v>
      </c>
      <c r="P3" s="83">
        <f t="shared" si="0"/>
        <v>756</v>
      </c>
      <c r="Q3" s="83">
        <f t="shared" si="0"/>
        <v>756</v>
      </c>
      <c r="R3" s="83">
        <f t="shared" si="0"/>
        <v>756</v>
      </c>
      <c r="S3" s="83">
        <f t="shared" si="0"/>
        <v>756</v>
      </c>
      <c r="T3" s="83">
        <f t="shared" si="0"/>
        <v>756</v>
      </c>
      <c r="U3" s="83">
        <f t="shared" si="0"/>
        <v>756</v>
      </c>
      <c r="V3" s="83">
        <f t="shared" si="0"/>
        <v>756</v>
      </c>
      <c r="W3" s="84">
        <f t="shared" si="0"/>
        <v>756</v>
      </c>
      <c r="X3" s="23"/>
      <c r="Y3" s="82">
        <f>COUNTIFS($D:$D,"",$X:$X,"1")*2*$D3+COUNTIFS(Y$22:Y$9941,"Schule 1")*3*$D3</f>
        <v>756</v>
      </c>
      <c r="Z3" s="82">
        <f t="shared" ref="Z3:AP3" si="1">COUNTIFS($D:$D,"",$X:$X,"1")*2*$D3+COUNTIFS(Z$22:Z$9941,"Schule 1")*3*$D3</f>
        <v>756</v>
      </c>
      <c r="AA3" s="82">
        <f t="shared" si="1"/>
        <v>756</v>
      </c>
      <c r="AB3" s="82">
        <f t="shared" si="1"/>
        <v>756</v>
      </c>
      <c r="AC3" s="82">
        <f t="shared" si="1"/>
        <v>756</v>
      </c>
      <c r="AD3" s="82">
        <f t="shared" si="1"/>
        <v>756</v>
      </c>
      <c r="AE3" s="83">
        <f t="shared" si="1"/>
        <v>756</v>
      </c>
      <c r="AF3" s="83">
        <f t="shared" si="1"/>
        <v>756</v>
      </c>
      <c r="AG3" s="83">
        <f t="shared" si="1"/>
        <v>756</v>
      </c>
      <c r="AH3" s="83">
        <f t="shared" si="1"/>
        <v>756</v>
      </c>
      <c r="AI3" s="83">
        <f t="shared" si="1"/>
        <v>756</v>
      </c>
      <c r="AJ3" s="83">
        <f t="shared" si="1"/>
        <v>756</v>
      </c>
      <c r="AK3" s="83">
        <f t="shared" si="1"/>
        <v>756</v>
      </c>
      <c r="AL3" s="83">
        <f t="shared" si="1"/>
        <v>756</v>
      </c>
      <c r="AM3" s="83">
        <f t="shared" si="1"/>
        <v>756</v>
      </c>
      <c r="AN3" s="83">
        <f t="shared" si="1"/>
        <v>756</v>
      </c>
      <c r="AO3" s="83">
        <f t="shared" si="1"/>
        <v>756</v>
      </c>
      <c r="AP3" s="84">
        <f t="shared" si="1"/>
        <v>756</v>
      </c>
      <c r="AQ3" s="23"/>
      <c r="AR3" s="82">
        <f>COUNTIFS($D:$D,"",$AQ:$AQ,"1")*2*$D3+COUNTIFS(AR$22:AR$9941,"Schule 1")*3*$D3</f>
        <v>738</v>
      </c>
      <c r="AS3" s="82">
        <f t="shared" ref="AS3:BI3" si="2">COUNTIFS($D:$D,"",$X:$X,"1")*2*$D3+COUNTIFS(AS$22:AS$9941,"Schule 1")*3*$D3</f>
        <v>756</v>
      </c>
      <c r="AT3" s="82">
        <f t="shared" si="2"/>
        <v>756</v>
      </c>
      <c r="AU3" s="82">
        <f t="shared" si="2"/>
        <v>756</v>
      </c>
      <c r="AV3" s="82">
        <f t="shared" si="2"/>
        <v>756</v>
      </c>
      <c r="AW3" s="82">
        <f t="shared" si="2"/>
        <v>756</v>
      </c>
      <c r="AX3" s="83">
        <f t="shared" si="2"/>
        <v>756</v>
      </c>
      <c r="AY3" s="83">
        <f t="shared" si="2"/>
        <v>756</v>
      </c>
      <c r="AZ3" s="83">
        <f t="shared" si="2"/>
        <v>756</v>
      </c>
      <c r="BA3" s="83">
        <f t="shared" si="2"/>
        <v>756</v>
      </c>
      <c r="BB3" s="83">
        <f t="shared" si="2"/>
        <v>756</v>
      </c>
      <c r="BC3" s="83">
        <f t="shared" si="2"/>
        <v>756</v>
      </c>
      <c r="BD3" s="83">
        <f t="shared" si="2"/>
        <v>756</v>
      </c>
      <c r="BE3" s="83">
        <f t="shared" si="2"/>
        <v>756</v>
      </c>
      <c r="BF3" s="83">
        <f t="shared" si="2"/>
        <v>756</v>
      </c>
      <c r="BG3" s="83">
        <f t="shared" si="2"/>
        <v>756</v>
      </c>
      <c r="BH3" s="83">
        <f t="shared" si="2"/>
        <v>756</v>
      </c>
      <c r="BI3" s="84">
        <f t="shared" si="2"/>
        <v>756</v>
      </c>
    </row>
    <row r="4" spans="1:61" x14ac:dyDescent="0.2">
      <c r="A4" s="279"/>
      <c r="B4" s="96" t="s">
        <v>36</v>
      </c>
      <c r="C4" s="97">
        <v>700</v>
      </c>
      <c r="D4" s="98">
        <v>9</v>
      </c>
      <c r="E4" s="25"/>
      <c r="F4" s="85">
        <f t="shared" ref="F4:W4" si="3">COUNTIFS($D:$D,"",$E:$E,"2")*2*$D4+COUNTIFS(F$22:F$9941,"Schule 2")*3*$D4</f>
        <v>756</v>
      </c>
      <c r="G4" s="85">
        <f t="shared" si="3"/>
        <v>756</v>
      </c>
      <c r="H4" s="85">
        <f t="shared" si="3"/>
        <v>756</v>
      </c>
      <c r="I4" s="85">
        <f t="shared" si="3"/>
        <v>756</v>
      </c>
      <c r="J4" s="85">
        <f t="shared" si="3"/>
        <v>756</v>
      </c>
      <c r="K4" s="85">
        <f t="shared" si="3"/>
        <v>756</v>
      </c>
      <c r="L4" s="86">
        <f t="shared" si="3"/>
        <v>756</v>
      </c>
      <c r="M4" s="86">
        <f t="shared" si="3"/>
        <v>756</v>
      </c>
      <c r="N4" s="86">
        <f t="shared" si="3"/>
        <v>756</v>
      </c>
      <c r="O4" s="86">
        <f t="shared" si="3"/>
        <v>756</v>
      </c>
      <c r="P4" s="86">
        <f t="shared" si="3"/>
        <v>756</v>
      </c>
      <c r="Q4" s="86">
        <f t="shared" si="3"/>
        <v>756</v>
      </c>
      <c r="R4" s="86">
        <f t="shared" si="3"/>
        <v>756</v>
      </c>
      <c r="S4" s="86">
        <f t="shared" si="3"/>
        <v>756</v>
      </c>
      <c r="T4" s="86">
        <f t="shared" si="3"/>
        <v>756</v>
      </c>
      <c r="U4" s="86">
        <f t="shared" si="3"/>
        <v>756</v>
      </c>
      <c r="V4" s="86">
        <f t="shared" si="3"/>
        <v>756</v>
      </c>
      <c r="W4" s="87">
        <f t="shared" si="3"/>
        <v>756</v>
      </c>
      <c r="X4" s="25"/>
      <c r="Y4" s="85">
        <f>COUNTIFS($D:$D,"",$X:$X,"2")*2*$D4+COUNTIFS(Y$22:Y$9941,"Schule 2")*3*$D4</f>
        <v>738</v>
      </c>
      <c r="Z4" s="85">
        <f t="shared" ref="Z4:AP4" si="4">COUNTIFS($D:$D,"",$X:$X,"2")*2*$D4+COUNTIFS(Z$22:Z$9941,"Schule 2")*3*$D4</f>
        <v>738</v>
      </c>
      <c r="AA4" s="85">
        <f t="shared" si="4"/>
        <v>738</v>
      </c>
      <c r="AB4" s="85">
        <f t="shared" si="4"/>
        <v>738</v>
      </c>
      <c r="AC4" s="85">
        <f t="shared" si="4"/>
        <v>738</v>
      </c>
      <c r="AD4" s="85">
        <f t="shared" si="4"/>
        <v>738</v>
      </c>
      <c r="AE4" s="86">
        <f t="shared" si="4"/>
        <v>738</v>
      </c>
      <c r="AF4" s="86">
        <f t="shared" si="4"/>
        <v>738</v>
      </c>
      <c r="AG4" s="86">
        <f t="shared" si="4"/>
        <v>738</v>
      </c>
      <c r="AH4" s="86">
        <f t="shared" si="4"/>
        <v>738</v>
      </c>
      <c r="AI4" s="86">
        <f t="shared" si="4"/>
        <v>738</v>
      </c>
      <c r="AJ4" s="86">
        <f t="shared" si="4"/>
        <v>738</v>
      </c>
      <c r="AK4" s="86">
        <f t="shared" si="4"/>
        <v>738</v>
      </c>
      <c r="AL4" s="86">
        <f t="shared" si="4"/>
        <v>738</v>
      </c>
      <c r="AM4" s="86">
        <f t="shared" si="4"/>
        <v>738</v>
      </c>
      <c r="AN4" s="86">
        <f t="shared" si="4"/>
        <v>738</v>
      </c>
      <c r="AO4" s="86">
        <f t="shared" si="4"/>
        <v>738</v>
      </c>
      <c r="AP4" s="87">
        <f t="shared" si="4"/>
        <v>738</v>
      </c>
      <c r="AQ4" s="25"/>
      <c r="AR4" s="85">
        <f>COUNTIFS($D:$D,"",$AQ:$AQ,"2")*2*$D4+COUNTIFS(AR$22:AR$9941,"Schule 2")*3*$D4</f>
        <v>0</v>
      </c>
      <c r="AS4" s="85">
        <f t="shared" ref="AS4:BI4" si="5">COUNTIFS($D:$D,"",$X:$X,"2")*2*$D4+COUNTIFS(AS$22:AS$9941,"Schule 2")*3*$D4</f>
        <v>684</v>
      </c>
      <c r="AT4" s="85">
        <f t="shared" si="5"/>
        <v>684</v>
      </c>
      <c r="AU4" s="85">
        <f t="shared" si="5"/>
        <v>684</v>
      </c>
      <c r="AV4" s="85">
        <f t="shared" si="5"/>
        <v>684</v>
      </c>
      <c r="AW4" s="85">
        <f t="shared" si="5"/>
        <v>684</v>
      </c>
      <c r="AX4" s="86">
        <f t="shared" si="5"/>
        <v>684</v>
      </c>
      <c r="AY4" s="86">
        <f t="shared" si="5"/>
        <v>684</v>
      </c>
      <c r="AZ4" s="86">
        <f t="shared" si="5"/>
        <v>684</v>
      </c>
      <c r="BA4" s="86">
        <f t="shared" si="5"/>
        <v>684</v>
      </c>
      <c r="BB4" s="86">
        <f t="shared" si="5"/>
        <v>684</v>
      </c>
      <c r="BC4" s="86">
        <f t="shared" si="5"/>
        <v>684</v>
      </c>
      <c r="BD4" s="86">
        <f t="shared" si="5"/>
        <v>684</v>
      </c>
      <c r="BE4" s="86">
        <f t="shared" si="5"/>
        <v>684</v>
      </c>
      <c r="BF4" s="86">
        <f t="shared" si="5"/>
        <v>684</v>
      </c>
      <c r="BG4" s="86">
        <f t="shared" si="5"/>
        <v>684</v>
      </c>
      <c r="BH4" s="86">
        <f t="shared" si="5"/>
        <v>684</v>
      </c>
      <c r="BI4" s="87">
        <f t="shared" si="5"/>
        <v>684</v>
      </c>
    </row>
    <row r="5" spans="1:61" x14ac:dyDescent="0.2">
      <c r="A5" s="279"/>
      <c r="B5" s="96" t="s">
        <v>38</v>
      </c>
      <c r="C5" s="97">
        <v>700</v>
      </c>
      <c r="D5" s="98">
        <v>9</v>
      </c>
      <c r="E5" s="25"/>
      <c r="F5" s="85">
        <f t="shared" ref="F5:W5" si="6">COUNTIFS($D:$D,"",$E:$E,"3")*2*$D5+COUNTIFS(F$22:F$9941,"Schule 3")*3*$D5</f>
        <v>738</v>
      </c>
      <c r="G5" s="85">
        <f t="shared" si="6"/>
        <v>738</v>
      </c>
      <c r="H5" s="85">
        <f t="shared" si="6"/>
        <v>738</v>
      </c>
      <c r="I5" s="85">
        <f t="shared" si="6"/>
        <v>738</v>
      </c>
      <c r="J5" s="85">
        <f t="shared" si="6"/>
        <v>738</v>
      </c>
      <c r="K5" s="85">
        <f t="shared" si="6"/>
        <v>738</v>
      </c>
      <c r="L5" s="86">
        <f t="shared" si="6"/>
        <v>738</v>
      </c>
      <c r="M5" s="86">
        <f t="shared" si="6"/>
        <v>738</v>
      </c>
      <c r="N5" s="86">
        <f t="shared" si="6"/>
        <v>738</v>
      </c>
      <c r="O5" s="86">
        <f t="shared" si="6"/>
        <v>738</v>
      </c>
      <c r="P5" s="86">
        <f t="shared" si="6"/>
        <v>738</v>
      </c>
      <c r="Q5" s="86">
        <f t="shared" si="6"/>
        <v>738</v>
      </c>
      <c r="R5" s="86">
        <f t="shared" si="6"/>
        <v>738</v>
      </c>
      <c r="S5" s="86">
        <f t="shared" si="6"/>
        <v>738</v>
      </c>
      <c r="T5" s="86">
        <f t="shared" si="6"/>
        <v>738</v>
      </c>
      <c r="U5" s="86">
        <f t="shared" si="6"/>
        <v>738</v>
      </c>
      <c r="V5" s="86">
        <f t="shared" si="6"/>
        <v>738</v>
      </c>
      <c r="W5" s="87">
        <f t="shared" si="6"/>
        <v>738</v>
      </c>
      <c r="X5" s="25"/>
      <c r="Y5" s="85">
        <f>COUNTIFS($D:$D,"",$X:$X,"3")*2*$D5+COUNTIFS(Y$22:Y$9941,"Schule 3")*3*$D5</f>
        <v>0</v>
      </c>
      <c r="Z5" s="85">
        <f t="shared" ref="Z5:AP5" si="7">COUNTIFS($D:$D,"",$X:$X,"3")*2*$D5+COUNTIFS(Z$22:Z$9941,"Schule 3")*3*$D5</f>
        <v>0</v>
      </c>
      <c r="AA5" s="85">
        <f t="shared" si="7"/>
        <v>0</v>
      </c>
      <c r="AB5" s="85">
        <f t="shared" si="7"/>
        <v>0</v>
      </c>
      <c r="AC5" s="85">
        <f t="shared" si="7"/>
        <v>0</v>
      </c>
      <c r="AD5" s="85">
        <f t="shared" si="7"/>
        <v>0</v>
      </c>
      <c r="AE5" s="86">
        <f t="shared" si="7"/>
        <v>0</v>
      </c>
      <c r="AF5" s="86">
        <f t="shared" si="7"/>
        <v>0</v>
      </c>
      <c r="AG5" s="86">
        <f t="shared" si="7"/>
        <v>0</v>
      </c>
      <c r="AH5" s="86">
        <f t="shared" si="7"/>
        <v>0</v>
      </c>
      <c r="AI5" s="86">
        <f t="shared" si="7"/>
        <v>0</v>
      </c>
      <c r="AJ5" s="86">
        <f t="shared" si="7"/>
        <v>0</v>
      </c>
      <c r="AK5" s="86">
        <f t="shared" si="7"/>
        <v>0</v>
      </c>
      <c r="AL5" s="86">
        <f t="shared" si="7"/>
        <v>0</v>
      </c>
      <c r="AM5" s="86">
        <f t="shared" si="7"/>
        <v>0</v>
      </c>
      <c r="AN5" s="86">
        <f t="shared" si="7"/>
        <v>0</v>
      </c>
      <c r="AO5" s="86">
        <f t="shared" si="7"/>
        <v>0</v>
      </c>
      <c r="AP5" s="87">
        <f t="shared" si="7"/>
        <v>0</v>
      </c>
      <c r="AQ5" s="25"/>
      <c r="AR5" s="85">
        <f>COUNTIFS($D:$D,"",$AQ:$AQ,"3")*2*$D5+COUNTIFS(AR$22:AR$9941,"Schule 3")*3*$D5</f>
        <v>0</v>
      </c>
      <c r="AS5" s="85">
        <f t="shared" ref="AS5:BI5" si="8">COUNTIFS($D:$D,"",$X:$X,"3")*2*$D5+COUNTIFS(AS$22:AS$9941,"Schule 3")*3*$D5</f>
        <v>0</v>
      </c>
      <c r="AT5" s="85">
        <f t="shared" si="8"/>
        <v>0</v>
      </c>
      <c r="AU5" s="85">
        <f t="shared" si="8"/>
        <v>0</v>
      </c>
      <c r="AV5" s="85">
        <f t="shared" si="8"/>
        <v>0</v>
      </c>
      <c r="AW5" s="85">
        <f t="shared" si="8"/>
        <v>0</v>
      </c>
      <c r="AX5" s="86">
        <f t="shared" si="8"/>
        <v>0</v>
      </c>
      <c r="AY5" s="86">
        <f t="shared" si="8"/>
        <v>0</v>
      </c>
      <c r="AZ5" s="86">
        <f t="shared" si="8"/>
        <v>0</v>
      </c>
      <c r="BA5" s="86">
        <f t="shared" si="8"/>
        <v>0</v>
      </c>
      <c r="BB5" s="86">
        <f t="shared" si="8"/>
        <v>0</v>
      </c>
      <c r="BC5" s="86">
        <f t="shared" si="8"/>
        <v>0</v>
      </c>
      <c r="BD5" s="86">
        <f t="shared" si="8"/>
        <v>0</v>
      </c>
      <c r="BE5" s="86">
        <f t="shared" si="8"/>
        <v>0</v>
      </c>
      <c r="BF5" s="86">
        <f t="shared" si="8"/>
        <v>0</v>
      </c>
      <c r="BG5" s="86">
        <f t="shared" si="8"/>
        <v>0</v>
      </c>
      <c r="BH5" s="86">
        <f t="shared" si="8"/>
        <v>0</v>
      </c>
      <c r="BI5" s="87">
        <f t="shared" si="8"/>
        <v>0</v>
      </c>
    </row>
    <row r="6" spans="1:61" x14ac:dyDescent="0.2">
      <c r="A6" s="279"/>
      <c r="B6" s="103" t="s">
        <v>39</v>
      </c>
      <c r="C6" s="104">
        <v>460</v>
      </c>
      <c r="D6" s="105">
        <v>7.7</v>
      </c>
      <c r="E6" s="25"/>
      <c r="F6" s="85">
        <f>COUNTIFS(F$22:F$9941,"Orient.ph.",$D$22:$D$9941,"")*3*$D6+COUNTIFS(F$22:F$9941,"Orient.ph.",$D$22:$D$9941,"F")*5*$D6</f>
        <v>631.40000000000009</v>
      </c>
      <c r="G6" s="85">
        <f t="shared" ref="G6:BI6" si="9">COUNTIFS(G$22:G$9941,"Orient.ph.",$D$22:$D$9941,"")*3*$D6+COUNTIFS(G$22:G$9941,"Orient.ph.",$D$22:$D$9941,"F")*5*$D6</f>
        <v>631.40000000000009</v>
      </c>
      <c r="H6" s="85">
        <f t="shared" si="9"/>
        <v>631.40000000000009</v>
      </c>
      <c r="I6" s="85">
        <f t="shared" si="9"/>
        <v>631.40000000000009</v>
      </c>
      <c r="J6" s="85">
        <f t="shared" si="9"/>
        <v>631.40000000000009</v>
      </c>
      <c r="K6" s="85">
        <f t="shared" si="9"/>
        <v>631.40000000000009</v>
      </c>
      <c r="L6" s="86">
        <f t="shared" si="9"/>
        <v>631.40000000000009</v>
      </c>
      <c r="M6" s="86">
        <f t="shared" si="9"/>
        <v>631.40000000000009</v>
      </c>
      <c r="N6" s="86">
        <f t="shared" si="9"/>
        <v>631.40000000000009</v>
      </c>
      <c r="O6" s="86">
        <f t="shared" si="9"/>
        <v>631.40000000000009</v>
      </c>
      <c r="P6" s="86">
        <f t="shared" si="9"/>
        <v>631.40000000000009</v>
      </c>
      <c r="Q6" s="86">
        <f t="shared" si="9"/>
        <v>631.40000000000009</v>
      </c>
      <c r="R6" s="86">
        <f t="shared" si="9"/>
        <v>631.40000000000009</v>
      </c>
      <c r="S6" s="86">
        <f t="shared" si="9"/>
        <v>631.40000000000009</v>
      </c>
      <c r="T6" s="86">
        <f t="shared" si="9"/>
        <v>631.40000000000009</v>
      </c>
      <c r="U6" s="86">
        <f t="shared" si="9"/>
        <v>631.40000000000009</v>
      </c>
      <c r="V6" s="86">
        <f t="shared" si="9"/>
        <v>631.40000000000009</v>
      </c>
      <c r="W6" s="87">
        <f t="shared" si="9"/>
        <v>631.40000000000009</v>
      </c>
      <c r="X6" s="25"/>
      <c r="Y6" s="85">
        <f t="shared" si="9"/>
        <v>631.40000000000009</v>
      </c>
      <c r="Z6" s="85">
        <f t="shared" si="9"/>
        <v>631.40000000000009</v>
      </c>
      <c r="AA6" s="85">
        <f t="shared" si="9"/>
        <v>631.40000000000009</v>
      </c>
      <c r="AB6" s="85">
        <f t="shared" si="9"/>
        <v>631.40000000000009</v>
      </c>
      <c r="AC6" s="85">
        <f t="shared" si="9"/>
        <v>631.40000000000009</v>
      </c>
      <c r="AD6" s="85">
        <f t="shared" si="9"/>
        <v>631.40000000000009</v>
      </c>
      <c r="AE6" s="86">
        <f t="shared" si="9"/>
        <v>631.40000000000009</v>
      </c>
      <c r="AF6" s="86">
        <f t="shared" si="9"/>
        <v>631.40000000000009</v>
      </c>
      <c r="AG6" s="86">
        <f t="shared" si="9"/>
        <v>631.40000000000009</v>
      </c>
      <c r="AH6" s="86">
        <f t="shared" si="9"/>
        <v>631.40000000000009</v>
      </c>
      <c r="AI6" s="86">
        <f t="shared" si="9"/>
        <v>631.40000000000009</v>
      </c>
      <c r="AJ6" s="86">
        <f t="shared" si="9"/>
        <v>631.40000000000009</v>
      </c>
      <c r="AK6" s="86">
        <f t="shared" si="9"/>
        <v>631.40000000000009</v>
      </c>
      <c r="AL6" s="86">
        <f t="shared" si="9"/>
        <v>631.40000000000009</v>
      </c>
      <c r="AM6" s="86">
        <f t="shared" si="9"/>
        <v>631.40000000000009</v>
      </c>
      <c r="AN6" s="86">
        <f t="shared" si="9"/>
        <v>631.40000000000009</v>
      </c>
      <c r="AO6" s="86">
        <f t="shared" si="9"/>
        <v>631.40000000000009</v>
      </c>
      <c r="AP6" s="87">
        <f t="shared" si="9"/>
        <v>631.40000000000009</v>
      </c>
      <c r="AQ6" s="25"/>
      <c r="AR6" s="85">
        <f t="shared" si="9"/>
        <v>646.79999999999995</v>
      </c>
      <c r="AS6" s="85">
        <f t="shared" si="9"/>
        <v>646.79999999999995</v>
      </c>
      <c r="AT6" s="85">
        <f t="shared" si="9"/>
        <v>646.79999999999995</v>
      </c>
      <c r="AU6" s="85">
        <f t="shared" si="9"/>
        <v>646.79999999999995</v>
      </c>
      <c r="AV6" s="85">
        <f t="shared" si="9"/>
        <v>646.79999999999995</v>
      </c>
      <c r="AW6" s="85">
        <f t="shared" si="9"/>
        <v>646.79999999999995</v>
      </c>
      <c r="AX6" s="86">
        <f t="shared" si="9"/>
        <v>646.79999999999995</v>
      </c>
      <c r="AY6" s="86">
        <f t="shared" si="9"/>
        <v>646.79999999999995</v>
      </c>
      <c r="AZ6" s="86">
        <f t="shared" si="9"/>
        <v>646.79999999999995</v>
      </c>
      <c r="BA6" s="86">
        <f t="shared" si="9"/>
        <v>646.79999999999995</v>
      </c>
      <c r="BB6" s="86">
        <f t="shared" si="9"/>
        <v>646.79999999999995</v>
      </c>
      <c r="BC6" s="86">
        <f t="shared" si="9"/>
        <v>646.79999999999995</v>
      </c>
      <c r="BD6" s="86">
        <f t="shared" si="9"/>
        <v>646.79999999999995</v>
      </c>
      <c r="BE6" s="86">
        <f t="shared" si="9"/>
        <v>646.79999999999995</v>
      </c>
      <c r="BF6" s="86">
        <f t="shared" si="9"/>
        <v>646.79999999999995</v>
      </c>
      <c r="BG6" s="86">
        <f t="shared" si="9"/>
        <v>646.79999999999995</v>
      </c>
      <c r="BH6" s="86">
        <f t="shared" si="9"/>
        <v>646.79999999999995</v>
      </c>
      <c r="BI6" s="87">
        <f t="shared" si="9"/>
        <v>646.79999999999995</v>
      </c>
    </row>
    <row r="7" spans="1:61" x14ac:dyDescent="0.2">
      <c r="A7" s="279"/>
      <c r="B7" s="106" t="s">
        <v>22</v>
      </c>
      <c r="C7" s="107">
        <v>400</v>
      </c>
      <c r="D7" s="108">
        <v>7.7</v>
      </c>
      <c r="E7" s="26"/>
      <c r="F7" s="86">
        <f>COUNTIFS(F$22:F$9941,"KH",$D$22:$D$9941,"")*3*$D7+COUNTIFS(F$22:F$9941,"KH",$D$22:$D$9941,"F")*5*$D7</f>
        <v>608.30000000000007</v>
      </c>
      <c r="G7" s="86">
        <f t="shared" ref="G7:BI7" si="10">COUNTIFS(G$22:G$9941,"KH",$D$22:$D$9941,"")*3*$D7+COUNTIFS(G$22:G$9941,"KH",$D$22:$D$9941,"F")*5*$D7</f>
        <v>623.70000000000005</v>
      </c>
      <c r="H7" s="86">
        <f t="shared" si="10"/>
        <v>608.30000000000007</v>
      </c>
      <c r="I7" s="86">
        <f t="shared" si="10"/>
        <v>623.70000000000005</v>
      </c>
      <c r="J7" s="86">
        <f t="shared" si="10"/>
        <v>608.30000000000007</v>
      </c>
      <c r="K7" s="86">
        <f t="shared" si="10"/>
        <v>623.70000000000005</v>
      </c>
      <c r="L7" s="86">
        <f t="shared" si="10"/>
        <v>646.79999999999995</v>
      </c>
      <c r="M7" s="86">
        <f t="shared" si="10"/>
        <v>646.79999999999995</v>
      </c>
      <c r="N7" s="86">
        <f t="shared" si="10"/>
        <v>646.79999999999995</v>
      </c>
      <c r="O7" s="86">
        <f t="shared" si="10"/>
        <v>569.79999999999995</v>
      </c>
      <c r="P7" s="86">
        <f t="shared" si="10"/>
        <v>531.29999999999995</v>
      </c>
      <c r="Q7" s="86">
        <f t="shared" si="10"/>
        <v>562.1</v>
      </c>
      <c r="R7" s="86">
        <f t="shared" si="10"/>
        <v>677.6</v>
      </c>
      <c r="S7" s="86">
        <f t="shared" si="10"/>
        <v>639.1</v>
      </c>
      <c r="T7" s="86">
        <f t="shared" si="10"/>
        <v>608.29999999999995</v>
      </c>
      <c r="U7" s="86">
        <f t="shared" si="10"/>
        <v>608.29999999999995</v>
      </c>
      <c r="V7" s="86">
        <f t="shared" si="10"/>
        <v>577.5</v>
      </c>
      <c r="W7" s="87">
        <f t="shared" si="10"/>
        <v>608.29999999999995</v>
      </c>
      <c r="X7" s="25"/>
      <c r="Y7" s="86">
        <f t="shared" si="10"/>
        <v>608.30000000000007</v>
      </c>
      <c r="Z7" s="86">
        <f t="shared" si="10"/>
        <v>623.70000000000005</v>
      </c>
      <c r="AA7" s="86">
        <f t="shared" si="10"/>
        <v>608.30000000000007</v>
      </c>
      <c r="AB7" s="86">
        <f t="shared" si="10"/>
        <v>623.70000000000005</v>
      </c>
      <c r="AC7" s="86">
        <f t="shared" si="10"/>
        <v>623.70000000000005</v>
      </c>
      <c r="AD7" s="86">
        <f t="shared" si="10"/>
        <v>608.30000000000007</v>
      </c>
      <c r="AE7" s="86">
        <f t="shared" si="10"/>
        <v>646.79999999999995</v>
      </c>
      <c r="AF7" s="86">
        <f t="shared" si="10"/>
        <v>646.79999999999995</v>
      </c>
      <c r="AG7" s="86">
        <f t="shared" si="10"/>
        <v>646.79999999999995</v>
      </c>
      <c r="AH7" s="86">
        <f t="shared" si="10"/>
        <v>569.79999999999995</v>
      </c>
      <c r="AI7" s="86">
        <f t="shared" si="10"/>
        <v>531.29999999999995</v>
      </c>
      <c r="AJ7" s="86">
        <f t="shared" si="10"/>
        <v>562.1</v>
      </c>
      <c r="AK7" s="86">
        <f t="shared" si="10"/>
        <v>693</v>
      </c>
      <c r="AL7" s="86">
        <f t="shared" si="10"/>
        <v>654.5</v>
      </c>
      <c r="AM7" s="86">
        <f t="shared" si="10"/>
        <v>623.70000000000005</v>
      </c>
      <c r="AN7" s="86">
        <f t="shared" si="10"/>
        <v>623.70000000000005</v>
      </c>
      <c r="AO7" s="86">
        <f t="shared" si="10"/>
        <v>577.5</v>
      </c>
      <c r="AP7" s="87">
        <f t="shared" si="10"/>
        <v>623.70000000000005</v>
      </c>
      <c r="AQ7" s="25"/>
      <c r="AR7" s="86">
        <f t="shared" si="10"/>
        <v>608.30000000000007</v>
      </c>
      <c r="AS7" s="86">
        <f t="shared" si="10"/>
        <v>623.70000000000005</v>
      </c>
      <c r="AT7" s="86">
        <f t="shared" si="10"/>
        <v>608.30000000000007</v>
      </c>
      <c r="AU7" s="86">
        <f t="shared" si="10"/>
        <v>623.70000000000005</v>
      </c>
      <c r="AV7" s="86">
        <f t="shared" si="10"/>
        <v>608.30000000000007</v>
      </c>
      <c r="AW7" s="86">
        <f t="shared" si="10"/>
        <v>623.70000000000005</v>
      </c>
      <c r="AX7" s="86">
        <f t="shared" si="10"/>
        <v>0</v>
      </c>
      <c r="AY7" s="86">
        <f t="shared" si="10"/>
        <v>0</v>
      </c>
      <c r="AZ7" s="86">
        <f t="shared" si="10"/>
        <v>0</v>
      </c>
      <c r="BA7" s="86">
        <f t="shared" si="10"/>
        <v>0</v>
      </c>
      <c r="BB7" s="86">
        <f t="shared" si="10"/>
        <v>0</v>
      </c>
      <c r="BC7" s="86">
        <f t="shared" si="10"/>
        <v>0</v>
      </c>
      <c r="BD7" s="86">
        <f t="shared" si="10"/>
        <v>0</v>
      </c>
      <c r="BE7" s="86">
        <f t="shared" si="10"/>
        <v>0</v>
      </c>
      <c r="BF7" s="86">
        <f t="shared" si="10"/>
        <v>0</v>
      </c>
      <c r="BG7" s="86">
        <f t="shared" si="10"/>
        <v>0</v>
      </c>
      <c r="BH7" s="86">
        <f t="shared" si="10"/>
        <v>0</v>
      </c>
      <c r="BI7" s="87">
        <f t="shared" si="10"/>
        <v>0</v>
      </c>
    </row>
    <row r="8" spans="1:61" x14ac:dyDescent="0.2">
      <c r="A8" s="279"/>
      <c r="B8" s="110" t="s">
        <v>40</v>
      </c>
      <c r="C8" s="111">
        <v>400</v>
      </c>
      <c r="D8" s="112">
        <v>7.7</v>
      </c>
      <c r="E8" s="26"/>
      <c r="F8" s="86">
        <f>COUNTIFS(F$22:F$9941,"APH",$D$22:$D$9941,"")*3*$D8+COUNTIFS(F$22:F$9941,"APH",$D$22:$D$9941,"F")*5*$D8</f>
        <v>646.79999999999995</v>
      </c>
      <c r="G8" s="86">
        <f t="shared" ref="G8:BI8" si="11">COUNTIFS(G$22:G$9941,"APH",$D$22:$D$9941,"")*3*$D8+COUNTIFS(G$22:G$9941,"APH",$D$22:$D$9941,"F")*5*$D8</f>
        <v>646.79999999999995</v>
      </c>
      <c r="H8" s="86">
        <f t="shared" si="11"/>
        <v>646.79999999999995</v>
      </c>
      <c r="I8" s="86">
        <f t="shared" si="11"/>
        <v>646.79999999999995</v>
      </c>
      <c r="J8" s="86">
        <f t="shared" si="11"/>
        <v>646.79999999999995</v>
      </c>
      <c r="K8" s="86">
        <f t="shared" si="11"/>
        <v>646.79999999999995</v>
      </c>
      <c r="L8" s="86">
        <f t="shared" si="11"/>
        <v>677.6</v>
      </c>
      <c r="M8" s="86">
        <f t="shared" si="11"/>
        <v>677.6</v>
      </c>
      <c r="N8" s="86">
        <f t="shared" si="11"/>
        <v>677.6</v>
      </c>
      <c r="O8" s="86">
        <f t="shared" si="11"/>
        <v>677.6</v>
      </c>
      <c r="P8" s="86">
        <f t="shared" si="11"/>
        <v>677.6</v>
      </c>
      <c r="Q8" s="86">
        <f t="shared" si="11"/>
        <v>677.6</v>
      </c>
      <c r="R8" s="86">
        <f t="shared" si="11"/>
        <v>693</v>
      </c>
      <c r="S8" s="86">
        <f t="shared" si="11"/>
        <v>693</v>
      </c>
      <c r="T8" s="86">
        <f t="shared" si="11"/>
        <v>693</v>
      </c>
      <c r="U8" s="86">
        <f t="shared" si="11"/>
        <v>693</v>
      </c>
      <c r="V8" s="86">
        <f t="shared" si="11"/>
        <v>693</v>
      </c>
      <c r="W8" s="87">
        <f t="shared" si="11"/>
        <v>693</v>
      </c>
      <c r="X8" s="25"/>
      <c r="Y8" s="86">
        <f t="shared" si="11"/>
        <v>646.79999999999995</v>
      </c>
      <c r="Z8" s="86">
        <f t="shared" si="11"/>
        <v>646.79999999999995</v>
      </c>
      <c r="AA8" s="86">
        <f t="shared" si="11"/>
        <v>646.79999999999995</v>
      </c>
      <c r="AB8" s="86">
        <f t="shared" si="11"/>
        <v>646.79999999999995</v>
      </c>
      <c r="AC8" s="86">
        <f t="shared" si="11"/>
        <v>646.79999999999995</v>
      </c>
      <c r="AD8" s="86">
        <f t="shared" si="11"/>
        <v>646.79999999999995</v>
      </c>
      <c r="AE8" s="86">
        <f t="shared" si="11"/>
        <v>693</v>
      </c>
      <c r="AF8" s="86">
        <f t="shared" si="11"/>
        <v>693</v>
      </c>
      <c r="AG8" s="86">
        <f t="shared" si="11"/>
        <v>693</v>
      </c>
      <c r="AH8" s="86">
        <f t="shared" si="11"/>
        <v>693</v>
      </c>
      <c r="AI8" s="86">
        <f t="shared" si="11"/>
        <v>693</v>
      </c>
      <c r="AJ8" s="86">
        <f t="shared" si="11"/>
        <v>693</v>
      </c>
      <c r="AK8" s="86">
        <f t="shared" si="11"/>
        <v>693</v>
      </c>
      <c r="AL8" s="86">
        <f t="shared" si="11"/>
        <v>693</v>
      </c>
      <c r="AM8" s="86">
        <f t="shared" si="11"/>
        <v>693</v>
      </c>
      <c r="AN8" s="86">
        <f t="shared" si="11"/>
        <v>693</v>
      </c>
      <c r="AO8" s="86">
        <f t="shared" si="11"/>
        <v>693</v>
      </c>
      <c r="AP8" s="87">
        <f t="shared" si="11"/>
        <v>693</v>
      </c>
      <c r="AQ8" s="25"/>
      <c r="AR8" s="86">
        <f t="shared" si="11"/>
        <v>0</v>
      </c>
      <c r="AS8" s="86">
        <f t="shared" si="11"/>
        <v>0</v>
      </c>
      <c r="AT8" s="86">
        <f t="shared" si="11"/>
        <v>0</v>
      </c>
      <c r="AU8" s="86">
        <f t="shared" si="11"/>
        <v>0</v>
      </c>
      <c r="AV8" s="86">
        <f t="shared" si="11"/>
        <v>0</v>
      </c>
      <c r="AW8" s="86">
        <f t="shared" si="11"/>
        <v>0</v>
      </c>
      <c r="AX8" s="86">
        <f t="shared" si="11"/>
        <v>0</v>
      </c>
      <c r="AY8" s="86">
        <f t="shared" si="11"/>
        <v>0</v>
      </c>
      <c r="AZ8" s="86">
        <f t="shared" si="11"/>
        <v>0</v>
      </c>
      <c r="BA8" s="86">
        <f t="shared" si="11"/>
        <v>0</v>
      </c>
      <c r="BB8" s="86">
        <f t="shared" si="11"/>
        <v>0</v>
      </c>
      <c r="BC8" s="86">
        <f t="shared" si="11"/>
        <v>0</v>
      </c>
      <c r="BD8" s="86">
        <f t="shared" si="11"/>
        <v>693</v>
      </c>
      <c r="BE8" s="86">
        <f t="shared" si="11"/>
        <v>693</v>
      </c>
      <c r="BF8" s="86">
        <f t="shared" si="11"/>
        <v>693</v>
      </c>
      <c r="BG8" s="86">
        <f t="shared" si="11"/>
        <v>693</v>
      </c>
      <c r="BH8" s="86">
        <f t="shared" si="11"/>
        <v>693</v>
      </c>
      <c r="BI8" s="87">
        <f t="shared" si="11"/>
        <v>693</v>
      </c>
    </row>
    <row r="9" spans="1:61" x14ac:dyDescent="0.2">
      <c r="A9" s="279"/>
      <c r="B9" s="113" t="s">
        <v>23</v>
      </c>
      <c r="C9" s="114">
        <v>400</v>
      </c>
      <c r="D9" s="115">
        <v>7.7</v>
      </c>
      <c r="E9" s="26"/>
      <c r="F9" s="86">
        <f>COUNTIFS(F$22:F$9941,"AD",$D$22:$D$9941,"")*3*$D9+COUNTIFS(F$22:F$9941,"AD",$D$22:$D$9941,"F")*5*$D9</f>
        <v>677.6</v>
      </c>
      <c r="G9" s="86">
        <f t="shared" ref="G9:BI9" si="12">COUNTIFS(G$22:G$9941,"AD",$D$22:$D$9941,"")*3*$D9+COUNTIFS(G$22:G$9941,"AD",$D$22:$D$9941,"F")*5*$D9</f>
        <v>677.6</v>
      </c>
      <c r="H9" s="86">
        <f t="shared" si="12"/>
        <v>677.6</v>
      </c>
      <c r="I9" s="86">
        <f t="shared" si="12"/>
        <v>677.6</v>
      </c>
      <c r="J9" s="86">
        <f t="shared" si="12"/>
        <v>677.6</v>
      </c>
      <c r="K9" s="86">
        <f t="shared" si="12"/>
        <v>677.6</v>
      </c>
      <c r="L9" s="86">
        <f t="shared" si="12"/>
        <v>623.70000000000005</v>
      </c>
      <c r="M9" s="86">
        <f t="shared" si="12"/>
        <v>623.70000000000005</v>
      </c>
      <c r="N9" s="86">
        <f t="shared" si="12"/>
        <v>623.70000000000005</v>
      </c>
      <c r="O9" s="86">
        <f t="shared" si="12"/>
        <v>669.9</v>
      </c>
      <c r="P9" s="86">
        <f t="shared" si="12"/>
        <v>693</v>
      </c>
      <c r="Q9" s="86">
        <f t="shared" si="12"/>
        <v>693</v>
      </c>
      <c r="R9" s="86">
        <f t="shared" si="12"/>
        <v>577.5</v>
      </c>
      <c r="S9" s="86">
        <f t="shared" si="12"/>
        <v>600.6</v>
      </c>
      <c r="T9" s="86">
        <f t="shared" si="12"/>
        <v>646.79999999999995</v>
      </c>
      <c r="U9" s="86">
        <f t="shared" si="12"/>
        <v>646.79999999999995</v>
      </c>
      <c r="V9" s="86">
        <f t="shared" si="12"/>
        <v>646.79999999999995</v>
      </c>
      <c r="W9" s="87">
        <f t="shared" si="12"/>
        <v>646.79999999999995</v>
      </c>
      <c r="X9" s="25"/>
      <c r="Y9" s="86">
        <f t="shared" si="12"/>
        <v>693</v>
      </c>
      <c r="Z9" s="86">
        <f t="shared" si="12"/>
        <v>693</v>
      </c>
      <c r="AA9" s="86">
        <f t="shared" si="12"/>
        <v>693</v>
      </c>
      <c r="AB9" s="86">
        <f t="shared" si="12"/>
        <v>693</v>
      </c>
      <c r="AC9" s="86">
        <f t="shared" si="12"/>
        <v>693</v>
      </c>
      <c r="AD9" s="86">
        <f t="shared" si="12"/>
        <v>693</v>
      </c>
      <c r="AE9" s="86">
        <f t="shared" si="12"/>
        <v>623.70000000000005</v>
      </c>
      <c r="AF9" s="86">
        <f t="shared" si="12"/>
        <v>623.70000000000005</v>
      </c>
      <c r="AG9" s="86">
        <f t="shared" si="12"/>
        <v>623.70000000000005</v>
      </c>
      <c r="AH9" s="86">
        <f t="shared" si="12"/>
        <v>669.9</v>
      </c>
      <c r="AI9" s="86">
        <f t="shared" si="12"/>
        <v>693</v>
      </c>
      <c r="AJ9" s="86">
        <f t="shared" si="12"/>
        <v>693</v>
      </c>
      <c r="AK9" s="86">
        <f t="shared" si="12"/>
        <v>577.5</v>
      </c>
      <c r="AL9" s="86">
        <f t="shared" si="12"/>
        <v>600.6</v>
      </c>
      <c r="AM9" s="86">
        <f t="shared" si="12"/>
        <v>646.79999999999995</v>
      </c>
      <c r="AN9" s="86">
        <f t="shared" si="12"/>
        <v>646.79999999999995</v>
      </c>
      <c r="AO9" s="86">
        <f t="shared" si="12"/>
        <v>646.79999999999995</v>
      </c>
      <c r="AP9" s="87">
        <f t="shared" si="12"/>
        <v>646.79999999999995</v>
      </c>
      <c r="AQ9" s="25"/>
      <c r="AR9" s="86">
        <f t="shared" si="12"/>
        <v>0</v>
      </c>
      <c r="AS9" s="86">
        <f t="shared" si="12"/>
        <v>0</v>
      </c>
      <c r="AT9" s="86">
        <f t="shared" si="12"/>
        <v>0</v>
      </c>
      <c r="AU9" s="86">
        <f t="shared" si="12"/>
        <v>0</v>
      </c>
      <c r="AV9" s="86">
        <f t="shared" si="12"/>
        <v>0</v>
      </c>
      <c r="AW9" s="86">
        <f t="shared" si="12"/>
        <v>0</v>
      </c>
      <c r="AX9" s="86">
        <f t="shared" si="12"/>
        <v>623.70000000000005</v>
      </c>
      <c r="AY9" s="86">
        <f t="shared" si="12"/>
        <v>623.70000000000005</v>
      </c>
      <c r="AZ9" s="86">
        <f t="shared" si="12"/>
        <v>623.70000000000005</v>
      </c>
      <c r="BA9" s="86">
        <f t="shared" si="12"/>
        <v>669.9</v>
      </c>
      <c r="BB9" s="86">
        <f t="shared" si="12"/>
        <v>693</v>
      </c>
      <c r="BC9" s="86">
        <f t="shared" si="12"/>
        <v>693</v>
      </c>
      <c r="BD9" s="86">
        <f t="shared" si="12"/>
        <v>0</v>
      </c>
      <c r="BE9" s="86">
        <f t="shared" si="12"/>
        <v>0</v>
      </c>
      <c r="BF9" s="86">
        <f t="shared" si="12"/>
        <v>0</v>
      </c>
      <c r="BG9" s="86">
        <f t="shared" si="12"/>
        <v>0</v>
      </c>
      <c r="BH9" s="86">
        <f t="shared" si="12"/>
        <v>0</v>
      </c>
      <c r="BI9" s="87">
        <f t="shared" si="12"/>
        <v>0</v>
      </c>
    </row>
    <row r="10" spans="1:61" x14ac:dyDescent="0.2">
      <c r="A10" s="279"/>
      <c r="B10" s="116" t="s">
        <v>16</v>
      </c>
      <c r="C10" s="117">
        <v>60</v>
      </c>
      <c r="D10" s="118">
        <v>7.7</v>
      </c>
      <c r="E10" s="26"/>
      <c r="F10" s="86">
        <f t="shared" ref="F10:BI10" si="13">COUNTIFS(F$22:F$9941,"Päd",$D$22:$D$9941,"")*3*$D10+COUNTIFS(F$22:F$9941,"Päd",$D$22:$D$9941,"F")*5*$D10</f>
        <v>84.7</v>
      </c>
      <c r="G10" s="86">
        <f t="shared" si="13"/>
        <v>69.3</v>
      </c>
      <c r="H10" s="86">
        <f t="shared" si="13"/>
        <v>84.7</v>
      </c>
      <c r="I10" s="86">
        <f t="shared" si="13"/>
        <v>69.3</v>
      </c>
      <c r="J10" s="86">
        <f t="shared" si="13"/>
        <v>84.7</v>
      </c>
      <c r="K10" s="86">
        <f t="shared" si="13"/>
        <v>69.3</v>
      </c>
      <c r="L10" s="86">
        <f t="shared" si="13"/>
        <v>69.3</v>
      </c>
      <c r="M10" s="86">
        <f t="shared" si="13"/>
        <v>69.3</v>
      </c>
      <c r="N10" s="86">
        <f t="shared" si="13"/>
        <v>69.3</v>
      </c>
      <c r="O10" s="86">
        <f t="shared" si="13"/>
        <v>100.1</v>
      </c>
      <c r="P10" s="86">
        <f t="shared" si="13"/>
        <v>115.5</v>
      </c>
      <c r="Q10" s="86">
        <f t="shared" si="13"/>
        <v>84.7</v>
      </c>
      <c r="R10" s="86">
        <f t="shared" si="13"/>
        <v>69.3</v>
      </c>
      <c r="S10" s="86">
        <f t="shared" si="13"/>
        <v>84.7</v>
      </c>
      <c r="T10" s="86">
        <f t="shared" si="13"/>
        <v>69.3</v>
      </c>
      <c r="U10" s="86">
        <f t="shared" si="13"/>
        <v>69.3</v>
      </c>
      <c r="V10" s="86">
        <f t="shared" si="13"/>
        <v>100.1</v>
      </c>
      <c r="W10" s="87">
        <f t="shared" si="13"/>
        <v>69.3</v>
      </c>
      <c r="X10" s="25"/>
      <c r="Y10" s="86">
        <f t="shared" si="13"/>
        <v>84.7</v>
      </c>
      <c r="Z10" s="86">
        <f t="shared" si="13"/>
        <v>69.3</v>
      </c>
      <c r="AA10" s="86">
        <f t="shared" si="13"/>
        <v>84.7</v>
      </c>
      <c r="AB10" s="86">
        <f t="shared" si="13"/>
        <v>69.3</v>
      </c>
      <c r="AC10" s="86">
        <f t="shared" si="13"/>
        <v>69.3</v>
      </c>
      <c r="AD10" s="86">
        <f t="shared" si="13"/>
        <v>84.7</v>
      </c>
      <c r="AE10" s="86">
        <f t="shared" si="13"/>
        <v>69.3</v>
      </c>
      <c r="AF10" s="86">
        <f t="shared" si="13"/>
        <v>69.3</v>
      </c>
      <c r="AG10" s="86">
        <f t="shared" si="13"/>
        <v>69.3</v>
      </c>
      <c r="AH10" s="86">
        <f t="shared" si="13"/>
        <v>100.1</v>
      </c>
      <c r="AI10" s="86">
        <f t="shared" si="13"/>
        <v>115.5</v>
      </c>
      <c r="AJ10" s="86">
        <f t="shared" si="13"/>
        <v>84.7</v>
      </c>
      <c r="AK10" s="86">
        <f t="shared" si="13"/>
        <v>69.3</v>
      </c>
      <c r="AL10" s="86">
        <f t="shared" si="13"/>
        <v>84.7</v>
      </c>
      <c r="AM10" s="86">
        <f t="shared" si="13"/>
        <v>69.3</v>
      </c>
      <c r="AN10" s="86">
        <f t="shared" si="13"/>
        <v>69.3</v>
      </c>
      <c r="AO10" s="86">
        <f t="shared" si="13"/>
        <v>115.5</v>
      </c>
      <c r="AP10" s="87">
        <f t="shared" si="13"/>
        <v>69.3</v>
      </c>
      <c r="AQ10" s="25"/>
      <c r="AR10" s="86">
        <f t="shared" si="13"/>
        <v>84.7</v>
      </c>
      <c r="AS10" s="86">
        <f t="shared" si="13"/>
        <v>69.3</v>
      </c>
      <c r="AT10" s="86">
        <f t="shared" si="13"/>
        <v>84.7</v>
      </c>
      <c r="AU10" s="86">
        <f t="shared" si="13"/>
        <v>69.3</v>
      </c>
      <c r="AV10" s="86">
        <f t="shared" si="13"/>
        <v>84.7</v>
      </c>
      <c r="AW10" s="86">
        <f t="shared" si="13"/>
        <v>69.3</v>
      </c>
      <c r="AX10" s="86">
        <f t="shared" si="13"/>
        <v>69.3</v>
      </c>
      <c r="AY10" s="86">
        <f t="shared" si="13"/>
        <v>69.3</v>
      </c>
      <c r="AZ10" s="86">
        <f t="shared" si="13"/>
        <v>69.3</v>
      </c>
      <c r="BA10" s="86">
        <f t="shared" si="13"/>
        <v>23.1</v>
      </c>
      <c r="BB10" s="86">
        <f t="shared" si="13"/>
        <v>0</v>
      </c>
      <c r="BC10" s="86">
        <f t="shared" si="13"/>
        <v>0</v>
      </c>
      <c r="BD10" s="86">
        <f t="shared" si="13"/>
        <v>0</v>
      </c>
      <c r="BE10" s="86">
        <f t="shared" si="13"/>
        <v>0</v>
      </c>
      <c r="BF10" s="86">
        <f t="shared" si="13"/>
        <v>0</v>
      </c>
      <c r="BG10" s="86">
        <f t="shared" si="13"/>
        <v>0</v>
      </c>
      <c r="BH10" s="86">
        <f t="shared" si="13"/>
        <v>0</v>
      </c>
      <c r="BI10" s="87">
        <f t="shared" si="13"/>
        <v>0</v>
      </c>
    </row>
    <row r="11" spans="1:61" x14ac:dyDescent="0.2">
      <c r="A11" s="279"/>
      <c r="B11" s="208" t="s">
        <v>53</v>
      </c>
      <c r="C11" s="184">
        <v>120</v>
      </c>
      <c r="D11" s="209">
        <v>7.7</v>
      </c>
      <c r="E11" s="26"/>
      <c r="F11" s="86">
        <f>COUNTIFS(F$22:F$9941,"Psych",$D$22:$D$9941,"")*3*$D11+COUNTIFS(F$22:F$9941,"Psych",$D$22:$D$9941,"F")*5*$D11</f>
        <v>231</v>
      </c>
      <c r="G11" s="86">
        <f>COUNTIFS(G$22:G$9941,"Psych",$D$22:$D$9941,"")*3*$D11+COUNTIFS(G$22:G$9941,"Psych",$D$22:$D$9941,"F")*5*$D11</f>
        <v>231</v>
      </c>
      <c r="H11" s="86">
        <f>COUNTIFS(H$22:H$9941,"Psych",$D$22:$D$9941,"")*3*$D11+COUNTIFS(H$22:H$9941,"Psych",$D$22:$D$9941,"F")*5*$D11</f>
        <v>231</v>
      </c>
      <c r="I11" s="86">
        <f>COUNTIFS(I$22:I$9941,"Psych",$D$22:$D$9941,"")*3*$D11+COUNTIFS(I$22:I$9941,"Psych",$D$22:$D$9941,"F")*5*$D11</f>
        <v>231</v>
      </c>
      <c r="J11" s="86">
        <f>COUNTIFS(J$22:J$9941,"Psych",$D$22:$D$9941,"")*3*$D11+COUNTIFS(J$22:J$9941,"Psych",$D$22:$D$9941,"F")*5*$D11</f>
        <v>231</v>
      </c>
      <c r="K11" s="86">
        <f>COUNTIFS(K$22:K$9941,"Psych",$D$22:$D$9941,"")*3*$D11+COUNTIFS(K$22:K$9941,"Psych",$D$22:$D$9941,"F")*5*$D11</f>
        <v>231</v>
      </c>
      <c r="L11" s="86">
        <f>COUNTIFS(L$22:L$9941,"Psych",$D$22:$D$9941,"")*3*$D11+COUNTIFS(L$22:L$9941,"Psych",$D$22:$D$9941,"F")*5*$D11</f>
        <v>231</v>
      </c>
      <c r="M11" s="86">
        <f>COUNTIFS(M$22:M$9941,"Psych",$D$22:$D$9941,"")*3*$D11+COUNTIFS(M$22:M$9941,"Psych",$D$22:$D$9941,"F")*5*$D11</f>
        <v>231</v>
      </c>
      <c r="N11" s="86">
        <f>COUNTIFS(N$22:N$9941,"Psych",$D$22:$D$9941,"")*3*$D11+COUNTIFS(N$22:N$9941,"Psych",$D$22:$D$9941,"F")*5*$D11</f>
        <v>231</v>
      </c>
      <c r="O11" s="86">
        <f>COUNTIFS(O$22:O$9941,"Psych",$D$22:$D$9941,"")*3*$D11+COUNTIFS(O$22:O$9941,"Psych",$D$22:$D$9941,"F")*5*$D11</f>
        <v>231</v>
      </c>
      <c r="P11" s="86">
        <f>COUNTIFS(P$22:P$9941,"Psych",$D$22:$D$9941,"")*3*$D11+COUNTIFS(P$22:P$9941,"Psych",$D$22:$D$9941,"F")*5*$D11</f>
        <v>231</v>
      </c>
      <c r="Q11" s="86">
        <f>COUNTIFS(Q$22:Q$9941,"Psych",$D$22:$D$9941,"")*3*$D11+COUNTIFS(Q$22:Q$9941,"Psych",$D$22:$D$9941,"F")*5*$D11</f>
        <v>231</v>
      </c>
      <c r="R11" s="86">
        <f>COUNTIFS(R$22:R$9941,"Psych",$D$22:$D$9941,"")*3*$D11+COUNTIFS(R$22:R$9941,"Psych",$D$22:$D$9941,"F")*5*$D11</f>
        <v>231</v>
      </c>
      <c r="S11" s="86">
        <f>COUNTIFS(S$22:S$9941,"Psych",$D$22:$D$9941,"")*3*$D11+COUNTIFS(S$22:S$9941,"Psych",$D$22:$D$9941,"F")*5*$D11</f>
        <v>231</v>
      </c>
      <c r="T11" s="86">
        <f>COUNTIFS(T$22:T$9941,"Psych",$D$22:$D$9941,"")*3*$D11+COUNTIFS(T$22:T$9941,"Psych",$D$22:$D$9941,"F")*5*$D11</f>
        <v>231</v>
      </c>
      <c r="U11" s="86">
        <f>COUNTIFS(U$22:U$9941,"Psych",$D$22:$D$9941,"")*3*$D11+COUNTIFS(U$22:U$9941,"Psych",$D$22:$D$9941,"F")*5*$D11</f>
        <v>231</v>
      </c>
      <c r="V11" s="86">
        <f>COUNTIFS(V$22:V$9941,"Psych",$D$22:$D$9941,"")*3*$D11+COUNTIFS(V$22:V$9941,"Psych",$D$22:$D$9941,"F")*5*$D11</f>
        <v>231</v>
      </c>
      <c r="W11" s="87">
        <f>COUNTIFS(W$22:W$9941,"Psych",$D$22:$D$9941,"")*3*$D11+COUNTIFS(W$22:W$9941,"Psych",$D$22:$D$9941,"F")*5*$D11</f>
        <v>231</v>
      </c>
      <c r="X11" s="25"/>
      <c r="Y11" s="86">
        <f>COUNTIFS(Y$22:Y$9941,"Psych",$D$22:$D$9941,"")*3*$D11+COUNTIFS(Y$22:Y$9941,"Psych",$D$22:$D$9941,"F")*5*$D11</f>
        <v>0</v>
      </c>
      <c r="Z11" s="86">
        <f>COUNTIFS(Z$22:Z$9941,"Psych",$D$22:$D$9941,"")*3*$D11+COUNTIFS(Z$22:Z$9941,"Psych",$D$22:$D$9941,"F")*5*$D11</f>
        <v>0</v>
      </c>
      <c r="AA11" s="86">
        <f>COUNTIFS(AA$22:AA$9941,"Psych",$D$22:$D$9941,"")*3*$D11+COUNTIFS(AA$22:AA$9941,"Psych",$D$22:$D$9941,"F")*5*$D11</f>
        <v>0</v>
      </c>
      <c r="AB11" s="86">
        <f>COUNTIFS(AB$22:AB$9941,"Psych",$D$22:$D$9941,"")*3*$D11+COUNTIFS(AB$22:AB$9941,"Psych",$D$22:$D$9941,"F")*5*$D11</f>
        <v>0</v>
      </c>
      <c r="AC11" s="86">
        <f>COUNTIFS(AC$22:AC$9941,"Psych",$D$22:$D$9941,"")*3*$D11+COUNTIFS(AC$22:AC$9941,"Psych",$D$22:$D$9941,"F")*5*$D11</f>
        <v>0</v>
      </c>
      <c r="AD11" s="86">
        <f>COUNTIFS(AD$22:AD$9941,"Psych",$D$22:$D$9941,"")*3*$D11+COUNTIFS(AD$22:AD$9941,"Psych",$D$22:$D$9941,"F")*5*$D11</f>
        <v>0</v>
      </c>
      <c r="AE11" s="86">
        <f>COUNTIFS(AE$22:AE$9941,"Psych",$D$22:$D$9941,"")*3*$D11+COUNTIFS(AE$22:AE$9941,"Psych",$D$22:$D$9941,"F")*5*$D11</f>
        <v>0</v>
      </c>
      <c r="AF11" s="86">
        <f>COUNTIFS(AF$22:AF$9941,"Psych",$D$22:$D$9941,"")*3*$D11+COUNTIFS(AF$22:AF$9941,"Psych",$D$22:$D$9941,"F")*5*$D11</f>
        <v>0</v>
      </c>
      <c r="AG11" s="86">
        <f>COUNTIFS(AG$22:AG$9941,"Psych",$D$22:$D$9941,"")*3*$D11+COUNTIFS(AG$22:AG$9941,"Psych",$D$22:$D$9941,"F")*5*$D11</f>
        <v>0</v>
      </c>
      <c r="AH11" s="86">
        <f>COUNTIFS(AH$22:AH$9941,"Psych",$D$22:$D$9941,"")*3*$D11+COUNTIFS(AH$22:AH$9941,"Psych",$D$22:$D$9941,"F")*5*$D11</f>
        <v>0</v>
      </c>
      <c r="AI11" s="86">
        <f>COUNTIFS(AI$22:AI$9941,"Psych",$D$22:$D$9941,"")*3*$D11+COUNTIFS(AI$22:AI$9941,"Psych",$D$22:$D$9941,"F")*5*$D11</f>
        <v>0</v>
      </c>
      <c r="AJ11" s="86">
        <f>COUNTIFS(AJ$22:AJ$9941,"Psych",$D$22:$D$9941,"")*3*$D11+COUNTIFS(AJ$22:AJ$9941,"Psych",$D$22:$D$9941,"F")*5*$D11</f>
        <v>0</v>
      </c>
      <c r="AK11" s="86">
        <f>COUNTIFS(AK$22:AK$9941,"Psych",$D$22:$D$9941,"")*3*$D11+COUNTIFS(AK$22:AK$9941,"Psych",$D$22:$D$9941,"F")*5*$D11</f>
        <v>0</v>
      </c>
      <c r="AL11" s="86">
        <f>COUNTIFS(AL$22:AL$9941,"Psych",$D$22:$D$9941,"")*3*$D11+COUNTIFS(AL$22:AL$9941,"Psych",$D$22:$D$9941,"F")*5*$D11</f>
        <v>0</v>
      </c>
      <c r="AM11" s="86">
        <f>COUNTIFS(AM$22:AM$9941,"Psych",$D$22:$D$9941,"")*3*$D11+COUNTIFS(AM$22:AM$9941,"Psych",$D$22:$D$9941,"F")*5*$D11</f>
        <v>0</v>
      </c>
      <c r="AN11" s="86">
        <f>COUNTIFS(AN$22:AN$9941,"Psych",$D$22:$D$9941,"")*3*$D11+COUNTIFS(AN$22:AN$9941,"Psych",$D$22:$D$9941,"F")*5*$D11</f>
        <v>0</v>
      </c>
      <c r="AO11" s="86">
        <f>COUNTIFS(AO$22:AO$9941,"Psych",$D$22:$D$9941,"")*3*$D11+COUNTIFS(AO$22:AO$9941,"Psych",$D$22:$D$9941,"F")*5*$D11</f>
        <v>0</v>
      </c>
      <c r="AP11" s="87">
        <f>COUNTIFS(AP$22:AP$9941,"Psych",$D$22:$D$9941,"")*3*$D11+COUNTIFS(AP$22:AP$9941,"Psych",$D$22:$D$9941,"F")*5*$D11</f>
        <v>0</v>
      </c>
      <c r="AQ11" s="25"/>
      <c r="AR11" s="86">
        <f>COUNTIFS(AR$22:AR$9941,"Psych",$D$22:$D$9941,"")*3*$D11+COUNTIFS(AR$22:AR$9941,"Psych",$D$22:$D$9941,"F")*5*$D11</f>
        <v>0</v>
      </c>
      <c r="AS11" s="86">
        <f>COUNTIFS(AS$22:AS$9941,"Psych",$D$22:$D$9941,"")*3*$D11+COUNTIFS(AS$22:AS$9941,"Psych",$D$22:$D$9941,"F")*5*$D11</f>
        <v>0</v>
      </c>
      <c r="AT11" s="86">
        <f>COUNTIFS(AT$22:AT$9941,"Psych",$D$22:$D$9941,"")*3*$D11+COUNTIFS(AT$22:AT$9941,"Psych",$D$22:$D$9941,"F")*5*$D11</f>
        <v>0</v>
      </c>
      <c r="AU11" s="86">
        <f>COUNTIFS(AU$22:AU$9941,"Psych",$D$22:$D$9941,"")*3*$D11+COUNTIFS(AU$22:AU$9941,"Psych",$D$22:$D$9941,"F")*5*$D11</f>
        <v>0</v>
      </c>
      <c r="AV11" s="86">
        <f>COUNTIFS(AV$22:AV$9941,"Psych",$D$22:$D$9941,"")*3*$D11+COUNTIFS(AV$22:AV$9941,"Psych",$D$22:$D$9941,"F")*5*$D11</f>
        <v>0</v>
      </c>
      <c r="AW11" s="86">
        <f>COUNTIFS(AW$22:AW$9941,"Psych",$D$22:$D$9941,"")*3*$D11+COUNTIFS(AW$22:AW$9941,"Psych",$D$22:$D$9941,"F")*5*$D11</f>
        <v>0</v>
      </c>
      <c r="AX11" s="86">
        <f>COUNTIFS(AX$22:AX$9941,"Psych",$D$22:$D$9941,"")*3*$D11+COUNTIFS(AX$22:AX$9941,"Psych",$D$22:$D$9941,"F")*5*$D11</f>
        <v>0</v>
      </c>
      <c r="AY11" s="86">
        <f>COUNTIFS(AY$22:AY$9941,"Psych",$D$22:$D$9941,"")*3*$D11+COUNTIFS(AY$22:AY$9941,"Psych",$D$22:$D$9941,"F")*5*$D11</f>
        <v>0</v>
      </c>
      <c r="AZ11" s="86">
        <f>COUNTIFS(AZ$22:AZ$9941,"Psych",$D$22:$D$9941,"")*3*$D11+COUNTIFS(AZ$22:AZ$9941,"Psych",$D$22:$D$9941,"F")*5*$D11</f>
        <v>0</v>
      </c>
      <c r="BA11" s="86">
        <f>COUNTIFS(BA$22:BA$9941,"Psych",$D$22:$D$9941,"")*3*$D11+COUNTIFS(BA$22:BA$9941,"Psych",$D$22:$D$9941,"F")*5*$D11</f>
        <v>0</v>
      </c>
      <c r="BB11" s="86">
        <f>COUNTIFS(BB$22:BB$9941,"Psych",$D$22:$D$9941,"")*3*$D11+COUNTIFS(BB$22:BB$9941,"Psych",$D$22:$D$9941,"F")*5*$D11</f>
        <v>0</v>
      </c>
      <c r="BC11" s="86">
        <f>COUNTIFS(BC$22:BC$9941,"Psych",$D$22:$D$9941,"")*3*$D11+COUNTIFS(BC$22:BC$9941,"Psych",$D$22:$D$9941,"F")*5*$D11</f>
        <v>0</v>
      </c>
      <c r="BD11" s="86">
        <f>COUNTIFS(BD$22:BD$9941,"Psych",$D$22:$D$9941,"")*3*$D11+COUNTIFS(BD$22:BD$9941,"Psych",$D$22:$D$9941,"F")*5*$D11</f>
        <v>0</v>
      </c>
      <c r="BE11" s="86">
        <f>COUNTIFS(BE$22:BE$9941,"Psych",$D$22:$D$9941,"")*3*$D11+COUNTIFS(BE$22:BE$9941,"Psych",$D$22:$D$9941,"F")*5*$D11</f>
        <v>0</v>
      </c>
      <c r="BF11" s="86">
        <f>COUNTIFS(BF$22:BF$9941,"Psych",$D$22:$D$9941,"")*3*$D11+COUNTIFS(BF$22:BF$9941,"Psych",$D$22:$D$9941,"F")*5*$D11</f>
        <v>0</v>
      </c>
      <c r="BG11" s="86">
        <f>COUNTIFS(BG$22:BG$9941,"Psych",$D$22:$D$9941,"")*3*$D11+COUNTIFS(BG$22:BG$9941,"Psych",$D$22:$D$9941,"F")*5*$D11</f>
        <v>0</v>
      </c>
      <c r="BH11" s="86">
        <f>COUNTIFS(BH$22:BH$9941,"Psych",$D$22:$D$9941,"")*3*$D11+COUNTIFS(BH$22:BH$9941,"Psych",$D$22:$D$9941,"F")*5*$D11</f>
        <v>0</v>
      </c>
      <c r="BI11" s="87">
        <f>COUNTIFS(BI$22:BI$9941,"Psych",$D$22:$D$9941,"")*3*$D11+COUNTIFS(BI$22:BI$9941,"Psych",$D$22:$D$9941,"F")*5*$D11</f>
        <v>0</v>
      </c>
    </row>
    <row r="12" spans="1:61" x14ac:dyDescent="0.2">
      <c r="A12" s="279"/>
      <c r="B12" s="210" t="s">
        <v>52</v>
      </c>
      <c r="C12" s="185">
        <v>500</v>
      </c>
      <c r="D12" s="211">
        <v>7.7</v>
      </c>
      <c r="E12" s="26"/>
      <c r="F12" s="86">
        <f>COUNTIFS(F$22:F$9941,"Vertiefung",$D$22:$D$9941,"")*3*$D12+COUNTIFS(F$22:F$9941,"Vertiefung",$D$22:$D$9941,"F")*5*$D12</f>
        <v>862.4</v>
      </c>
      <c r="G12" s="86">
        <f t="shared" ref="G12:BI12" si="14">COUNTIFS(G$22:G$9941,"Vertiefung",$D$22:$D$9941,"")*3*$D12+COUNTIFS(G$22:G$9941,"Vertiefung",$D$22:$D$9941,"F")*5*$D12</f>
        <v>862.4</v>
      </c>
      <c r="H12" s="86">
        <f t="shared" si="14"/>
        <v>862.4</v>
      </c>
      <c r="I12" s="86">
        <f t="shared" si="14"/>
        <v>862.4</v>
      </c>
      <c r="J12" s="86">
        <f t="shared" si="14"/>
        <v>862.4</v>
      </c>
      <c r="K12" s="86">
        <f t="shared" si="14"/>
        <v>862.4</v>
      </c>
      <c r="L12" s="86">
        <f t="shared" si="14"/>
        <v>862.4</v>
      </c>
      <c r="M12" s="86">
        <f t="shared" si="14"/>
        <v>862.4</v>
      </c>
      <c r="N12" s="86">
        <f t="shared" si="14"/>
        <v>862.4</v>
      </c>
      <c r="O12" s="86">
        <f t="shared" si="14"/>
        <v>862.4</v>
      </c>
      <c r="P12" s="86">
        <f t="shared" si="14"/>
        <v>862.4</v>
      </c>
      <c r="Q12" s="86">
        <f t="shared" si="14"/>
        <v>862.4</v>
      </c>
      <c r="R12" s="86">
        <f t="shared" si="14"/>
        <v>862.4</v>
      </c>
      <c r="S12" s="86">
        <f t="shared" si="14"/>
        <v>862.4</v>
      </c>
      <c r="T12" s="86">
        <f t="shared" si="14"/>
        <v>862.4</v>
      </c>
      <c r="U12" s="86">
        <f t="shared" si="14"/>
        <v>862.4</v>
      </c>
      <c r="V12" s="86">
        <f t="shared" si="14"/>
        <v>862.4</v>
      </c>
      <c r="W12" s="87">
        <f t="shared" si="14"/>
        <v>862.4</v>
      </c>
      <c r="X12" s="25"/>
      <c r="Y12" s="86">
        <f t="shared" si="14"/>
        <v>0</v>
      </c>
      <c r="Z12" s="86">
        <f t="shared" si="14"/>
        <v>0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0</v>
      </c>
      <c r="AF12" s="86">
        <f t="shared" si="14"/>
        <v>0</v>
      </c>
      <c r="AG12" s="86">
        <f t="shared" si="14"/>
        <v>0</v>
      </c>
      <c r="AH12" s="86">
        <f t="shared" si="14"/>
        <v>0</v>
      </c>
      <c r="AI12" s="86">
        <f t="shared" si="14"/>
        <v>0</v>
      </c>
      <c r="AJ12" s="86">
        <f t="shared" si="14"/>
        <v>0</v>
      </c>
      <c r="AK12" s="86">
        <f t="shared" si="14"/>
        <v>0</v>
      </c>
      <c r="AL12" s="86">
        <f t="shared" si="14"/>
        <v>0</v>
      </c>
      <c r="AM12" s="86">
        <f t="shared" si="14"/>
        <v>0</v>
      </c>
      <c r="AN12" s="86">
        <f t="shared" si="14"/>
        <v>0</v>
      </c>
      <c r="AO12" s="86">
        <f t="shared" si="14"/>
        <v>0</v>
      </c>
      <c r="AP12" s="87">
        <f t="shared" si="14"/>
        <v>0</v>
      </c>
      <c r="AQ12" s="25"/>
      <c r="AR12" s="86">
        <f t="shared" si="14"/>
        <v>0</v>
      </c>
      <c r="AS12" s="86">
        <f t="shared" si="14"/>
        <v>0</v>
      </c>
      <c r="AT12" s="86">
        <f t="shared" si="14"/>
        <v>0</v>
      </c>
      <c r="AU12" s="86">
        <f t="shared" si="14"/>
        <v>0</v>
      </c>
      <c r="AV12" s="86">
        <f t="shared" si="14"/>
        <v>0</v>
      </c>
      <c r="AW12" s="86">
        <f t="shared" si="14"/>
        <v>0</v>
      </c>
      <c r="AX12" s="86">
        <f t="shared" si="14"/>
        <v>0</v>
      </c>
      <c r="AY12" s="86">
        <f t="shared" si="14"/>
        <v>0</v>
      </c>
      <c r="AZ12" s="86">
        <f t="shared" si="14"/>
        <v>0</v>
      </c>
      <c r="BA12" s="86">
        <f t="shared" si="14"/>
        <v>0</v>
      </c>
      <c r="BB12" s="86">
        <f t="shared" si="14"/>
        <v>0</v>
      </c>
      <c r="BC12" s="86">
        <f t="shared" si="14"/>
        <v>0</v>
      </c>
      <c r="BD12" s="86">
        <f t="shared" si="14"/>
        <v>0</v>
      </c>
      <c r="BE12" s="86">
        <f t="shared" si="14"/>
        <v>0</v>
      </c>
      <c r="BF12" s="86">
        <f t="shared" si="14"/>
        <v>0</v>
      </c>
      <c r="BG12" s="86">
        <f t="shared" si="14"/>
        <v>0</v>
      </c>
      <c r="BH12" s="86">
        <f t="shared" si="14"/>
        <v>0</v>
      </c>
      <c r="BI12" s="87">
        <f t="shared" si="14"/>
        <v>0</v>
      </c>
    </row>
    <row r="13" spans="1:61" x14ac:dyDescent="0.2">
      <c r="A13" s="279"/>
      <c r="B13" s="212" t="s">
        <v>54</v>
      </c>
      <c r="C13" s="186">
        <v>80</v>
      </c>
      <c r="D13" s="213">
        <v>7.7</v>
      </c>
      <c r="E13" s="26"/>
      <c r="F13" s="86">
        <f t="shared" ref="F13:BI13" si="15">COUNTIFS(F$22:F$9941,"Wahl 1",$D$22:$D$9941,"")*3*$D13+COUNTIFS(F$22:F$9941,"Wahl 1",$D$22:$D$9941,"F")*5*$D13</f>
        <v>130.9</v>
      </c>
      <c r="G13" s="86">
        <f t="shared" si="15"/>
        <v>130.9</v>
      </c>
      <c r="H13" s="86">
        <f t="shared" si="15"/>
        <v>130.9</v>
      </c>
      <c r="I13" s="86">
        <f t="shared" si="15"/>
        <v>130.9</v>
      </c>
      <c r="J13" s="86">
        <f t="shared" si="15"/>
        <v>130.9</v>
      </c>
      <c r="K13" s="86">
        <f t="shared" si="15"/>
        <v>130.9</v>
      </c>
      <c r="L13" s="86">
        <f t="shared" si="15"/>
        <v>130.9</v>
      </c>
      <c r="M13" s="86">
        <f t="shared" si="15"/>
        <v>130.9</v>
      </c>
      <c r="N13" s="86">
        <f t="shared" si="15"/>
        <v>130.9</v>
      </c>
      <c r="O13" s="86">
        <f t="shared" si="15"/>
        <v>130.9</v>
      </c>
      <c r="P13" s="86">
        <f t="shared" si="15"/>
        <v>130.9</v>
      </c>
      <c r="Q13" s="86">
        <f t="shared" si="15"/>
        <v>130.9</v>
      </c>
      <c r="R13" s="86">
        <f t="shared" si="15"/>
        <v>130.9</v>
      </c>
      <c r="S13" s="86">
        <f t="shared" si="15"/>
        <v>130.9</v>
      </c>
      <c r="T13" s="86">
        <f t="shared" si="15"/>
        <v>130.9</v>
      </c>
      <c r="U13" s="86">
        <f t="shared" si="15"/>
        <v>130.9</v>
      </c>
      <c r="V13" s="86">
        <f t="shared" si="15"/>
        <v>130.9</v>
      </c>
      <c r="W13" s="87">
        <f t="shared" si="15"/>
        <v>130.9</v>
      </c>
      <c r="X13" s="25"/>
      <c r="Y13" s="86">
        <f t="shared" si="15"/>
        <v>0</v>
      </c>
      <c r="Z13" s="86">
        <f t="shared" si="15"/>
        <v>0</v>
      </c>
      <c r="AA13" s="86">
        <f t="shared" si="15"/>
        <v>0</v>
      </c>
      <c r="AB13" s="86">
        <f t="shared" si="15"/>
        <v>0</v>
      </c>
      <c r="AC13" s="86">
        <f t="shared" si="15"/>
        <v>0</v>
      </c>
      <c r="AD13" s="86">
        <f t="shared" si="15"/>
        <v>0</v>
      </c>
      <c r="AE13" s="86">
        <f t="shared" si="15"/>
        <v>0</v>
      </c>
      <c r="AF13" s="86">
        <f t="shared" si="15"/>
        <v>0</v>
      </c>
      <c r="AG13" s="86">
        <f t="shared" si="15"/>
        <v>0</v>
      </c>
      <c r="AH13" s="86">
        <f t="shared" si="15"/>
        <v>0</v>
      </c>
      <c r="AI13" s="86">
        <f t="shared" si="15"/>
        <v>0</v>
      </c>
      <c r="AJ13" s="86">
        <f t="shared" si="15"/>
        <v>0</v>
      </c>
      <c r="AK13" s="86">
        <f t="shared" si="15"/>
        <v>0</v>
      </c>
      <c r="AL13" s="86">
        <f t="shared" si="15"/>
        <v>0</v>
      </c>
      <c r="AM13" s="86">
        <f t="shared" si="15"/>
        <v>0</v>
      </c>
      <c r="AN13" s="86">
        <f t="shared" si="15"/>
        <v>0</v>
      </c>
      <c r="AO13" s="86">
        <f t="shared" si="15"/>
        <v>0</v>
      </c>
      <c r="AP13" s="87">
        <f t="shared" si="15"/>
        <v>0</v>
      </c>
      <c r="AQ13" s="25"/>
      <c r="AR13" s="86">
        <f t="shared" si="15"/>
        <v>0</v>
      </c>
      <c r="AS13" s="86">
        <f t="shared" si="15"/>
        <v>0</v>
      </c>
      <c r="AT13" s="86">
        <f t="shared" si="15"/>
        <v>0</v>
      </c>
      <c r="AU13" s="86">
        <f t="shared" si="15"/>
        <v>0</v>
      </c>
      <c r="AV13" s="86">
        <f t="shared" si="15"/>
        <v>0</v>
      </c>
      <c r="AW13" s="86">
        <f t="shared" si="15"/>
        <v>0</v>
      </c>
      <c r="AX13" s="86">
        <f t="shared" si="15"/>
        <v>0</v>
      </c>
      <c r="AY13" s="86">
        <f t="shared" si="15"/>
        <v>0</v>
      </c>
      <c r="AZ13" s="86">
        <f t="shared" si="15"/>
        <v>0</v>
      </c>
      <c r="BA13" s="86">
        <f t="shared" si="15"/>
        <v>0</v>
      </c>
      <c r="BB13" s="86">
        <f t="shared" si="15"/>
        <v>0</v>
      </c>
      <c r="BC13" s="86">
        <f t="shared" si="15"/>
        <v>0</v>
      </c>
      <c r="BD13" s="86">
        <f t="shared" si="15"/>
        <v>0</v>
      </c>
      <c r="BE13" s="86">
        <f t="shared" si="15"/>
        <v>0</v>
      </c>
      <c r="BF13" s="86">
        <f t="shared" si="15"/>
        <v>0</v>
      </c>
      <c r="BG13" s="86">
        <f t="shared" si="15"/>
        <v>0</v>
      </c>
      <c r="BH13" s="86">
        <f t="shared" si="15"/>
        <v>0</v>
      </c>
      <c r="BI13" s="87">
        <f t="shared" si="15"/>
        <v>0</v>
      </c>
    </row>
    <row r="14" spans="1:61" ht="13.5" thickBot="1" x14ac:dyDescent="0.25">
      <c r="A14" s="304"/>
      <c r="B14" s="214" t="s">
        <v>55</v>
      </c>
      <c r="C14" s="215">
        <v>80</v>
      </c>
      <c r="D14" s="216">
        <v>7.7</v>
      </c>
      <c r="E14" s="28"/>
      <c r="F14" s="88">
        <f t="shared" ref="F14:BI14" si="16">COUNTIFS(F$22:F$9941,"Wahl 2",$D$22:$D$9941,"")*3*$D14+COUNTIFS(F$22:F$9941,"Wahl 2",$D$22:$D$9941,"F")*5*$D14</f>
        <v>115.5</v>
      </c>
      <c r="G14" s="88">
        <f t="shared" si="16"/>
        <v>115.5</v>
      </c>
      <c r="H14" s="88">
        <f t="shared" si="16"/>
        <v>115.5</v>
      </c>
      <c r="I14" s="88">
        <f t="shared" si="16"/>
        <v>115.5</v>
      </c>
      <c r="J14" s="88">
        <f t="shared" si="16"/>
        <v>115.5</v>
      </c>
      <c r="K14" s="88">
        <f t="shared" si="16"/>
        <v>115.5</v>
      </c>
      <c r="L14" s="88">
        <f t="shared" si="16"/>
        <v>115.5</v>
      </c>
      <c r="M14" s="88">
        <f t="shared" si="16"/>
        <v>115.5</v>
      </c>
      <c r="N14" s="88">
        <f t="shared" si="16"/>
        <v>115.5</v>
      </c>
      <c r="O14" s="88">
        <f t="shared" si="16"/>
        <v>115.5</v>
      </c>
      <c r="P14" s="88">
        <f t="shared" si="16"/>
        <v>115.5</v>
      </c>
      <c r="Q14" s="88">
        <f t="shared" si="16"/>
        <v>115.5</v>
      </c>
      <c r="R14" s="88">
        <f t="shared" si="16"/>
        <v>115.5</v>
      </c>
      <c r="S14" s="88">
        <f t="shared" si="16"/>
        <v>115.5</v>
      </c>
      <c r="T14" s="88">
        <f t="shared" si="16"/>
        <v>115.5</v>
      </c>
      <c r="U14" s="88">
        <f t="shared" si="16"/>
        <v>115.5</v>
      </c>
      <c r="V14" s="88">
        <f t="shared" si="16"/>
        <v>115.5</v>
      </c>
      <c r="W14" s="89">
        <f t="shared" si="16"/>
        <v>115.5</v>
      </c>
      <c r="X14" s="217"/>
      <c r="Y14" s="88">
        <f t="shared" si="16"/>
        <v>0</v>
      </c>
      <c r="Z14" s="88">
        <f t="shared" si="16"/>
        <v>0</v>
      </c>
      <c r="AA14" s="88">
        <f t="shared" si="16"/>
        <v>0</v>
      </c>
      <c r="AB14" s="88">
        <f t="shared" si="16"/>
        <v>0</v>
      </c>
      <c r="AC14" s="88">
        <f t="shared" si="16"/>
        <v>0</v>
      </c>
      <c r="AD14" s="88">
        <f t="shared" si="16"/>
        <v>0</v>
      </c>
      <c r="AE14" s="88">
        <f t="shared" si="16"/>
        <v>0</v>
      </c>
      <c r="AF14" s="88">
        <f t="shared" si="16"/>
        <v>0</v>
      </c>
      <c r="AG14" s="88">
        <f t="shared" si="16"/>
        <v>0</v>
      </c>
      <c r="AH14" s="88">
        <f t="shared" si="16"/>
        <v>0</v>
      </c>
      <c r="AI14" s="88">
        <f t="shared" si="16"/>
        <v>0</v>
      </c>
      <c r="AJ14" s="88">
        <f t="shared" si="16"/>
        <v>0</v>
      </c>
      <c r="AK14" s="88">
        <f t="shared" si="16"/>
        <v>0</v>
      </c>
      <c r="AL14" s="88">
        <f t="shared" si="16"/>
        <v>0</v>
      </c>
      <c r="AM14" s="88">
        <f t="shared" si="16"/>
        <v>0</v>
      </c>
      <c r="AN14" s="88">
        <f t="shared" si="16"/>
        <v>0</v>
      </c>
      <c r="AO14" s="88">
        <f t="shared" si="16"/>
        <v>0</v>
      </c>
      <c r="AP14" s="89">
        <f t="shared" si="16"/>
        <v>0</v>
      </c>
      <c r="AQ14" s="217"/>
      <c r="AR14" s="88">
        <f t="shared" si="16"/>
        <v>0</v>
      </c>
      <c r="AS14" s="88">
        <f t="shared" si="16"/>
        <v>0</v>
      </c>
      <c r="AT14" s="88">
        <f t="shared" si="16"/>
        <v>0</v>
      </c>
      <c r="AU14" s="88">
        <f t="shared" si="16"/>
        <v>0</v>
      </c>
      <c r="AV14" s="88">
        <f t="shared" si="16"/>
        <v>0</v>
      </c>
      <c r="AW14" s="88">
        <f t="shared" si="16"/>
        <v>0</v>
      </c>
      <c r="AX14" s="88">
        <f t="shared" si="16"/>
        <v>0</v>
      </c>
      <c r="AY14" s="88">
        <f t="shared" si="16"/>
        <v>0</v>
      </c>
      <c r="AZ14" s="88">
        <f t="shared" si="16"/>
        <v>0</v>
      </c>
      <c r="BA14" s="88">
        <f t="shared" si="16"/>
        <v>0</v>
      </c>
      <c r="BB14" s="88">
        <f t="shared" si="16"/>
        <v>0</v>
      </c>
      <c r="BC14" s="88">
        <f t="shared" si="16"/>
        <v>0</v>
      </c>
      <c r="BD14" s="88">
        <f t="shared" si="16"/>
        <v>0</v>
      </c>
      <c r="BE14" s="88">
        <f t="shared" si="16"/>
        <v>0</v>
      </c>
      <c r="BF14" s="88">
        <f t="shared" si="16"/>
        <v>0</v>
      </c>
      <c r="BG14" s="88">
        <f t="shared" si="16"/>
        <v>0</v>
      </c>
      <c r="BH14" s="88">
        <f t="shared" si="16"/>
        <v>0</v>
      </c>
      <c r="BI14" s="89">
        <f t="shared" si="16"/>
        <v>0</v>
      </c>
    </row>
    <row r="15" spans="1:61" x14ac:dyDescent="0.2">
      <c r="A15" s="295" t="s">
        <v>35</v>
      </c>
      <c r="B15" s="298" t="s">
        <v>24</v>
      </c>
      <c r="C15" s="299"/>
      <c r="D15" s="300"/>
      <c r="E15" s="2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5"/>
      <c r="S15" s="5"/>
      <c r="T15" s="5"/>
      <c r="U15" s="5"/>
      <c r="V15" s="5"/>
      <c r="W15" s="24"/>
      <c r="X15" s="29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5"/>
      <c r="AL15" s="5"/>
      <c r="AM15" s="5"/>
      <c r="AN15" s="5"/>
      <c r="AO15" s="5"/>
      <c r="AP15" s="24"/>
      <c r="AQ15" s="29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5"/>
      <c r="BE15" s="5"/>
      <c r="BF15" s="5"/>
      <c r="BG15" s="5"/>
      <c r="BH15" s="5"/>
      <c r="BI15" s="24"/>
    </row>
    <row r="16" spans="1:61" x14ac:dyDescent="0.2">
      <c r="A16" s="296"/>
      <c r="B16" s="301" t="s">
        <v>25</v>
      </c>
      <c r="C16" s="302"/>
      <c r="D16" s="303"/>
      <c r="E16" s="3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4"/>
      <c r="S16" s="4"/>
      <c r="T16" s="4"/>
      <c r="U16" s="4"/>
      <c r="V16" s="4"/>
      <c r="W16" s="22"/>
      <c r="X16" s="30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4"/>
      <c r="AL16" s="4"/>
      <c r="AM16" s="4"/>
      <c r="AN16" s="4"/>
      <c r="AO16" s="4"/>
      <c r="AP16" s="22"/>
      <c r="AQ16" s="30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4"/>
      <c r="BE16" s="4"/>
      <c r="BF16" s="4"/>
      <c r="BG16" s="4"/>
      <c r="BH16" s="4"/>
      <c r="BI16" s="22"/>
    </row>
    <row r="17" spans="1:61" x14ac:dyDescent="0.2">
      <c r="A17" s="296"/>
      <c r="B17" s="301" t="s">
        <v>26</v>
      </c>
      <c r="C17" s="302"/>
      <c r="D17" s="303"/>
      <c r="E17" s="30"/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218">
        <v>1</v>
      </c>
      <c r="X17" s="30"/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6">
        <v>1</v>
      </c>
      <c r="AH17" s="16">
        <v>1</v>
      </c>
      <c r="AI17" s="16">
        <v>1</v>
      </c>
      <c r="AJ17" s="16">
        <v>1</v>
      </c>
      <c r="AK17" s="16">
        <v>1</v>
      </c>
      <c r="AL17" s="16">
        <v>1</v>
      </c>
      <c r="AM17" s="16">
        <v>1</v>
      </c>
      <c r="AN17" s="16">
        <v>1</v>
      </c>
      <c r="AO17" s="16">
        <v>1</v>
      </c>
      <c r="AP17" s="218">
        <v>1</v>
      </c>
      <c r="AQ17" s="30"/>
      <c r="AR17" s="16">
        <v>1</v>
      </c>
      <c r="AS17" s="16">
        <v>1</v>
      </c>
      <c r="AT17" s="16">
        <v>1</v>
      </c>
      <c r="AU17" s="16">
        <v>1</v>
      </c>
      <c r="AV17" s="16">
        <v>1</v>
      </c>
      <c r="AW17" s="16">
        <v>1</v>
      </c>
      <c r="AX17" s="16">
        <v>1</v>
      </c>
      <c r="AY17" s="16">
        <v>1</v>
      </c>
      <c r="AZ17" s="16">
        <v>1</v>
      </c>
      <c r="BA17" s="16">
        <v>1</v>
      </c>
      <c r="BB17" s="16">
        <v>1</v>
      </c>
      <c r="BC17" s="16">
        <v>1</v>
      </c>
      <c r="BD17" s="16">
        <v>1</v>
      </c>
      <c r="BE17" s="16">
        <v>1</v>
      </c>
      <c r="BF17" s="16">
        <v>1</v>
      </c>
      <c r="BG17" s="16">
        <v>1</v>
      </c>
      <c r="BH17" s="16">
        <v>1</v>
      </c>
      <c r="BI17" s="218">
        <v>1</v>
      </c>
    </row>
    <row r="18" spans="1:61" x14ac:dyDescent="0.2">
      <c r="A18" s="296"/>
      <c r="B18" s="301" t="s">
        <v>28</v>
      </c>
      <c r="C18" s="302"/>
      <c r="D18" s="303"/>
      <c r="E18" s="30"/>
      <c r="F18" s="16">
        <v>3</v>
      </c>
      <c r="G18" s="16">
        <v>3</v>
      </c>
      <c r="H18" s="16">
        <v>3</v>
      </c>
      <c r="I18" s="16">
        <v>3</v>
      </c>
      <c r="J18" s="16">
        <v>3</v>
      </c>
      <c r="K18" s="16">
        <v>3</v>
      </c>
      <c r="L18" s="16">
        <v>3</v>
      </c>
      <c r="M18" s="16">
        <v>3</v>
      </c>
      <c r="N18" s="16">
        <v>3</v>
      </c>
      <c r="O18" s="16">
        <v>3</v>
      </c>
      <c r="P18" s="16">
        <v>3</v>
      </c>
      <c r="Q18" s="16">
        <v>3</v>
      </c>
      <c r="R18" s="16">
        <v>3</v>
      </c>
      <c r="S18" s="16">
        <v>3</v>
      </c>
      <c r="T18" s="16">
        <v>3</v>
      </c>
      <c r="U18" s="16">
        <v>3</v>
      </c>
      <c r="V18" s="16">
        <v>3</v>
      </c>
      <c r="W18" s="218">
        <v>3</v>
      </c>
      <c r="X18" s="30"/>
      <c r="Y18" s="16">
        <v>3</v>
      </c>
      <c r="Z18" s="16">
        <v>3</v>
      </c>
      <c r="AA18" s="16">
        <v>3</v>
      </c>
      <c r="AB18" s="16">
        <v>3</v>
      </c>
      <c r="AC18" s="16">
        <v>3</v>
      </c>
      <c r="AD18" s="16">
        <v>3</v>
      </c>
      <c r="AE18" s="16">
        <v>3</v>
      </c>
      <c r="AF18" s="16">
        <v>3</v>
      </c>
      <c r="AG18" s="16">
        <v>3</v>
      </c>
      <c r="AH18" s="16">
        <v>3</v>
      </c>
      <c r="AI18" s="16">
        <v>3</v>
      </c>
      <c r="AJ18" s="16">
        <v>3</v>
      </c>
      <c r="AK18" s="16">
        <v>3</v>
      </c>
      <c r="AL18" s="16">
        <v>3</v>
      </c>
      <c r="AM18" s="16">
        <v>3</v>
      </c>
      <c r="AN18" s="16">
        <v>3</v>
      </c>
      <c r="AO18" s="16">
        <v>3</v>
      </c>
      <c r="AP18" s="218">
        <v>3</v>
      </c>
      <c r="AQ18" s="30"/>
      <c r="AR18" s="16">
        <v>3</v>
      </c>
      <c r="AS18" s="16">
        <v>3</v>
      </c>
      <c r="AT18" s="16">
        <v>3</v>
      </c>
      <c r="AU18" s="16">
        <v>3</v>
      </c>
      <c r="AV18" s="16">
        <v>3</v>
      </c>
      <c r="AW18" s="16">
        <v>3</v>
      </c>
      <c r="AX18" s="16">
        <v>3</v>
      </c>
      <c r="AY18" s="16">
        <v>3</v>
      </c>
      <c r="AZ18" s="16">
        <v>3</v>
      </c>
      <c r="BA18" s="16">
        <v>3</v>
      </c>
      <c r="BB18" s="16">
        <v>3</v>
      </c>
      <c r="BC18" s="16">
        <v>3</v>
      </c>
      <c r="BD18" s="16">
        <v>3</v>
      </c>
      <c r="BE18" s="16">
        <v>3</v>
      </c>
      <c r="BF18" s="16">
        <v>3</v>
      </c>
      <c r="BG18" s="16">
        <v>3</v>
      </c>
      <c r="BH18" s="16">
        <v>3</v>
      </c>
      <c r="BI18" s="218">
        <v>3</v>
      </c>
    </row>
    <row r="19" spans="1:61" x14ac:dyDescent="0.2">
      <c r="A19" s="296"/>
      <c r="B19" s="301" t="s">
        <v>29</v>
      </c>
      <c r="C19" s="302"/>
      <c r="D19" s="303"/>
      <c r="E19" s="3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4"/>
      <c r="S19" s="4"/>
      <c r="T19" s="4"/>
      <c r="U19" s="4"/>
      <c r="V19" s="4"/>
      <c r="W19" s="22"/>
      <c r="X19" s="30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4"/>
      <c r="AL19" s="4"/>
      <c r="AM19" s="4"/>
      <c r="AN19" s="4"/>
      <c r="AO19" s="4"/>
      <c r="AP19" s="22"/>
      <c r="AQ19" s="30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4"/>
      <c r="BE19" s="4"/>
      <c r="BF19" s="4"/>
      <c r="BG19" s="4"/>
      <c r="BH19" s="4"/>
      <c r="BI19" s="22"/>
    </row>
    <row r="20" spans="1:61" ht="13.5" thickBot="1" x14ac:dyDescent="0.25">
      <c r="A20" s="297"/>
      <c r="B20" s="292" t="s">
        <v>0</v>
      </c>
      <c r="C20" s="293"/>
      <c r="D20" s="294"/>
      <c r="E20" s="31"/>
      <c r="F20" s="32">
        <f t="shared" ref="F20:K20" si="17">SUM(F15:F19)</f>
        <v>4</v>
      </c>
      <c r="G20" s="32">
        <f t="shared" si="17"/>
        <v>4</v>
      </c>
      <c r="H20" s="32">
        <f t="shared" si="17"/>
        <v>4</v>
      </c>
      <c r="I20" s="32">
        <f t="shared" si="17"/>
        <v>4</v>
      </c>
      <c r="J20" s="32">
        <f t="shared" si="17"/>
        <v>4</v>
      </c>
      <c r="K20" s="32">
        <f t="shared" si="17"/>
        <v>4</v>
      </c>
      <c r="L20" s="32">
        <f>SUM(L15:L19)</f>
        <v>4</v>
      </c>
      <c r="M20" s="32">
        <f t="shared" ref="M20:Q20" si="18">SUM(M15:M19)</f>
        <v>4</v>
      </c>
      <c r="N20" s="32">
        <f t="shared" si="18"/>
        <v>4</v>
      </c>
      <c r="O20" s="32">
        <f t="shared" si="18"/>
        <v>4</v>
      </c>
      <c r="P20" s="32">
        <f t="shared" si="18"/>
        <v>4</v>
      </c>
      <c r="Q20" s="32">
        <f t="shared" si="18"/>
        <v>4</v>
      </c>
      <c r="R20" s="32">
        <f>SUM(R15:R19)</f>
        <v>4</v>
      </c>
      <c r="S20" s="32">
        <f t="shared" ref="S20:W20" si="19">SUM(S15:S19)</f>
        <v>4</v>
      </c>
      <c r="T20" s="32">
        <f t="shared" si="19"/>
        <v>4</v>
      </c>
      <c r="U20" s="32">
        <f t="shared" si="19"/>
        <v>4</v>
      </c>
      <c r="V20" s="32">
        <f t="shared" si="19"/>
        <v>4</v>
      </c>
      <c r="W20" s="33">
        <f t="shared" si="19"/>
        <v>4</v>
      </c>
      <c r="X20" s="31"/>
      <c r="Y20" s="32">
        <f t="shared" ref="Y20:AP20" si="20">SUM(Y15:Y19)</f>
        <v>4</v>
      </c>
      <c r="Z20" s="32">
        <f t="shared" si="20"/>
        <v>4</v>
      </c>
      <c r="AA20" s="32">
        <f t="shared" si="20"/>
        <v>4</v>
      </c>
      <c r="AB20" s="32">
        <f t="shared" si="20"/>
        <v>4</v>
      </c>
      <c r="AC20" s="32">
        <f t="shared" si="20"/>
        <v>4</v>
      </c>
      <c r="AD20" s="32">
        <f t="shared" si="20"/>
        <v>4</v>
      </c>
      <c r="AE20" s="32">
        <f t="shared" si="20"/>
        <v>4</v>
      </c>
      <c r="AF20" s="32">
        <f t="shared" si="20"/>
        <v>4</v>
      </c>
      <c r="AG20" s="32">
        <f t="shared" si="20"/>
        <v>4</v>
      </c>
      <c r="AH20" s="32">
        <f t="shared" si="20"/>
        <v>4</v>
      </c>
      <c r="AI20" s="32">
        <f t="shared" si="20"/>
        <v>4</v>
      </c>
      <c r="AJ20" s="32">
        <f t="shared" si="20"/>
        <v>4</v>
      </c>
      <c r="AK20" s="32">
        <f t="shared" si="20"/>
        <v>4</v>
      </c>
      <c r="AL20" s="32">
        <f t="shared" si="20"/>
        <v>4</v>
      </c>
      <c r="AM20" s="32">
        <f t="shared" si="20"/>
        <v>4</v>
      </c>
      <c r="AN20" s="32">
        <f t="shared" si="20"/>
        <v>4</v>
      </c>
      <c r="AO20" s="32">
        <f t="shared" si="20"/>
        <v>4</v>
      </c>
      <c r="AP20" s="33">
        <f t="shared" si="20"/>
        <v>4</v>
      </c>
      <c r="AQ20" s="31"/>
      <c r="AR20" s="32">
        <f t="shared" ref="AR20:BI20" si="21">SUM(AR15:AR19)</f>
        <v>4</v>
      </c>
      <c r="AS20" s="32">
        <f t="shared" si="21"/>
        <v>4</v>
      </c>
      <c r="AT20" s="32">
        <f t="shared" si="21"/>
        <v>4</v>
      </c>
      <c r="AU20" s="32">
        <f t="shared" si="21"/>
        <v>4</v>
      </c>
      <c r="AV20" s="32">
        <f t="shared" si="21"/>
        <v>4</v>
      </c>
      <c r="AW20" s="32">
        <f t="shared" si="21"/>
        <v>4</v>
      </c>
      <c r="AX20" s="32">
        <f t="shared" si="21"/>
        <v>4</v>
      </c>
      <c r="AY20" s="32">
        <f t="shared" si="21"/>
        <v>4</v>
      </c>
      <c r="AZ20" s="32">
        <f t="shared" si="21"/>
        <v>4</v>
      </c>
      <c r="BA20" s="32">
        <f t="shared" si="21"/>
        <v>4</v>
      </c>
      <c r="BB20" s="32">
        <f t="shared" si="21"/>
        <v>4</v>
      </c>
      <c r="BC20" s="32">
        <f t="shared" si="21"/>
        <v>4</v>
      </c>
      <c r="BD20" s="32">
        <f t="shared" si="21"/>
        <v>4</v>
      </c>
      <c r="BE20" s="32">
        <f t="shared" si="21"/>
        <v>4</v>
      </c>
      <c r="BF20" s="32">
        <f t="shared" si="21"/>
        <v>4</v>
      </c>
      <c r="BG20" s="32">
        <f t="shared" si="21"/>
        <v>4</v>
      </c>
      <c r="BH20" s="32">
        <f t="shared" si="21"/>
        <v>4</v>
      </c>
      <c r="BI20" s="33">
        <f t="shared" si="21"/>
        <v>4</v>
      </c>
    </row>
    <row r="21" spans="1:61" ht="13.5" thickBot="1" x14ac:dyDescent="0.25">
      <c r="A21" s="34" t="s">
        <v>13</v>
      </c>
      <c r="B21" s="36" t="s">
        <v>14</v>
      </c>
      <c r="C21" s="37" t="s">
        <v>15</v>
      </c>
      <c r="D21" s="38" t="s">
        <v>75</v>
      </c>
      <c r="E21" s="50" t="s">
        <v>48</v>
      </c>
      <c r="F21" s="131" t="s">
        <v>56</v>
      </c>
      <c r="G21" s="131" t="s">
        <v>57</v>
      </c>
      <c r="H21" s="131" t="s">
        <v>58</v>
      </c>
      <c r="I21" s="131" t="s">
        <v>59</v>
      </c>
      <c r="J21" s="131" t="s">
        <v>60</v>
      </c>
      <c r="K21" s="131" t="s">
        <v>61</v>
      </c>
      <c r="L21" s="131" t="s">
        <v>62</v>
      </c>
      <c r="M21" s="131" t="s">
        <v>63</v>
      </c>
      <c r="N21" s="131" t="s">
        <v>64</v>
      </c>
      <c r="O21" s="131" t="s">
        <v>65</v>
      </c>
      <c r="P21" s="131" t="s">
        <v>66</v>
      </c>
      <c r="Q21" s="131" t="s">
        <v>67</v>
      </c>
      <c r="R21" s="219" t="s">
        <v>68</v>
      </c>
      <c r="S21" s="219" t="s">
        <v>69</v>
      </c>
      <c r="T21" s="219" t="s">
        <v>70</v>
      </c>
      <c r="U21" s="219" t="s">
        <v>71</v>
      </c>
      <c r="V21" s="219" t="s">
        <v>72</v>
      </c>
      <c r="W21" s="38" t="s">
        <v>73</v>
      </c>
      <c r="X21" s="50" t="s">
        <v>48</v>
      </c>
      <c r="Y21" s="131" t="s">
        <v>56</v>
      </c>
      <c r="Z21" s="131" t="s">
        <v>57</v>
      </c>
      <c r="AA21" s="131" t="s">
        <v>58</v>
      </c>
      <c r="AB21" s="131" t="s">
        <v>59</v>
      </c>
      <c r="AC21" s="131" t="s">
        <v>60</v>
      </c>
      <c r="AD21" s="131" t="s">
        <v>61</v>
      </c>
      <c r="AE21" s="131" t="s">
        <v>62</v>
      </c>
      <c r="AF21" s="131" t="s">
        <v>63</v>
      </c>
      <c r="AG21" s="131" t="s">
        <v>64</v>
      </c>
      <c r="AH21" s="131" t="s">
        <v>65</v>
      </c>
      <c r="AI21" s="131" t="s">
        <v>66</v>
      </c>
      <c r="AJ21" s="131" t="s">
        <v>67</v>
      </c>
      <c r="AK21" s="219" t="s">
        <v>68</v>
      </c>
      <c r="AL21" s="219" t="s">
        <v>69</v>
      </c>
      <c r="AM21" s="219" t="s">
        <v>70</v>
      </c>
      <c r="AN21" s="219" t="s">
        <v>71</v>
      </c>
      <c r="AO21" s="219" t="s">
        <v>72</v>
      </c>
      <c r="AP21" s="38" t="s">
        <v>73</v>
      </c>
      <c r="AQ21" s="132" t="s">
        <v>48</v>
      </c>
      <c r="AR21" s="133" t="s">
        <v>56</v>
      </c>
      <c r="AS21" s="133" t="s">
        <v>57</v>
      </c>
      <c r="AT21" s="133" t="s">
        <v>58</v>
      </c>
      <c r="AU21" s="133" t="s">
        <v>59</v>
      </c>
      <c r="AV21" s="133" t="s">
        <v>60</v>
      </c>
      <c r="AW21" s="133" t="s">
        <v>61</v>
      </c>
      <c r="AX21" s="133" t="s">
        <v>62</v>
      </c>
      <c r="AY21" s="133" t="s">
        <v>63</v>
      </c>
      <c r="AZ21" s="133" t="s">
        <v>64</v>
      </c>
      <c r="BA21" s="133" t="s">
        <v>65</v>
      </c>
      <c r="BB21" s="133" t="s">
        <v>66</v>
      </c>
      <c r="BC21" s="133" t="s">
        <v>67</v>
      </c>
      <c r="BD21" s="223" t="s">
        <v>68</v>
      </c>
      <c r="BE21" s="223" t="s">
        <v>69</v>
      </c>
      <c r="BF21" s="223" t="s">
        <v>70</v>
      </c>
      <c r="BG21" s="223" t="s">
        <v>71</v>
      </c>
      <c r="BH21" s="223" t="s">
        <v>72</v>
      </c>
      <c r="BI21" s="135" t="s">
        <v>73</v>
      </c>
    </row>
    <row r="22" spans="1:61" s="15" customFormat="1" x14ac:dyDescent="0.2">
      <c r="A22" s="252">
        <v>2020</v>
      </c>
      <c r="B22" s="260" t="s">
        <v>7</v>
      </c>
      <c r="C22" s="10">
        <v>14</v>
      </c>
      <c r="D22" s="43"/>
      <c r="E22" s="2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5"/>
      <c r="S22" s="5"/>
      <c r="T22" s="5"/>
      <c r="U22" s="5"/>
      <c r="V22" s="5"/>
      <c r="W22" s="61"/>
      <c r="X22" s="2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61"/>
      <c r="AQ22" s="23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24"/>
    </row>
    <row r="23" spans="1:61" s="15" customFormat="1" x14ac:dyDescent="0.2">
      <c r="A23" s="253"/>
      <c r="B23" s="250"/>
      <c r="C23" s="11">
        <v>15</v>
      </c>
      <c r="D23" s="39" t="s">
        <v>27</v>
      </c>
      <c r="E23" s="3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4"/>
      <c r="S23" s="4"/>
      <c r="T23" s="4"/>
      <c r="U23" s="4"/>
      <c r="V23" s="4"/>
      <c r="W23" s="27"/>
      <c r="X23" s="2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27"/>
      <c r="AQ23" s="25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22"/>
    </row>
    <row r="24" spans="1:61" s="15" customFormat="1" x14ac:dyDescent="0.2">
      <c r="A24" s="253"/>
      <c r="B24" s="250"/>
      <c r="C24" s="11">
        <v>16</v>
      </c>
      <c r="D24" s="39" t="s">
        <v>27</v>
      </c>
      <c r="E24" s="3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4"/>
      <c r="S24" s="4"/>
      <c r="T24" s="4"/>
      <c r="U24" s="4"/>
      <c r="V24" s="4"/>
      <c r="W24" s="27"/>
      <c r="X24" s="2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7"/>
      <c r="AQ24" s="25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22"/>
    </row>
    <row r="25" spans="1:61" s="15" customFormat="1" x14ac:dyDescent="0.2">
      <c r="A25" s="253"/>
      <c r="B25" s="250"/>
      <c r="C25" s="11">
        <v>17</v>
      </c>
      <c r="D25" s="39"/>
      <c r="E25" s="30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4"/>
      <c r="S25" s="4"/>
      <c r="T25" s="4"/>
      <c r="U25" s="4"/>
      <c r="V25" s="4"/>
      <c r="W25" s="27"/>
      <c r="X25" s="2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27"/>
      <c r="AQ25" s="2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22"/>
    </row>
    <row r="26" spans="1:61" s="15" customFormat="1" x14ac:dyDescent="0.2">
      <c r="A26" s="253"/>
      <c r="B26" s="250"/>
      <c r="C26" s="11">
        <v>18</v>
      </c>
      <c r="D26" s="39"/>
      <c r="E26" s="3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4"/>
      <c r="S26" s="4"/>
      <c r="T26" s="4"/>
      <c r="U26" s="4"/>
      <c r="V26" s="4"/>
      <c r="W26" s="27"/>
      <c r="X26" s="2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27"/>
      <c r="AQ26" s="25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22"/>
    </row>
    <row r="27" spans="1:61" s="15" customFormat="1" x14ac:dyDescent="0.2">
      <c r="A27" s="253"/>
      <c r="B27" s="250" t="s">
        <v>8</v>
      </c>
      <c r="C27" s="11">
        <v>19</v>
      </c>
      <c r="D27" s="39"/>
      <c r="E27" s="3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4"/>
      <c r="S27" s="4"/>
      <c r="T27" s="4"/>
      <c r="U27" s="4"/>
      <c r="V27" s="4"/>
      <c r="W27" s="27"/>
      <c r="X27" s="2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27"/>
      <c r="AQ27" s="25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22"/>
    </row>
    <row r="28" spans="1:61" s="15" customFormat="1" x14ac:dyDescent="0.2">
      <c r="A28" s="253"/>
      <c r="B28" s="250"/>
      <c r="C28" s="11">
        <v>20</v>
      </c>
      <c r="D28" s="39"/>
      <c r="E28" s="30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4"/>
      <c r="S28" s="4"/>
      <c r="T28" s="4"/>
      <c r="U28" s="4"/>
      <c r="V28" s="4"/>
      <c r="W28" s="27"/>
      <c r="X28" s="2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27"/>
      <c r="AQ28" s="25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22"/>
    </row>
    <row r="29" spans="1:61" s="15" customFormat="1" x14ac:dyDescent="0.2">
      <c r="A29" s="253"/>
      <c r="B29" s="250"/>
      <c r="C29" s="11">
        <v>21</v>
      </c>
      <c r="D29" s="39"/>
      <c r="E29" s="3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4"/>
      <c r="S29" s="4"/>
      <c r="T29" s="4"/>
      <c r="U29" s="4"/>
      <c r="V29" s="4"/>
      <c r="W29" s="27"/>
      <c r="X29" s="2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27"/>
      <c r="AQ29" s="25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22"/>
    </row>
    <row r="30" spans="1:61" s="15" customFormat="1" x14ac:dyDescent="0.2">
      <c r="A30" s="253"/>
      <c r="B30" s="250"/>
      <c r="C30" s="11">
        <v>22</v>
      </c>
      <c r="D30" s="39"/>
      <c r="E30" s="3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4"/>
      <c r="S30" s="4"/>
      <c r="T30" s="4"/>
      <c r="U30" s="4"/>
      <c r="V30" s="4"/>
      <c r="W30" s="27"/>
      <c r="X30" s="2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27"/>
      <c r="AQ30" s="25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22"/>
    </row>
    <row r="31" spans="1:61" s="15" customFormat="1" x14ac:dyDescent="0.2">
      <c r="A31" s="253"/>
      <c r="B31" s="250" t="s">
        <v>9</v>
      </c>
      <c r="C31" s="11">
        <v>23</v>
      </c>
      <c r="D31" s="39" t="s">
        <v>27</v>
      </c>
      <c r="E31" s="30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4"/>
      <c r="S31" s="4"/>
      <c r="T31" s="4"/>
      <c r="U31" s="4"/>
      <c r="V31" s="4"/>
      <c r="W31" s="27"/>
      <c r="X31" s="2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7"/>
      <c r="AQ31" s="25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22"/>
    </row>
    <row r="32" spans="1:61" s="15" customFormat="1" x14ac:dyDescent="0.2">
      <c r="A32" s="253"/>
      <c r="B32" s="250"/>
      <c r="C32" s="11">
        <v>24</v>
      </c>
      <c r="D32" s="39" t="s">
        <v>27</v>
      </c>
      <c r="E32" s="3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4"/>
      <c r="S32" s="4"/>
      <c r="T32" s="4"/>
      <c r="U32" s="4"/>
      <c r="V32" s="4"/>
      <c r="W32" s="27"/>
      <c r="X32" s="2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7"/>
      <c r="AQ32" s="25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22"/>
    </row>
    <row r="33" spans="1:61" s="15" customFormat="1" x14ac:dyDescent="0.2">
      <c r="A33" s="253"/>
      <c r="B33" s="250"/>
      <c r="C33" s="11">
        <v>25</v>
      </c>
      <c r="D33" s="39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4"/>
      <c r="S33" s="4"/>
      <c r="T33" s="4"/>
      <c r="U33" s="4"/>
      <c r="V33" s="4"/>
      <c r="W33" s="27"/>
      <c r="X33" s="2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27"/>
      <c r="AQ33" s="25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22"/>
    </row>
    <row r="34" spans="1:61" s="15" customFormat="1" x14ac:dyDescent="0.2">
      <c r="A34" s="253"/>
      <c r="B34" s="250"/>
      <c r="C34" s="11">
        <v>26</v>
      </c>
      <c r="D34" s="39"/>
      <c r="E34" s="30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4"/>
      <c r="S34" s="4"/>
      <c r="T34" s="4"/>
      <c r="U34" s="4"/>
      <c r="V34" s="4"/>
      <c r="W34" s="27"/>
      <c r="X34" s="2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27"/>
      <c r="AQ34" s="2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22"/>
    </row>
    <row r="35" spans="1:61" s="15" customFormat="1" x14ac:dyDescent="0.2">
      <c r="A35" s="253"/>
      <c r="B35" s="250" t="s">
        <v>10</v>
      </c>
      <c r="C35" s="11">
        <v>27</v>
      </c>
      <c r="D35" s="39"/>
      <c r="E35" s="30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4"/>
      <c r="S35" s="4"/>
      <c r="T35" s="4"/>
      <c r="U35" s="4"/>
      <c r="V35" s="4"/>
      <c r="W35" s="27"/>
      <c r="X35" s="2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7"/>
      <c r="AQ35" s="25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22"/>
    </row>
    <row r="36" spans="1:61" s="15" customFormat="1" x14ac:dyDescent="0.2">
      <c r="A36" s="253"/>
      <c r="B36" s="250"/>
      <c r="C36" s="11">
        <v>28</v>
      </c>
      <c r="D36" s="39"/>
      <c r="E36" s="30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4"/>
      <c r="S36" s="4"/>
      <c r="T36" s="4"/>
      <c r="U36" s="4"/>
      <c r="V36" s="4"/>
      <c r="W36" s="27"/>
      <c r="X36" s="2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27"/>
      <c r="AQ36" s="25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22"/>
    </row>
    <row r="37" spans="1:61" s="15" customFormat="1" x14ac:dyDescent="0.2">
      <c r="A37" s="253"/>
      <c r="B37" s="250"/>
      <c r="C37" s="11">
        <v>29</v>
      </c>
      <c r="D37" s="39"/>
      <c r="E37" s="30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4"/>
      <c r="S37" s="4"/>
      <c r="T37" s="4"/>
      <c r="U37" s="4"/>
      <c r="V37" s="4"/>
      <c r="W37" s="27"/>
      <c r="X37" s="2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27"/>
      <c r="AQ37" s="25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22"/>
    </row>
    <row r="38" spans="1:61" s="15" customFormat="1" x14ac:dyDescent="0.2">
      <c r="A38" s="253"/>
      <c r="B38" s="250"/>
      <c r="C38" s="11">
        <v>30</v>
      </c>
      <c r="D38" s="39"/>
      <c r="E38" s="3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4"/>
      <c r="S38" s="4"/>
      <c r="T38" s="4"/>
      <c r="U38" s="4"/>
      <c r="V38" s="4"/>
      <c r="W38" s="27"/>
      <c r="X38" s="2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27"/>
      <c r="AQ38" s="25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22"/>
    </row>
    <row r="39" spans="1:61" s="15" customFormat="1" x14ac:dyDescent="0.2">
      <c r="A39" s="253"/>
      <c r="B39" s="250"/>
      <c r="C39" s="11">
        <v>31</v>
      </c>
      <c r="D39" s="39" t="s">
        <v>27</v>
      </c>
      <c r="E39" s="3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4"/>
      <c r="S39" s="4"/>
      <c r="T39" s="4"/>
      <c r="U39" s="4"/>
      <c r="V39" s="4"/>
      <c r="W39" s="27"/>
      <c r="X39" s="2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27"/>
      <c r="AQ39" s="25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22"/>
    </row>
    <row r="40" spans="1:61" x14ac:dyDescent="0.2">
      <c r="A40" s="253"/>
      <c r="B40" s="264" t="s">
        <v>11</v>
      </c>
      <c r="C40" s="12">
        <v>32</v>
      </c>
      <c r="D40" s="44" t="s">
        <v>27</v>
      </c>
      <c r="E40" s="45">
        <v>1</v>
      </c>
      <c r="F40" s="70" t="s">
        <v>30</v>
      </c>
      <c r="G40" s="70" t="s">
        <v>30</v>
      </c>
      <c r="H40" s="70" t="s">
        <v>30</v>
      </c>
      <c r="I40" s="70" t="s">
        <v>30</v>
      </c>
      <c r="J40" s="70" t="s">
        <v>30</v>
      </c>
      <c r="K40" s="70" t="s">
        <v>30</v>
      </c>
      <c r="L40" s="70" t="s">
        <v>30</v>
      </c>
      <c r="M40" s="70" t="s">
        <v>30</v>
      </c>
      <c r="N40" s="70" t="s">
        <v>30</v>
      </c>
      <c r="O40" s="70" t="s">
        <v>30</v>
      </c>
      <c r="P40" s="70" t="s">
        <v>30</v>
      </c>
      <c r="Q40" s="70" t="s">
        <v>30</v>
      </c>
      <c r="R40" s="70" t="s">
        <v>30</v>
      </c>
      <c r="S40" s="70" t="s">
        <v>30</v>
      </c>
      <c r="T40" s="70" t="s">
        <v>30</v>
      </c>
      <c r="U40" s="70" t="s">
        <v>30</v>
      </c>
      <c r="V40" s="70" t="s">
        <v>30</v>
      </c>
      <c r="W40" s="71" t="s">
        <v>30</v>
      </c>
      <c r="X40" s="25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224"/>
      <c r="AQ40" s="25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21"/>
    </row>
    <row r="41" spans="1:61" x14ac:dyDescent="0.2">
      <c r="A41" s="253"/>
      <c r="B41" s="250"/>
      <c r="C41" s="11">
        <v>33</v>
      </c>
      <c r="D41" s="39" t="s">
        <v>27</v>
      </c>
      <c r="E41" s="45">
        <v>1</v>
      </c>
      <c r="F41" s="70" t="s">
        <v>30</v>
      </c>
      <c r="G41" s="70" t="s">
        <v>30</v>
      </c>
      <c r="H41" s="70" t="s">
        <v>30</v>
      </c>
      <c r="I41" s="70" t="s">
        <v>30</v>
      </c>
      <c r="J41" s="70" t="s">
        <v>30</v>
      </c>
      <c r="K41" s="70" t="s">
        <v>30</v>
      </c>
      <c r="L41" s="70" t="s">
        <v>30</v>
      </c>
      <c r="M41" s="70" t="s">
        <v>30</v>
      </c>
      <c r="N41" s="70" t="s">
        <v>30</v>
      </c>
      <c r="O41" s="70" t="s">
        <v>30</v>
      </c>
      <c r="P41" s="70" t="s">
        <v>30</v>
      </c>
      <c r="Q41" s="70" t="s">
        <v>30</v>
      </c>
      <c r="R41" s="70" t="s">
        <v>30</v>
      </c>
      <c r="S41" s="70" t="s">
        <v>30</v>
      </c>
      <c r="T41" s="70" t="s">
        <v>30</v>
      </c>
      <c r="U41" s="70" t="s">
        <v>30</v>
      </c>
      <c r="V41" s="70" t="s">
        <v>30</v>
      </c>
      <c r="W41" s="71" t="s">
        <v>30</v>
      </c>
      <c r="X41" s="25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224"/>
      <c r="AQ41" s="25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21"/>
    </row>
    <row r="42" spans="1:61" x14ac:dyDescent="0.2">
      <c r="A42" s="253"/>
      <c r="B42" s="250"/>
      <c r="C42" s="11">
        <v>34</v>
      </c>
      <c r="D42" s="39" t="s">
        <v>27</v>
      </c>
      <c r="E42" s="45">
        <v>1</v>
      </c>
      <c r="F42" s="70" t="s">
        <v>30</v>
      </c>
      <c r="G42" s="70" t="s">
        <v>30</v>
      </c>
      <c r="H42" s="70" t="s">
        <v>30</v>
      </c>
      <c r="I42" s="70" t="s">
        <v>30</v>
      </c>
      <c r="J42" s="70" t="s">
        <v>30</v>
      </c>
      <c r="K42" s="70" t="s">
        <v>30</v>
      </c>
      <c r="L42" s="70" t="s">
        <v>30</v>
      </c>
      <c r="M42" s="70" t="s">
        <v>30</v>
      </c>
      <c r="N42" s="70" t="s">
        <v>30</v>
      </c>
      <c r="O42" s="70" t="s">
        <v>30</v>
      </c>
      <c r="P42" s="70" t="s">
        <v>30</v>
      </c>
      <c r="Q42" s="70" t="s">
        <v>30</v>
      </c>
      <c r="R42" s="70" t="s">
        <v>30</v>
      </c>
      <c r="S42" s="70" t="s">
        <v>30</v>
      </c>
      <c r="T42" s="70" t="s">
        <v>30</v>
      </c>
      <c r="U42" s="70" t="s">
        <v>30</v>
      </c>
      <c r="V42" s="70" t="s">
        <v>30</v>
      </c>
      <c r="W42" s="71" t="s">
        <v>30</v>
      </c>
      <c r="X42" s="25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224"/>
      <c r="AQ42" s="25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21"/>
    </row>
    <row r="43" spans="1:61" x14ac:dyDescent="0.2">
      <c r="A43" s="253"/>
      <c r="B43" s="250"/>
      <c r="C43" s="11">
        <v>35</v>
      </c>
      <c r="D43" s="39" t="s">
        <v>27</v>
      </c>
      <c r="E43" s="45">
        <v>1</v>
      </c>
      <c r="F43" s="70" t="s">
        <v>30</v>
      </c>
      <c r="G43" s="70" t="s">
        <v>30</v>
      </c>
      <c r="H43" s="70" t="s">
        <v>30</v>
      </c>
      <c r="I43" s="70" t="s">
        <v>30</v>
      </c>
      <c r="J43" s="70" t="s">
        <v>30</v>
      </c>
      <c r="K43" s="70" t="s">
        <v>30</v>
      </c>
      <c r="L43" s="70" t="s">
        <v>30</v>
      </c>
      <c r="M43" s="70" t="s">
        <v>30</v>
      </c>
      <c r="N43" s="70" t="s">
        <v>30</v>
      </c>
      <c r="O43" s="70" t="s">
        <v>30</v>
      </c>
      <c r="P43" s="70" t="s">
        <v>30</v>
      </c>
      <c r="Q43" s="70" t="s">
        <v>30</v>
      </c>
      <c r="R43" s="70" t="s">
        <v>30</v>
      </c>
      <c r="S43" s="70" t="s">
        <v>30</v>
      </c>
      <c r="T43" s="70" t="s">
        <v>30</v>
      </c>
      <c r="U43" s="70" t="s">
        <v>30</v>
      </c>
      <c r="V43" s="70" t="s">
        <v>30</v>
      </c>
      <c r="W43" s="71" t="s">
        <v>30</v>
      </c>
      <c r="X43" s="25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224"/>
      <c r="AQ43" s="25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21"/>
    </row>
    <row r="44" spans="1:61" x14ac:dyDescent="0.2">
      <c r="A44" s="253"/>
      <c r="B44" s="250" t="s">
        <v>12</v>
      </c>
      <c r="C44" s="11">
        <v>36</v>
      </c>
      <c r="D44" s="39" t="s">
        <v>27</v>
      </c>
      <c r="E44" s="45">
        <v>1</v>
      </c>
      <c r="F44" s="70" t="s">
        <v>30</v>
      </c>
      <c r="G44" s="70" t="s">
        <v>30</v>
      </c>
      <c r="H44" s="70" t="s">
        <v>30</v>
      </c>
      <c r="I44" s="70" t="s">
        <v>30</v>
      </c>
      <c r="J44" s="70" t="s">
        <v>30</v>
      </c>
      <c r="K44" s="70" t="s">
        <v>30</v>
      </c>
      <c r="L44" s="70" t="s">
        <v>30</v>
      </c>
      <c r="M44" s="70" t="s">
        <v>30</v>
      </c>
      <c r="N44" s="70" t="s">
        <v>30</v>
      </c>
      <c r="O44" s="70" t="s">
        <v>30</v>
      </c>
      <c r="P44" s="70" t="s">
        <v>30</v>
      </c>
      <c r="Q44" s="70" t="s">
        <v>30</v>
      </c>
      <c r="R44" s="70" t="s">
        <v>30</v>
      </c>
      <c r="S44" s="70" t="s">
        <v>30</v>
      </c>
      <c r="T44" s="70" t="s">
        <v>30</v>
      </c>
      <c r="U44" s="70" t="s">
        <v>30</v>
      </c>
      <c r="V44" s="70" t="s">
        <v>30</v>
      </c>
      <c r="W44" s="71" t="s">
        <v>30</v>
      </c>
      <c r="X44" s="45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224"/>
      <c r="AQ44" s="45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21"/>
    </row>
    <row r="45" spans="1:61" x14ac:dyDescent="0.2">
      <c r="A45" s="253"/>
      <c r="B45" s="250"/>
      <c r="C45" s="11">
        <v>37</v>
      </c>
      <c r="D45" s="39" t="s">
        <v>27</v>
      </c>
      <c r="E45" s="45">
        <v>1</v>
      </c>
      <c r="F45" s="70" t="s">
        <v>30</v>
      </c>
      <c r="G45" s="70" t="s">
        <v>30</v>
      </c>
      <c r="H45" s="70" t="s">
        <v>30</v>
      </c>
      <c r="I45" s="70" t="s">
        <v>30</v>
      </c>
      <c r="J45" s="70" t="s">
        <v>30</v>
      </c>
      <c r="K45" s="70" t="s">
        <v>30</v>
      </c>
      <c r="L45" s="70" t="s">
        <v>30</v>
      </c>
      <c r="M45" s="70" t="s">
        <v>30</v>
      </c>
      <c r="N45" s="70" t="s">
        <v>30</v>
      </c>
      <c r="O45" s="70" t="s">
        <v>30</v>
      </c>
      <c r="P45" s="70" t="s">
        <v>30</v>
      </c>
      <c r="Q45" s="70" t="s">
        <v>30</v>
      </c>
      <c r="R45" s="70" t="s">
        <v>30</v>
      </c>
      <c r="S45" s="70" t="s">
        <v>30</v>
      </c>
      <c r="T45" s="70" t="s">
        <v>30</v>
      </c>
      <c r="U45" s="70" t="s">
        <v>30</v>
      </c>
      <c r="V45" s="70" t="s">
        <v>30</v>
      </c>
      <c r="W45" s="71" t="s">
        <v>30</v>
      </c>
      <c r="X45" s="45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224"/>
      <c r="AQ45" s="45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21"/>
    </row>
    <row r="46" spans="1:61" x14ac:dyDescent="0.2">
      <c r="A46" s="253"/>
      <c r="B46" s="250"/>
      <c r="C46" s="11">
        <v>38</v>
      </c>
      <c r="D46" s="39"/>
      <c r="E46" s="45">
        <v>1</v>
      </c>
      <c r="F46" s="70" t="s">
        <v>30</v>
      </c>
      <c r="G46" s="70" t="s">
        <v>30</v>
      </c>
      <c r="H46" s="70" t="s">
        <v>30</v>
      </c>
      <c r="I46" s="70" t="s">
        <v>30</v>
      </c>
      <c r="J46" s="70" t="s">
        <v>30</v>
      </c>
      <c r="K46" s="70" t="s">
        <v>30</v>
      </c>
      <c r="L46" s="70" t="s">
        <v>30</v>
      </c>
      <c r="M46" s="70" t="s">
        <v>30</v>
      </c>
      <c r="N46" s="70" t="s">
        <v>30</v>
      </c>
      <c r="O46" s="70" t="s">
        <v>30</v>
      </c>
      <c r="P46" s="70" t="s">
        <v>30</v>
      </c>
      <c r="Q46" s="70" t="s">
        <v>30</v>
      </c>
      <c r="R46" s="70" t="s">
        <v>30</v>
      </c>
      <c r="S46" s="70" t="s">
        <v>30</v>
      </c>
      <c r="T46" s="70" t="s">
        <v>30</v>
      </c>
      <c r="U46" s="70" t="s">
        <v>30</v>
      </c>
      <c r="V46" s="70" t="s">
        <v>30</v>
      </c>
      <c r="W46" s="71" t="s">
        <v>30</v>
      </c>
      <c r="X46" s="45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224"/>
      <c r="AQ46" s="45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21"/>
    </row>
    <row r="47" spans="1:61" x14ac:dyDescent="0.2">
      <c r="A47" s="253"/>
      <c r="B47" s="250"/>
      <c r="C47" s="11">
        <v>39</v>
      </c>
      <c r="D47" s="39"/>
      <c r="E47" s="45">
        <v>1</v>
      </c>
      <c r="F47" s="70" t="s">
        <v>30</v>
      </c>
      <c r="G47" s="70" t="s">
        <v>30</v>
      </c>
      <c r="H47" s="70" t="s">
        <v>30</v>
      </c>
      <c r="I47" s="70" t="s">
        <v>30</v>
      </c>
      <c r="J47" s="70" t="s">
        <v>30</v>
      </c>
      <c r="K47" s="70" t="s">
        <v>30</v>
      </c>
      <c r="L47" s="70" t="s">
        <v>30</v>
      </c>
      <c r="M47" s="70" t="s">
        <v>30</v>
      </c>
      <c r="N47" s="70" t="s">
        <v>30</v>
      </c>
      <c r="O47" s="70" t="s">
        <v>30</v>
      </c>
      <c r="P47" s="70" t="s">
        <v>30</v>
      </c>
      <c r="Q47" s="70" t="s">
        <v>30</v>
      </c>
      <c r="R47" s="70" t="s">
        <v>30</v>
      </c>
      <c r="S47" s="70" t="s">
        <v>30</v>
      </c>
      <c r="T47" s="70" t="s">
        <v>30</v>
      </c>
      <c r="U47" s="70" t="s">
        <v>30</v>
      </c>
      <c r="V47" s="70" t="s">
        <v>30</v>
      </c>
      <c r="W47" s="71" t="s">
        <v>30</v>
      </c>
      <c r="X47" s="45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224"/>
      <c r="AQ47" s="45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21"/>
    </row>
    <row r="48" spans="1:61" x14ac:dyDescent="0.2">
      <c r="A48" s="253"/>
      <c r="B48" s="250"/>
      <c r="C48" s="11">
        <v>40</v>
      </c>
      <c r="D48" s="39"/>
      <c r="E48" s="45">
        <v>1</v>
      </c>
      <c r="F48" s="70" t="s">
        <v>30</v>
      </c>
      <c r="G48" s="70" t="s">
        <v>30</v>
      </c>
      <c r="H48" s="70" t="s">
        <v>30</v>
      </c>
      <c r="I48" s="70" t="s">
        <v>30</v>
      </c>
      <c r="J48" s="70" t="s">
        <v>30</v>
      </c>
      <c r="K48" s="70" t="s">
        <v>30</v>
      </c>
      <c r="L48" s="70" t="s">
        <v>30</v>
      </c>
      <c r="M48" s="70" t="s">
        <v>30</v>
      </c>
      <c r="N48" s="70" t="s">
        <v>30</v>
      </c>
      <c r="O48" s="70" t="s">
        <v>30</v>
      </c>
      <c r="P48" s="70" t="s">
        <v>30</v>
      </c>
      <c r="Q48" s="70" t="s">
        <v>30</v>
      </c>
      <c r="R48" s="70" t="s">
        <v>30</v>
      </c>
      <c r="S48" s="70" t="s">
        <v>30</v>
      </c>
      <c r="T48" s="70" t="s">
        <v>30</v>
      </c>
      <c r="U48" s="70" t="s">
        <v>30</v>
      </c>
      <c r="V48" s="70" t="s">
        <v>30</v>
      </c>
      <c r="W48" s="71" t="s">
        <v>30</v>
      </c>
      <c r="X48" s="45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24"/>
      <c r="AQ48" s="45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21"/>
    </row>
    <row r="49" spans="1:61" x14ac:dyDescent="0.2">
      <c r="A49" s="253"/>
      <c r="B49" s="250" t="s">
        <v>1</v>
      </c>
      <c r="C49" s="11">
        <v>41</v>
      </c>
      <c r="D49" s="39"/>
      <c r="E49" s="45">
        <v>1</v>
      </c>
      <c r="F49" s="70" t="s">
        <v>30</v>
      </c>
      <c r="G49" s="70" t="s">
        <v>30</v>
      </c>
      <c r="H49" s="70" t="s">
        <v>30</v>
      </c>
      <c r="I49" s="70" t="s">
        <v>30</v>
      </c>
      <c r="J49" s="70" t="s">
        <v>30</v>
      </c>
      <c r="K49" s="70" t="s">
        <v>30</v>
      </c>
      <c r="L49" s="70" t="s">
        <v>30</v>
      </c>
      <c r="M49" s="70" t="s">
        <v>30</v>
      </c>
      <c r="N49" s="70" t="s">
        <v>30</v>
      </c>
      <c r="O49" s="70" t="s">
        <v>30</v>
      </c>
      <c r="P49" s="70" t="s">
        <v>30</v>
      </c>
      <c r="Q49" s="70" t="s">
        <v>30</v>
      </c>
      <c r="R49" s="70" t="s">
        <v>30</v>
      </c>
      <c r="S49" s="70" t="s">
        <v>30</v>
      </c>
      <c r="T49" s="70" t="s">
        <v>30</v>
      </c>
      <c r="U49" s="70" t="s">
        <v>30</v>
      </c>
      <c r="V49" s="70" t="s">
        <v>30</v>
      </c>
      <c r="W49" s="71" t="s">
        <v>30</v>
      </c>
      <c r="X49" s="45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224"/>
      <c r="AQ49" s="45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21"/>
    </row>
    <row r="50" spans="1:61" x14ac:dyDescent="0.2">
      <c r="A50" s="253"/>
      <c r="B50" s="250"/>
      <c r="C50" s="11">
        <v>42</v>
      </c>
      <c r="D50" s="39"/>
      <c r="E50" s="45">
        <v>1</v>
      </c>
      <c r="F50" s="70" t="s">
        <v>30</v>
      </c>
      <c r="G50" s="70" t="s">
        <v>30</v>
      </c>
      <c r="H50" s="70" t="s">
        <v>30</v>
      </c>
      <c r="I50" s="70" t="s">
        <v>30</v>
      </c>
      <c r="J50" s="70" t="s">
        <v>30</v>
      </c>
      <c r="K50" s="70" t="s">
        <v>30</v>
      </c>
      <c r="L50" s="70" t="s">
        <v>30</v>
      </c>
      <c r="M50" s="70" t="s">
        <v>30</v>
      </c>
      <c r="N50" s="70" t="s">
        <v>30</v>
      </c>
      <c r="O50" s="70" t="s">
        <v>30</v>
      </c>
      <c r="P50" s="70" t="s">
        <v>30</v>
      </c>
      <c r="Q50" s="70" t="s">
        <v>30</v>
      </c>
      <c r="R50" s="70" t="s">
        <v>30</v>
      </c>
      <c r="S50" s="70" t="s">
        <v>30</v>
      </c>
      <c r="T50" s="70" t="s">
        <v>30</v>
      </c>
      <c r="U50" s="70" t="s">
        <v>30</v>
      </c>
      <c r="V50" s="70" t="s">
        <v>30</v>
      </c>
      <c r="W50" s="71" t="s">
        <v>30</v>
      </c>
      <c r="X50" s="45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224"/>
      <c r="AQ50" s="45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21"/>
    </row>
    <row r="51" spans="1:61" x14ac:dyDescent="0.2">
      <c r="A51" s="253"/>
      <c r="B51" s="250"/>
      <c r="C51" s="11">
        <v>43</v>
      </c>
      <c r="D51" s="39"/>
      <c r="E51" s="45">
        <v>1</v>
      </c>
      <c r="F51" s="70" t="s">
        <v>30</v>
      </c>
      <c r="G51" s="70" t="s">
        <v>30</v>
      </c>
      <c r="H51" s="70" t="s">
        <v>30</v>
      </c>
      <c r="I51" s="70" t="s">
        <v>30</v>
      </c>
      <c r="J51" s="70" t="s">
        <v>30</v>
      </c>
      <c r="K51" s="70" t="s">
        <v>30</v>
      </c>
      <c r="L51" s="70" t="s">
        <v>30</v>
      </c>
      <c r="M51" s="70" t="s">
        <v>30</v>
      </c>
      <c r="N51" s="70" t="s">
        <v>30</v>
      </c>
      <c r="O51" s="70" t="s">
        <v>30</v>
      </c>
      <c r="P51" s="70" t="s">
        <v>30</v>
      </c>
      <c r="Q51" s="70" t="s">
        <v>30</v>
      </c>
      <c r="R51" s="70" t="s">
        <v>30</v>
      </c>
      <c r="S51" s="70" t="s">
        <v>30</v>
      </c>
      <c r="T51" s="70" t="s">
        <v>30</v>
      </c>
      <c r="U51" s="70" t="s">
        <v>30</v>
      </c>
      <c r="V51" s="70" t="s">
        <v>30</v>
      </c>
      <c r="W51" s="71" t="s">
        <v>30</v>
      </c>
      <c r="X51" s="45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224"/>
      <c r="AQ51" s="45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21"/>
    </row>
    <row r="52" spans="1:61" x14ac:dyDescent="0.2">
      <c r="A52" s="253"/>
      <c r="B52" s="250"/>
      <c r="C52" s="11">
        <v>44</v>
      </c>
      <c r="D52" s="39" t="s">
        <v>27</v>
      </c>
      <c r="E52" s="45">
        <v>1</v>
      </c>
      <c r="F52" s="70" t="s">
        <v>30</v>
      </c>
      <c r="G52" s="70" t="s">
        <v>30</v>
      </c>
      <c r="H52" s="70" t="s">
        <v>30</v>
      </c>
      <c r="I52" s="70" t="s">
        <v>30</v>
      </c>
      <c r="J52" s="70" t="s">
        <v>30</v>
      </c>
      <c r="K52" s="70" t="s">
        <v>30</v>
      </c>
      <c r="L52" s="70" t="s">
        <v>30</v>
      </c>
      <c r="M52" s="70" t="s">
        <v>30</v>
      </c>
      <c r="N52" s="70" t="s">
        <v>30</v>
      </c>
      <c r="O52" s="70" t="s">
        <v>30</v>
      </c>
      <c r="P52" s="70" t="s">
        <v>30</v>
      </c>
      <c r="Q52" s="70" t="s">
        <v>30</v>
      </c>
      <c r="R52" s="70" t="s">
        <v>30</v>
      </c>
      <c r="S52" s="70" t="s">
        <v>30</v>
      </c>
      <c r="T52" s="70" t="s">
        <v>30</v>
      </c>
      <c r="U52" s="70" t="s">
        <v>30</v>
      </c>
      <c r="V52" s="70" t="s">
        <v>30</v>
      </c>
      <c r="W52" s="71" t="s">
        <v>30</v>
      </c>
      <c r="X52" s="45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224"/>
      <c r="AQ52" s="45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21"/>
    </row>
    <row r="53" spans="1:61" x14ac:dyDescent="0.2">
      <c r="A53" s="253"/>
      <c r="B53" s="250" t="s">
        <v>2</v>
      </c>
      <c r="C53" s="11">
        <v>45</v>
      </c>
      <c r="D53" s="39"/>
      <c r="E53" s="45">
        <v>1</v>
      </c>
      <c r="F53" s="70" t="s">
        <v>30</v>
      </c>
      <c r="G53" s="70" t="s">
        <v>30</v>
      </c>
      <c r="H53" s="70" t="s">
        <v>30</v>
      </c>
      <c r="I53" s="70" t="s">
        <v>30</v>
      </c>
      <c r="J53" s="70" t="s">
        <v>30</v>
      </c>
      <c r="K53" s="70" t="s">
        <v>30</v>
      </c>
      <c r="L53" s="70" t="s">
        <v>30</v>
      </c>
      <c r="M53" s="70" t="s">
        <v>30</v>
      </c>
      <c r="N53" s="70" t="s">
        <v>30</v>
      </c>
      <c r="O53" s="70" t="s">
        <v>30</v>
      </c>
      <c r="P53" s="70" t="s">
        <v>30</v>
      </c>
      <c r="Q53" s="70" t="s">
        <v>30</v>
      </c>
      <c r="R53" s="70" t="s">
        <v>30</v>
      </c>
      <c r="S53" s="70" t="s">
        <v>30</v>
      </c>
      <c r="T53" s="70" t="s">
        <v>30</v>
      </c>
      <c r="U53" s="70" t="s">
        <v>30</v>
      </c>
      <c r="V53" s="70" t="s">
        <v>30</v>
      </c>
      <c r="W53" s="71" t="s">
        <v>30</v>
      </c>
      <c r="X53" s="45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224"/>
      <c r="AQ53" s="45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21"/>
    </row>
    <row r="54" spans="1:61" x14ac:dyDescent="0.2">
      <c r="A54" s="253"/>
      <c r="B54" s="250"/>
      <c r="C54" s="11">
        <v>46</v>
      </c>
      <c r="D54" s="39"/>
      <c r="E54" s="45">
        <v>1</v>
      </c>
      <c r="F54" s="70" t="s">
        <v>30</v>
      </c>
      <c r="G54" s="70" t="s">
        <v>30</v>
      </c>
      <c r="H54" s="70" t="s">
        <v>30</v>
      </c>
      <c r="I54" s="70" t="s">
        <v>30</v>
      </c>
      <c r="J54" s="70" t="s">
        <v>30</v>
      </c>
      <c r="K54" s="70" t="s">
        <v>30</v>
      </c>
      <c r="L54" s="70" t="s">
        <v>30</v>
      </c>
      <c r="M54" s="70" t="s">
        <v>30</v>
      </c>
      <c r="N54" s="70" t="s">
        <v>30</v>
      </c>
      <c r="O54" s="70" t="s">
        <v>30</v>
      </c>
      <c r="P54" s="70" t="s">
        <v>30</v>
      </c>
      <c r="Q54" s="70" t="s">
        <v>30</v>
      </c>
      <c r="R54" s="70" t="s">
        <v>30</v>
      </c>
      <c r="S54" s="70" t="s">
        <v>30</v>
      </c>
      <c r="T54" s="70" t="s">
        <v>30</v>
      </c>
      <c r="U54" s="70" t="s">
        <v>30</v>
      </c>
      <c r="V54" s="70" t="s">
        <v>30</v>
      </c>
      <c r="W54" s="71" t="s">
        <v>30</v>
      </c>
      <c r="X54" s="45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224"/>
      <c r="AQ54" s="45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21"/>
    </row>
    <row r="55" spans="1:61" x14ac:dyDescent="0.2">
      <c r="A55" s="253"/>
      <c r="B55" s="250"/>
      <c r="C55" s="11">
        <v>47</v>
      </c>
      <c r="D55" s="39"/>
      <c r="E55" s="45">
        <v>1</v>
      </c>
      <c r="F55" s="70" t="s">
        <v>30</v>
      </c>
      <c r="G55" s="70" t="s">
        <v>30</v>
      </c>
      <c r="H55" s="70" t="s">
        <v>30</v>
      </c>
      <c r="I55" s="70" t="s">
        <v>30</v>
      </c>
      <c r="J55" s="70" t="s">
        <v>30</v>
      </c>
      <c r="K55" s="70" t="s">
        <v>30</v>
      </c>
      <c r="L55" s="70" t="s">
        <v>30</v>
      </c>
      <c r="M55" s="70" t="s">
        <v>30</v>
      </c>
      <c r="N55" s="70" t="s">
        <v>30</v>
      </c>
      <c r="O55" s="70" t="s">
        <v>30</v>
      </c>
      <c r="P55" s="70" t="s">
        <v>30</v>
      </c>
      <c r="Q55" s="70" t="s">
        <v>30</v>
      </c>
      <c r="R55" s="70" t="s">
        <v>30</v>
      </c>
      <c r="S55" s="70" t="s">
        <v>30</v>
      </c>
      <c r="T55" s="70" t="s">
        <v>30</v>
      </c>
      <c r="U55" s="70" t="s">
        <v>30</v>
      </c>
      <c r="V55" s="70" t="s">
        <v>30</v>
      </c>
      <c r="W55" s="71" t="s">
        <v>30</v>
      </c>
      <c r="X55" s="45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224"/>
      <c r="AQ55" s="45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21"/>
    </row>
    <row r="56" spans="1:61" x14ac:dyDescent="0.2">
      <c r="A56" s="253"/>
      <c r="B56" s="250"/>
      <c r="C56" s="11">
        <v>48</v>
      </c>
      <c r="D56" s="39"/>
      <c r="E56" s="45">
        <v>1</v>
      </c>
      <c r="F56" s="70" t="s">
        <v>30</v>
      </c>
      <c r="G56" s="70" t="s">
        <v>30</v>
      </c>
      <c r="H56" s="70" t="s">
        <v>30</v>
      </c>
      <c r="I56" s="70" t="s">
        <v>30</v>
      </c>
      <c r="J56" s="70" t="s">
        <v>30</v>
      </c>
      <c r="K56" s="70" t="s">
        <v>30</v>
      </c>
      <c r="L56" s="70" t="s">
        <v>30</v>
      </c>
      <c r="M56" s="70" t="s">
        <v>30</v>
      </c>
      <c r="N56" s="70" t="s">
        <v>30</v>
      </c>
      <c r="O56" s="70" t="s">
        <v>30</v>
      </c>
      <c r="P56" s="70" t="s">
        <v>30</v>
      </c>
      <c r="Q56" s="70" t="s">
        <v>30</v>
      </c>
      <c r="R56" s="70" t="s">
        <v>30</v>
      </c>
      <c r="S56" s="70" t="s">
        <v>30</v>
      </c>
      <c r="T56" s="70" t="s">
        <v>30</v>
      </c>
      <c r="U56" s="70" t="s">
        <v>30</v>
      </c>
      <c r="V56" s="70" t="s">
        <v>30</v>
      </c>
      <c r="W56" s="71" t="s">
        <v>30</v>
      </c>
      <c r="X56" s="45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224"/>
      <c r="AQ56" s="45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21"/>
    </row>
    <row r="57" spans="1:61" x14ac:dyDescent="0.2">
      <c r="A57" s="253"/>
      <c r="B57" s="250" t="s">
        <v>3</v>
      </c>
      <c r="C57" s="11">
        <v>49</v>
      </c>
      <c r="D57" s="39"/>
      <c r="E57" s="45">
        <v>1</v>
      </c>
      <c r="F57" s="70" t="s">
        <v>30</v>
      </c>
      <c r="G57" s="70" t="s">
        <v>30</v>
      </c>
      <c r="H57" s="70" t="s">
        <v>30</v>
      </c>
      <c r="I57" s="70" t="s">
        <v>30</v>
      </c>
      <c r="J57" s="70" t="s">
        <v>30</v>
      </c>
      <c r="K57" s="70" t="s">
        <v>30</v>
      </c>
      <c r="L57" s="70" t="s">
        <v>30</v>
      </c>
      <c r="M57" s="70" t="s">
        <v>30</v>
      </c>
      <c r="N57" s="70" t="s">
        <v>30</v>
      </c>
      <c r="O57" s="70" t="s">
        <v>30</v>
      </c>
      <c r="P57" s="70" t="s">
        <v>30</v>
      </c>
      <c r="Q57" s="70" t="s">
        <v>30</v>
      </c>
      <c r="R57" s="70" t="s">
        <v>30</v>
      </c>
      <c r="S57" s="70" t="s">
        <v>30</v>
      </c>
      <c r="T57" s="70" t="s">
        <v>30</v>
      </c>
      <c r="U57" s="70" t="s">
        <v>30</v>
      </c>
      <c r="V57" s="70" t="s">
        <v>30</v>
      </c>
      <c r="W57" s="71" t="s">
        <v>30</v>
      </c>
      <c r="X57" s="45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224"/>
      <c r="AQ57" s="45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21"/>
    </row>
    <row r="58" spans="1:61" x14ac:dyDescent="0.2">
      <c r="A58" s="253"/>
      <c r="B58" s="250"/>
      <c r="C58" s="11">
        <v>50</v>
      </c>
      <c r="D58" s="39"/>
      <c r="E58" s="45">
        <v>1</v>
      </c>
      <c r="F58" s="70" t="s">
        <v>30</v>
      </c>
      <c r="G58" s="70" t="s">
        <v>30</v>
      </c>
      <c r="H58" s="70" t="s">
        <v>30</v>
      </c>
      <c r="I58" s="70" t="s">
        <v>30</v>
      </c>
      <c r="J58" s="70" t="s">
        <v>30</v>
      </c>
      <c r="K58" s="70" t="s">
        <v>30</v>
      </c>
      <c r="L58" s="70" t="s">
        <v>30</v>
      </c>
      <c r="M58" s="70" t="s">
        <v>30</v>
      </c>
      <c r="N58" s="70" t="s">
        <v>30</v>
      </c>
      <c r="O58" s="70" t="s">
        <v>30</v>
      </c>
      <c r="P58" s="70" t="s">
        <v>30</v>
      </c>
      <c r="Q58" s="70" t="s">
        <v>30</v>
      </c>
      <c r="R58" s="70" t="s">
        <v>30</v>
      </c>
      <c r="S58" s="70" t="s">
        <v>30</v>
      </c>
      <c r="T58" s="70" t="s">
        <v>30</v>
      </c>
      <c r="U58" s="70" t="s">
        <v>30</v>
      </c>
      <c r="V58" s="70" t="s">
        <v>30</v>
      </c>
      <c r="W58" s="71" t="s">
        <v>30</v>
      </c>
      <c r="X58" s="45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224"/>
      <c r="AQ58" s="45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21"/>
    </row>
    <row r="59" spans="1:61" x14ac:dyDescent="0.2">
      <c r="A59" s="253"/>
      <c r="B59" s="250"/>
      <c r="C59" s="11">
        <v>51</v>
      </c>
      <c r="D59" s="39"/>
      <c r="E59" s="45">
        <v>1</v>
      </c>
      <c r="F59" s="70" t="s">
        <v>30</v>
      </c>
      <c r="G59" s="70" t="s">
        <v>30</v>
      </c>
      <c r="H59" s="70" t="s">
        <v>30</v>
      </c>
      <c r="I59" s="70" t="s">
        <v>30</v>
      </c>
      <c r="J59" s="70" t="s">
        <v>30</v>
      </c>
      <c r="K59" s="70" t="s">
        <v>30</v>
      </c>
      <c r="L59" s="70" t="s">
        <v>30</v>
      </c>
      <c r="M59" s="70" t="s">
        <v>30</v>
      </c>
      <c r="N59" s="70" t="s">
        <v>30</v>
      </c>
      <c r="O59" s="70" t="s">
        <v>30</v>
      </c>
      <c r="P59" s="70" t="s">
        <v>30</v>
      </c>
      <c r="Q59" s="70" t="s">
        <v>30</v>
      </c>
      <c r="R59" s="70" t="s">
        <v>30</v>
      </c>
      <c r="S59" s="70" t="s">
        <v>30</v>
      </c>
      <c r="T59" s="70" t="s">
        <v>30</v>
      </c>
      <c r="U59" s="70" t="s">
        <v>30</v>
      </c>
      <c r="V59" s="70" t="s">
        <v>30</v>
      </c>
      <c r="W59" s="71" t="s">
        <v>30</v>
      </c>
      <c r="X59" s="45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224"/>
      <c r="AQ59" s="45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21"/>
    </row>
    <row r="60" spans="1:61" x14ac:dyDescent="0.2">
      <c r="A60" s="253"/>
      <c r="B60" s="250"/>
      <c r="C60" s="11">
        <v>52</v>
      </c>
      <c r="D60" s="39"/>
      <c r="E60" s="45">
        <v>1</v>
      </c>
      <c r="F60" s="70" t="s">
        <v>30</v>
      </c>
      <c r="G60" s="70" t="s">
        <v>30</v>
      </c>
      <c r="H60" s="70" t="s">
        <v>30</v>
      </c>
      <c r="I60" s="70" t="s">
        <v>30</v>
      </c>
      <c r="J60" s="70" t="s">
        <v>30</v>
      </c>
      <c r="K60" s="70" t="s">
        <v>30</v>
      </c>
      <c r="L60" s="70" t="s">
        <v>30</v>
      </c>
      <c r="M60" s="70" t="s">
        <v>30</v>
      </c>
      <c r="N60" s="70" t="s">
        <v>30</v>
      </c>
      <c r="O60" s="70" t="s">
        <v>30</v>
      </c>
      <c r="P60" s="70" t="s">
        <v>30</v>
      </c>
      <c r="Q60" s="70" t="s">
        <v>30</v>
      </c>
      <c r="R60" s="70" t="s">
        <v>30</v>
      </c>
      <c r="S60" s="70" t="s">
        <v>30</v>
      </c>
      <c r="T60" s="70" t="s">
        <v>30</v>
      </c>
      <c r="U60" s="70" t="s">
        <v>30</v>
      </c>
      <c r="V60" s="70" t="s">
        <v>30</v>
      </c>
      <c r="W60" s="71" t="s">
        <v>30</v>
      </c>
      <c r="X60" s="45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224"/>
      <c r="AQ60" s="45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21"/>
    </row>
    <row r="61" spans="1:61" ht="13.5" thickBot="1" x14ac:dyDescent="0.25">
      <c r="A61" s="254"/>
      <c r="B61" s="251"/>
      <c r="C61" s="164">
        <v>53</v>
      </c>
      <c r="D61" s="165" t="s">
        <v>27</v>
      </c>
      <c r="E61" s="45">
        <v>1</v>
      </c>
      <c r="F61" s="70" t="s">
        <v>30</v>
      </c>
      <c r="G61" s="70" t="s">
        <v>30</v>
      </c>
      <c r="H61" s="70" t="s">
        <v>30</v>
      </c>
      <c r="I61" s="70" t="s">
        <v>30</v>
      </c>
      <c r="J61" s="70" t="s">
        <v>30</v>
      </c>
      <c r="K61" s="70" t="s">
        <v>30</v>
      </c>
      <c r="L61" s="70" t="s">
        <v>30</v>
      </c>
      <c r="M61" s="70" t="s">
        <v>30</v>
      </c>
      <c r="N61" s="70" t="s">
        <v>30</v>
      </c>
      <c r="O61" s="70" t="s">
        <v>30</v>
      </c>
      <c r="P61" s="70" t="s">
        <v>30</v>
      </c>
      <c r="Q61" s="70" t="s">
        <v>30</v>
      </c>
      <c r="R61" s="70" t="s">
        <v>30</v>
      </c>
      <c r="S61" s="70" t="s">
        <v>30</v>
      </c>
      <c r="T61" s="70" t="s">
        <v>30</v>
      </c>
      <c r="U61" s="70" t="s">
        <v>30</v>
      </c>
      <c r="V61" s="70" t="s">
        <v>30</v>
      </c>
      <c r="W61" s="71" t="s">
        <v>30</v>
      </c>
      <c r="X61" s="45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224"/>
      <c r="AQ61" s="45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21"/>
    </row>
    <row r="62" spans="1:61" x14ac:dyDescent="0.2">
      <c r="A62" s="257">
        <v>2021</v>
      </c>
      <c r="B62" s="260" t="s">
        <v>4</v>
      </c>
      <c r="C62" s="10">
        <v>1</v>
      </c>
      <c r="D62" s="43" t="s">
        <v>27</v>
      </c>
      <c r="E62" s="45">
        <v>1</v>
      </c>
      <c r="F62" s="72" t="s">
        <v>44</v>
      </c>
      <c r="G62" s="76" t="s">
        <v>21</v>
      </c>
      <c r="H62" s="76" t="s">
        <v>21</v>
      </c>
      <c r="I62" s="76" t="s">
        <v>21</v>
      </c>
      <c r="J62" s="76" t="s">
        <v>21</v>
      </c>
      <c r="K62" s="76" t="s">
        <v>21</v>
      </c>
      <c r="L62" s="78" t="s">
        <v>20</v>
      </c>
      <c r="M62" s="78" t="s">
        <v>20</v>
      </c>
      <c r="N62" s="78" t="s">
        <v>20</v>
      </c>
      <c r="O62" s="78" t="s">
        <v>20</v>
      </c>
      <c r="P62" s="78" t="s">
        <v>20</v>
      </c>
      <c r="Q62" s="78" t="s">
        <v>20</v>
      </c>
      <c r="R62" s="80" t="s">
        <v>45</v>
      </c>
      <c r="S62" s="80" t="s">
        <v>45</v>
      </c>
      <c r="T62" s="80" t="s">
        <v>45</v>
      </c>
      <c r="U62" s="80" t="s">
        <v>45</v>
      </c>
      <c r="V62" s="80" t="s">
        <v>45</v>
      </c>
      <c r="W62" s="81" t="s">
        <v>45</v>
      </c>
      <c r="X62" s="45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224"/>
      <c r="AQ62" s="45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21"/>
    </row>
    <row r="63" spans="1:61" x14ac:dyDescent="0.2">
      <c r="A63" s="258"/>
      <c r="B63" s="250"/>
      <c r="C63" s="11">
        <v>2</v>
      </c>
      <c r="D63" s="39"/>
      <c r="E63" s="45">
        <v>1</v>
      </c>
      <c r="F63" s="72" t="s">
        <v>44</v>
      </c>
      <c r="G63" s="76" t="s">
        <v>21</v>
      </c>
      <c r="H63" s="76" t="s">
        <v>21</v>
      </c>
      <c r="I63" s="76" t="s">
        <v>21</v>
      </c>
      <c r="J63" s="76" t="s">
        <v>21</v>
      </c>
      <c r="K63" s="76" t="s">
        <v>21</v>
      </c>
      <c r="L63" s="78" t="s">
        <v>20</v>
      </c>
      <c r="M63" s="78" t="s">
        <v>20</v>
      </c>
      <c r="N63" s="78" t="s">
        <v>20</v>
      </c>
      <c r="O63" s="78" t="s">
        <v>20</v>
      </c>
      <c r="P63" s="78" t="s">
        <v>20</v>
      </c>
      <c r="Q63" s="78" t="s">
        <v>20</v>
      </c>
      <c r="R63" s="80" t="s">
        <v>45</v>
      </c>
      <c r="S63" s="80" t="s">
        <v>45</v>
      </c>
      <c r="T63" s="80" t="s">
        <v>45</v>
      </c>
      <c r="U63" s="80" t="s">
        <v>45</v>
      </c>
      <c r="V63" s="80" t="s">
        <v>45</v>
      </c>
      <c r="W63" s="81" t="s">
        <v>45</v>
      </c>
      <c r="X63" s="45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224"/>
      <c r="AQ63" s="45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21"/>
    </row>
    <row r="64" spans="1:61" x14ac:dyDescent="0.2">
      <c r="A64" s="258"/>
      <c r="B64" s="250"/>
      <c r="C64" s="11">
        <v>3</v>
      </c>
      <c r="D64" s="39"/>
      <c r="E64" s="45">
        <v>1</v>
      </c>
      <c r="F64" s="72" t="s">
        <v>44</v>
      </c>
      <c r="G64" s="76" t="s">
        <v>21</v>
      </c>
      <c r="H64" s="76" t="s">
        <v>21</v>
      </c>
      <c r="I64" s="76" t="s">
        <v>21</v>
      </c>
      <c r="J64" s="76" t="s">
        <v>21</v>
      </c>
      <c r="K64" s="76" t="s">
        <v>21</v>
      </c>
      <c r="L64" s="78" t="s">
        <v>20</v>
      </c>
      <c r="M64" s="78" t="s">
        <v>20</v>
      </c>
      <c r="N64" s="78" t="s">
        <v>20</v>
      </c>
      <c r="O64" s="78" t="s">
        <v>20</v>
      </c>
      <c r="P64" s="78" t="s">
        <v>20</v>
      </c>
      <c r="Q64" s="78" t="s">
        <v>20</v>
      </c>
      <c r="R64" s="80" t="s">
        <v>45</v>
      </c>
      <c r="S64" s="80" t="s">
        <v>45</v>
      </c>
      <c r="T64" s="80" t="s">
        <v>45</v>
      </c>
      <c r="U64" s="80" t="s">
        <v>45</v>
      </c>
      <c r="V64" s="80" t="s">
        <v>45</v>
      </c>
      <c r="W64" s="81" t="s">
        <v>45</v>
      </c>
      <c r="X64" s="45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224"/>
      <c r="AQ64" s="45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21"/>
    </row>
    <row r="65" spans="1:61" x14ac:dyDescent="0.2">
      <c r="A65" s="258"/>
      <c r="B65" s="250"/>
      <c r="C65" s="11">
        <v>4</v>
      </c>
      <c r="D65" s="39"/>
      <c r="E65" s="45">
        <v>1</v>
      </c>
      <c r="F65" s="76" t="s">
        <v>21</v>
      </c>
      <c r="G65" s="72" t="s">
        <v>44</v>
      </c>
      <c r="H65" s="76" t="s">
        <v>21</v>
      </c>
      <c r="I65" s="76" t="s">
        <v>21</v>
      </c>
      <c r="J65" s="76" t="s">
        <v>21</v>
      </c>
      <c r="K65" s="76" t="s">
        <v>21</v>
      </c>
      <c r="L65" s="78" t="s">
        <v>20</v>
      </c>
      <c r="M65" s="78" t="s">
        <v>20</v>
      </c>
      <c r="N65" s="78" t="s">
        <v>20</v>
      </c>
      <c r="O65" s="78" t="s">
        <v>20</v>
      </c>
      <c r="P65" s="78" t="s">
        <v>20</v>
      </c>
      <c r="Q65" s="78" t="s">
        <v>20</v>
      </c>
      <c r="R65" s="80" t="s">
        <v>45</v>
      </c>
      <c r="S65" s="80" t="s">
        <v>45</v>
      </c>
      <c r="T65" s="80" t="s">
        <v>45</v>
      </c>
      <c r="U65" s="80" t="s">
        <v>45</v>
      </c>
      <c r="V65" s="80" t="s">
        <v>45</v>
      </c>
      <c r="W65" s="81" t="s">
        <v>45</v>
      </c>
      <c r="X65" s="45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224"/>
      <c r="AQ65" s="45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21"/>
    </row>
    <row r="66" spans="1:61" x14ac:dyDescent="0.2">
      <c r="A66" s="258"/>
      <c r="B66" s="250" t="s">
        <v>5</v>
      </c>
      <c r="C66" s="11">
        <v>5</v>
      </c>
      <c r="D66" s="39"/>
      <c r="E66" s="45">
        <v>1</v>
      </c>
      <c r="F66" s="76" t="s">
        <v>21</v>
      </c>
      <c r="G66" s="72" t="s">
        <v>44</v>
      </c>
      <c r="H66" s="76" t="s">
        <v>21</v>
      </c>
      <c r="I66" s="76" t="s">
        <v>21</v>
      </c>
      <c r="J66" s="76" t="s">
        <v>21</v>
      </c>
      <c r="K66" s="76" t="s">
        <v>21</v>
      </c>
      <c r="L66" s="78" t="s">
        <v>20</v>
      </c>
      <c r="M66" s="78" t="s">
        <v>20</v>
      </c>
      <c r="N66" s="78" t="s">
        <v>20</v>
      </c>
      <c r="O66" s="78" t="s">
        <v>20</v>
      </c>
      <c r="P66" s="78" t="s">
        <v>20</v>
      </c>
      <c r="Q66" s="78" t="s">
        <v>20</v>
      </c>
      <c r="R66" s="80" t="s">
        <v>45</v>
      </c>
      <c r="S66" s="80" t="s">
        <v>45</v>
      </c>
      <c r="T66" s="80" t="s">
        <v>45</v>
      </c>
      <c r="U66" s="80" t="s">
        <v>45</v>
      </c>
      <c r="V66" s="80" t="s">
        <v>45</v>
      </c>
      <c r="W66" s="81" t="s">
        <v>45</v>
      </c>
      <c r="X66" s="45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224"/>
      <c r="AQ66" s="45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21"/>
    </row>
    <row r="67" spans="1:61" x14ac:dyDescent="0.2">
      <c r="A67" s="258"/>
      <c r="B67" s="250"/>
      <c r="C67" s="11">
        <v>6</v>
      </c>
      <c r="D67" s="39"/>
      <c r="E67" s="45">
        <v>1</v>
      </c>
      <c r="F67" s="76" t="s">
        <v>21</v>
      </c>
      <c r="G67" s="72" t="s">
        <v>44</v>
      </c>
      <c r="H67" s="76" t="s">
        <v>21</v>
      </c>
      <c r="I67" s="76" t="s">
        <v>21</v>
      </c>
      <c r="J67" s="76" t="s">
        <v>21</v>
      </c>
      <c r="K67" s="76" t="s">
        <v>21</v>
      </c>
      <c r="L67" s="78" t="s">
        <v>20</v>
      </c>
      <c r="M67" s="78" t="s">
        <v>20</v>
      </c>
      <c r="N67" s="78" t="s">
        <v>20</v>
      </c>
      <c r="O67" s="78" t="s">
        <v>20</v>
      </c>
      <c r="P67" s="78" t="s">
        <v>20</v>
      </c>
      <c r="Q67" s="78" t="s">
        <v>20</v>
      </c>
      <c r="R67" s="80" t="s">
        <v>45</v>
      </c>
      <c r="S67" s="80" t="s">
        <v>45</v>
      </c>
      <c r="T67" s="80" t="s">
        <v>45</v>
      </c>
      <c r="U67" s="80" t="s">
        <v>45</v>
      </c>
      <c r="V67" s="80" t="s">
        <v>45</v>
      </c>
      <c r="W67" s="81" t="s">
        <v>45</v>
      </c>
      <c r="X67" s="45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224"/>
      <c r="AQ67" s="45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21"/>
    </row>
    <row r="68" spans="1:61" x14ac:dyDescent="0.2">
      <c r="A68" s="258"/>
      <c r="B68" s="250"/>
      <c r="C68" s="11">
        <v>7</v>
      </c>
      <c r="D68" s="39" t="s">
        <v>27</v>
      </c>
      <c r="E68" s="45">
        <v>1</v>
      </c>
      <c r="F68" s="76" t="s">
        <v>21</v>
      </c>
      <c r="G68" s="76" t="s">
        <v>21</v>
      </c>
      <c r="H68" s="72" t="s">
        <v>44</v>
      </c>
      <c r="I68" s="76" t="s">
        <v>21</v>
      </c>
      <c r="J68" s="76" t="s">
        <v>21</v>
      </c>
      <c r="K68" s="76" t="s">
        <v>21</v>
      </c>
      <c r="L68" s="78" t="s">
        <v>20</v>
      </c>
      <c r="M68" s="78" t="s">
        <v>20</v>
      </c>
      <c r="N68" s="78" t="s">
        <v>20</v>
      </c>
      <c r="O68" s="78" t="s">
        <v>20</v>
      </c>
      <c r="P68" s="78" t="s">
        <v>20</v>
      </c>
      <c r="Q68" s="78" t="s">
        <v>20</v>
      </c>
      <c r="R68" s="80" t="s">
        <v>45</v>
      </c>
      <c r="S68" s="80" t="s">
        <v>45</v>
      </c>
      <c r="T68" s="80" t="s">
        <v>45</v>
      </c>
      <c r="U68" s="80" t="s">
        <v>45</v>
      </c>
      <c r="V68" s="80" t="s">
        <v>45</v>
      </c>
      <c r="W68" s="81" t="s">
        <v>45</v>
      </c>
      <c r="X68" s="45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224"/>
      <c r="AQ68" s="45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21"/>
    </row>
    <row r="69" spans="1:61" x14ac:dyDescent="0.2">
      <c r="A69" s="258"/>
      <c r="B69" s="250"/>
      <c r="C69" s="11">
        <v>8</v>
      </c>
      <c r="D69" s="39"/>
      <c r="E69" s="45">
        <v>1</v>
      </c>
      <c r="F69" s="76" t="s">
        <v>21</v>
      </c>
      <c r="G69" s="76" t="s">
        <v>21</v>
      </c>
      <c r="H69" s="72" t="s">
        <v>44</v>
      </c>
      <c r="I69" s="76" t="s">
        <v>21</v>
      </c>
      <c r="J69" s="76" t="s">
        <v>21</v>
      </c>
      <c r="K69" s="76" t="s">
        <v>21</v>
      </c>
      <c r="L69" s="78" t="s">
        <v>20</v>
      </c>
      <c r="M69" s="78" t="s">
        <v>20</v>
      </c>
      <c r="N69" s="78" t="s">
        <v>20</v>
      </c>
      <c r="O69" s="78" t="s">
        <v>20</v>
      </c>
      <c r="P69" s="78" t="s">
        <v>20</v>
      </c>
      <c r="Q69" s="78" t="s">
        <v>20</v>
      </c>
      <c r="R69" s="80" t="s">
        <v>45</v>
      </c>
      <c r="S69" s="80" t="s">
        <v>45</v>
      </c>
      <c r="T69" s="80" t="s">
        <v>45</v>
      </c>
      <c r="U69" s="80" t="s">
        <v>45</v>
      </c>
      <c r="V69" s="80" t="s">
        <v>45</v>
      </c>
      <c r="W69" s="81" t="s">
        <v>45</v>
      </c>
      <c r="X69" s="45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224"/>
      <c r="AQ69" s="45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21"/>
    </row>
    <row r="70" spans="1:61" x14ac:dyDescent="0.2">
      <c r="A70" s="258"/>
      <c r="B70" s="250" t="s">
        <v>6</v>
      </c>
      <c r="C70" s="11">
        <v>9</v>
      </c>
      <c r="D70" s="39"/>
      <c r="E70" s="45">
        <v>1</v>
      </c>
      <c r="F70" s="76" t="s">
        <v>21</v>
      </c>
      <c r="G70" s="76" t="s">
        <v>21</v>
      </c>
      <c r="H70" s="72" t="s">
        <v>44</v>
      </c>
      <c r="I70" s="76" t="s">
        <v>21</v>
      </c>
      <c r="J70" s="76" t="s">
        <v>21</v>
      </c>
      <c r="K70" s="76" t="s">
        <v>21</v>
      </c>
      <c r="L70" s="78" t="s">
        <v>20</v>
      </c>
      <c r="M70" s="78" t="s">
        <v>20</v>
      </c>
      <c r="N70" s="78" t="s">
        <v>20</v>
      </c>
      <c r="O70" s="78" t="s">
        <v>20</v>
      </c>
      <c r="P70" s="78" t="s">
        <v>20</v>
      </c>
      <c r="Q70" s="78" t="s">
        <v>20</v>
      </c>
      <c r="R70" s="80" t="s">
        <v>45</v>
      </c>
      <c r="S70" s="80" t="s">
        <v>45</v>
      </c>
      <c r="T70" s="80" t="s">
        <v>45</v>
      </c>
      <c r="U70" s="80" t="s">
        <v>45</v>
      </c>
      <c r="V70" s="80" t="s">
        <v>45</v>
      </c>
      <c r="W70" s="81" t="s">
        <v>45</v>
      </c>
      <c r="X70" s="45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224"/>
      <c r="AQ70" s="45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21"/>
    </row>
    <row r="71" spans="1:61" x14ac:dyDescent="0.2">
      <c r="A71" s="258"/>
      <c r="B71" s="250"/>
      <c r="C71" s="11">
        <v>10</v>
      </c>
      <c r="D71" s="39"/>
      <c r="E71" s="45">
        <v>1</v>
      </c>
      <c r="F71" s="76" t="s">
        <v>21</v>
      </c>
      <c r="G71" s="76" t="s">
        <v>21</v>
      </c>
      <c r="H71" s="76" t="s">
        <v>21</v>
      </c>
      <c r="I71" s="72" t="s">
        <v>44</v>
      </c>
      <c r="J71" s="76" t="s">
        <v>21</v>
      </c>
      <c r="K71" s="76" t="s">
        <v>21</v>
      </c>
      <c r="L71" s="78" t="s">
        <v>20</v>
      </c>
      <c r="M71" s="78" t="s">
        <v>20</v>
      </c>
      <c r="N71" s="78" t="s">
        <v>20</v>
      </c>
      <c r="O71" s="78" t="s">
        <v>20</v>
      </c>
      <c r="P71" s="78" t="s">
        <v>20</v>
      </c>
      <c r="Q71" s="78" t="s">
        <v>20</v>
      </c>
      <c r="R71" s="80" t="s">
        <v>45</v>
      </c>
      <c r="S71" s="80" t="s">
        <v>45</v>
      </c>
      <c r="T71" s="80" t="s">
        <v>45</v>
      </c>
      <c r="U71" s="80" t="s">
        <v>45</v>
      </c>
      <c r="V71" s="80" t="s">
        <v>45</v>
      </c>
      <c r="W71" s="81" t="s">
        <v>45</v>
      </c>
      <c r="X71" s="45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224"/>
      <c r="AQ71" s="45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21"/>
    </row>
    <row r="72" spans="1:61" x14ac:dyDescent="0.2">
      <c r="A72" s="258"/>
      <c r="B72" s="250"/>
      <c r="C72" s="11">
        <v>11</v>
      </c>
      <c r="D72" s="39"/>
      <c r="E72" s="45">
        <v>1</v>
      </c>
      <c r="F72" s="76" t="s">
        <v>21</v>
      </c>
      <c r="G72" s="76" t="s">
        <v>21</v>
      </c>
      <c r="H72" s="76" t="s">
        <v>21</v>
      </c>
      <c r="I72" s="72" t="s">
        <v>44</v>
      </c>
      <c r="J72" s="76" t="s">
        <v>21</v>
      </c>
      <c r="K72" s="76" t="s">
        <v>21</v>
      </c>
      <c r="L72" s="78" t="s">
        <v>20</v>
      </c>
      <c r="M72" s="78" t="s">
        <v>20</v>
      </c>
      <c r="N72" s="78" t="s">
        <v>20</v>
      </c>
      <c r="O72" s="78" t="s">
        <v>20</v>
      </c>
      <c r="P72" s="78" t="s">
        <v>20</v>
      </c>
      <c r="Q72" s="78" t="s">
        <v>20</v>
      </c>
      <c r="R72" s="80" t="s">
        <v>45</v>
      </c>
      <c r="S72" s="80" t="s">
        <v>45</v>
      </c>
      <c r="T72" s="80" t="s">
        <v>45</v>
      </c>
      <c r="U72" s="80" t="s">
        <v>45</v>
      </c>
      <c r="V72" s="80" t="s">
        <v>45</v>
      </c>
      <c r="W72" s="81" t="s">
        <v>45</v>
      </c>
      <c r="X72" s="59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224"/>
      <c r="AQ72" s="59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21"/>
    </row>
    <row r="73" spans="1:61" x14ac:dyDescent="0.2">
      <c r="A73" s="258"/>
      <c r="B73" s="250"/>
      <c r="C73" s="11">
        <v>12</v>
      </c>
      <c r="D73" s="39"/>
      <c r="E73" s="45">
        <v>1</v>
      </c>
      <c r="F73" s="76" t="s">
        <v>21</v>
      </c>
      <c r="G73" s="76" t="s">
        <v>21</v>
      </c>
      <c r="H73" s="76" t="s">
        <v>21</v>
      </c>
      <c r="I73" s="72" t="s">
        <v>44</v>
      </c>
      <c r="J73" s="76" t="s">
        <v>21</v>
      </c>
      <c r="K73" s="76" t="s">
        <v>21</v>
      </c>
      <c r="L73" s="78" t="s">
        <v>20</v>
      </c>
      <c r="M73" s="78" t="s">
        <v>20</v>
      </c>
      <c r="N73" s="78" t="s">
        <v>20</v>
      </c>
      <c r="O73" s="78" t="s">
        <v>20</v>
      </c>
      <c r="P73" s="78" t="s">
        <v>20</v>
      </c>
      <c r="Q73" s="78" t="s">
        <v>20</v>
      </c>
      <c r="R73" s="80" t="s">
        <v>45</v>
      </c>
      <c r="S73" s="80" t="s">
        <v>45</v>
      </c>
      <c r="T73" s="80" t="s">
        <v>45</v>
      </c>
      <c r="U73" s="80" t="s">
        <v>45</v>
      </c>
      <c r="V73" s="80" t="s">
        <v>45</v>
      </c>
      <c r="W73" s="81" t="s">
        <v>45</v>
      </c>
      <c r="X73" s="59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224"/>
      <c r="AQ73" s="59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21"/>
    </row>
    <row r="74" spans="1:61" x14ac:dyDescent="0.2">
      <c r="A74" s="258"/>
      <c r="B74" s="250"/>
      <c r="C74" s="11">
        <v>13</v>
      </c>
      <c r="D74" s="39"/>
      <c r="E74" s="45">
        <v>1</v>
      </c>
      <c r="F74" s="76" t="s">
        <v>21</v>
      </c>
      <c r="G74" s="76" t="s">
        <v>21</v>
      </c>
      <c r="H74" s="76" t="s">
        <v>21</v>
      </c>
      <c r="I74" s="76" t="s">
        <v>21</v>
      </c>
      <c r="J74" s="72" t="s">
        <v>44</v>
      </c>
      <c r="K74" s="76" t="s">
        <v>21</v>
      </c>
      <c r="L74" s="78" t="s">
        <v>20</v>
      </c>
      <c r="M74" s="78" t="s">
        <v>20</v>
      </c>
      <c r="N74" s="78" t="s">
        <v>20</v>
      </c>
      <c r="O74" s="78" t="s">
        <v>20</v>
      </c>
      <c r="P74" s="78" t="s">
        <v>20</v>
      </c>
      <c r="Q74" s="78" t="s">
        <v>20</v>
      </c>
      <c r="R74" s="80" t="s">
        <v>45</v>
      </c>
      <c r="S74" s="80" t="s">
        <v>45</v>
      </c>
      <c r="T74" s="80" t="s">
        <v>45</v>
      </c>
      <c r="U74" s="80" t="s">
        <v>45</v>
      </c>
      <c r="V74" s="80" t="s">
        <v>45</v>
      </c>
      <c r="W74" s="81" t="s">
        <v>45</v>
      </c>
      <c r="X74" s="59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224"/>
      <c r="AQ74" s="59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21"/>
    </row>
    <row r="75" spans="1:61" x14ac:dyDescent="0.2">
      <c r="A75" s="258"/>
      <c r="B75" s="250" t="s">
        <v>7</v>
      </c>
      <c r="C75" s="11">
        <v>14</v>
      </c>
      <c r="D75" s="39" t="s">
        <v>27</v>
      </c>
      <c r="E75" s="45">
        <v>1</v>
      </c>
      <c r="F75" s="76" t="s">
        <v>21</v>
      </c>
      <c r="G75" s="76" t="s">
        <v>21</v>
      </c>
      <c r="H75" s="76" t="s">
        <v>21</v>
      </c>
      <c r="I75" s="76" t="s">
        <v>21</v>
      </c>
      <c r="J75" s="72" t="s">
        <v>44</v>
      </c>
      <c r="K75" s="76" t="s">
        <v>21</v>
      </c>
      <c r="L75" s="78" t="s">
        <v>20</v>
      </c>
      <c r="M75" s="78" t="s">
        <v>20</v>
      </c>
      <c r="N75" s="78" t="s">
        <v>20</v>
      </c>
      <c r="O75" s="78" t="s">
        <v>20</v>
      </c>
      <c r="P75" s="78" t="s">
        <v>20</v>
      </c>
      <c r="Q75" s="78" t="s">
        <v>20</v>
      </c>
      <c r="R75" s="80" t="s">
        <v>45</v>
      </c>
      <c r="S75" s="80" t="s">
        <v>45</v>
      </c>
      <c r="T75" s="80" t="s">
        <v>45</v>
      </c>
      <c r="U75" s="80" t="s">
        <v>45</v>
      </c>
      <c r="V75" s="80" t="s">
        <v>45</v>
      </c>
      <c r="W75" s="81" t="s">
        <v>45</v>
      </c>
      <c r="X75" s="59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224"/>
      <c r="AQ75" s="59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21"/>
    </row>
    <row r="76" spans="1:61" x14ac:dyDescent="0.2">
      <c r="A76" s="258"/>
      <c r="B76" s="250"/>
      <c r="C76" s="11">
        <v>15</v>
      </c>
      <c r="D76" s="39"/>
      <c r="E76" s="45">
        <v>1</v>
      </c>
      <c r="F76" s="76" t="s">
        <v>21</v>
      </c>
      <c r="G76" s="76" t="s">
        <v>21</v>
      </c>
      <c r="H76" s="76" t="s">
        <v>21</v>
      </c>
      <c r="I76" s="76" t="s">
        <v>21</v>
      </c>
      <c r="J76" s="72" t="s">
        <v>44</v>
      </c>
      <c r="K76" s="76" t="s">
        <v>21</v>
      </c>
      <c r="L76" s="78" t="s">
        <v>20</v>
      </c>
      <c r="M76" s="78" t="s">
        <v>20</v>
      </c>
      <c r="N76" s="78" t="s">
        <v>20</v>
      </c>
      <c r="O76" s="78" t="s">
        <v>20</v>
      </c>
      <c r="P76" s="78" t="s">
        <v>20</v>
      </c>
      <c r="Q76" s="78" t="s">
        <v>20</v>
      </c>
      <c r="R76" s="80" t="s">
        <v>45</v>
      </c>
      <c r="S76" s="80" t="s">
        <v>45</v>
      </c>
      <c r="T76" s="80" t="s">
        <v>45</v>
      </c>
      <c r="U76" s="80" t="s">
        <v>45</v>
      </c>
      <c r="V76" s="80" t="s">
        <v>45</v>
      </c>
      <c r="W76" s="81" t="s">
        <v>45</v>
      </c>
      <c r="X76" s="59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224"/>
      <c r="AQ76" s="59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21"/>
    </row>
    <row r="77" spans="1:61" x14ac:dyDescent="0.2">
      <c r="A77" s="258"/>
      <c r="B77" s="250"/>
      <c r="C77" s="11">
        <v>16</v>
      </c>
      <c r="D77" s="39"/>
      <c r="E77" s="45">
        <v>1</v>
      </c>
      <c r="F77" s="76" t="s">
        <v>21</v>
      </c>
      <c r="G77" s="76" t="s">
        <v>21</v>
      </c>
      <c r="H77" s="76" t="s">
        <v>21</v>
      </c>
      <c r="I77" s="76" t="s">
        <v>21</v>
      </c>
      <c r="J77" s="76" t="s">
        <v>21</v>
      </c>
      <c r="K77" s="72" t="s">
        <v>44</v>
      </c>
      <c r="L77" s="78" t="s">
        <v>20</v>
      </c>
      <c r="M77" s="78" t="s">
        <v>20</v>
      </c>
      <c r="N77" s="78" t="s">
        <v>20</v>
      </c>
      <c r="O77" s="78" t="s">
        <v>20</v>
      </c>
      <c r="P77" s="78" t="s">
        <v>20</v>
      </c>
      <c r="Q77" s="78" t="s">
        <v>20</v>
      </c>
      <c r="R77" s="80" t="s">
        <v>45</v>
      </c>
      <c r="S77" s="80" t="s">
        <v>45</v>
      </c>
      <c r="T77" s="80" t="s">
        <v>45</v>
      </c>
      <c r="U77" s="80" t="s">
        <v>45</v>
      </c>
      <c r="V77" s="80" t="s">
        <v>45</v>
      </c>
      <c r="W77" s="81" t="s">
        <v>45</v>
      </c>
      <c r="X77" s="59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224"/>
      <c r="AQ77" s="59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21"/>
    </row>
    <row r="78" spans="1:61" x14ac:dyDescent="0.2">
      <c r="A78" s="258"/>
      <c r="B78" s="250"/>
      <c r="C78" s="11">
        <v>17</v>
      </c>
      <c r="D78" s="39"/>
      <c r="E78" s="45">
        <v>1</v>
      </c>
      <c r="F78" s="76" t="s">
        <v>21</v>
      </c>
      <c r="G78" s="76" t="s">
        <v>21</v>
      </c>
      <c r="H78" s="76" t="s">
        <v>21</v>
      </c>
      <c r="I78" s="76" t="s">
        <v>21</v>
      </c>
      <c r="J78" s="76" t="s">
        <v>21</v>
      </c>
      <c r="K78" s="72" t="s">
        <v>44</v>
      </c>
      <c r="L78" s="78" t="s">
        <v>20</v>
      </c>
      <c r="M78" s="78" t="s">
        <v>20</v>
      </c>
      <c r="N78" s="78" t="s">
        <v>20</v>
      </c>
      <c r="O78" s="78" t="s">
        <v>20</v>
      </c>
      <c r="P78" s="78" t="s">
        <v>20</v>
      </c>
      <c r="Q78" s="78" t="s">
        <v>20</v>
      </c>
      <c r="R78" s="80" t="s">
        <v>45</v>
      </c>
      <c r="S78" s="80" t="s">
        <v>45</v>
      </c>
      <c r="T78" s="80" t="s">
        <v>45</v>
      </c>
      <c r="U78" s="80" t="s">
        <v>45</v>
      </c>
      <c r="V78" s="80" t="s">
        <v>45</v>
      </c>
      <c r="W78" s="81" t="s">
        <v>45</v>
      </c>
      <c r="X78" s="59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224"/>
      <c r="AQ78" s="59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21"/>
    </row>
    <row r="79" spans="1:61" x14ac:dyDescent="0.2">
      <c r="A79" s="258"/>
      <c r="B79" s="250" t="s">
        <v>8</v>
      </c>
      <c r="C79" s="11">
        <v>18</v>
      </c>
      <c r="D79" s="39"/>
      <c r="E79" s="45">
        <v>1</v>
      </c>
      <c r="F79" s="76" t="s">
        <v>21</v>
      </c>
      <c r="G79" s="76" t="s">
        <v>21</v>
      </c>
      <c r="H79" s="76" t="s">
        <v>21</v>
      </c>
      <c r="I79" s="76" t="s">
        <v>21</v>
      </c>
      <c r="J79" s="76" t="s">
        <v>21</v>
      </c>
      <c r="K79" s="72" t="s">
        <v>44</v>
      </c>
      <c r="L79" s="78" t="s">
        <v>20</v>
      </c>
      <c r="M79" s="78" t="s">
        <v>20</v>
      </c>
      <c r="N79" s="78" t="s">
        <v>20</v>
      </c>
      <c r="O79" s="78" t="s">
        <v>20</v>
      </c>
      <c r="P79" s="78" t="s">
        <v>20</v>
      </c>
      <c r="Q79" s="78" t="s">
        <v>20</v>
      </c>
      <c r="R79" s="80" t="s">
        <v>45</v>
      </c>
      <c r="S79" s="80" t="s">
        <v>45</v>
      </c>
      <c r="T79" s="80" t="s">
        <v>45</v>
      </c>
      <c r="U79" s="80" t="s">
        <v>45</v>
      </c>
      <c r="V79" s="80" t="s">
        <v>45</v>
      </c>
      <c r="W79" s="81" t="s">
        <v>45</v>
      </c>
      <c r="X79" s="45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224"/>
      <c r="AQ79" s="45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21"/>
    </row>
    <row r="80" spans="1:61" x14ac:dyDescent="0.2">
      <c r="A80" s="258"/>
      <c r="B80" s="250"/>
      <c r="C80" s="11">
        <v>19</v>
      </c>
      <c r="D80" s="39"/>
      <c r="E80" s="45">
        <v>1</v>
      </c>
      <c r="F80" s="76" t="s">
        <v>21</v>
      </c>
      <c r="G80" s="76" t="s">
        <v>21</v>
      </c>
      <c r="H80" s="76" t="s">
        <v>21</v>
      </c>
      <c r="I80" s="76" t="s">
        <v>21</v>
      </c>
      <c r="J80" s="76" t="s">
        <v>21</v>
      </c>
      <c r="K80" s="76" t="s">
        <v>21</v>
      </c>
      <c r="L80" s="72" t="s">
        <v>44</v>
      </c>
      <c r="M80" s="78" t="s">
        <v>20</v>
      </c>
      <c r="N80" s="78" t="s">
        <v>20</v>
      </c>
      <c r="O80" s="78" t="s">
        <v>20</v>
      </c>
      <c r="P80" s="78" t="s">
        <v>20</v>
      </c>
      <c r="Q80" s="78" t="s">
        <v>20</v>
      </c>
      <c r="R80" s="80" t="s">
        <v>45</v>
      </c>
      <c r="S80" s="80" t="s">
        <v>45</v>
      </c>
      <c r="T80" s="80" t="s">
        <v>45</v>
      </c>
      <c r="U80" s="80" t="s">
        <v>45</v>
      </c>
      <c r="V80" s="80" t="s">
        <v>45</v>
      </c>
      <c r="W80" s="81" t="s">
        <v>45</v>
      </c>
      <c r="X80" s="45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224"/>
      <c r="AQ80" s="45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21"/>
    </row>
    <row r="81" spans="1:61" x14ac:dyDescent="0.2">
      <c r="A81" s="258"/>
      <c r="B81" s="250"/>
      <c r="C81" s="11">
        <v>20</v>
      </c>
      <c r="D81" s="39"/>
      <c r="E81" s="45">
        <v>1</v>
      </c>
      <c r="F81" s="76" t="s">
        <v>21</v>
      </c>
      <c r="G81" s="76" t="s">
        <v>21</v>
      </c>
      <c r="H81" s="76" t="s">
        <v>21</v>
      </c>
      <c r="I81" s="76" t="s">
        <v>21</v>
      </c>
      <c r="J81" s="76" t="s">
        <v>21</v>
      </c>
      <c r="K81" s="76" t="s">
        <v>21</v>
      </c>
      <c r="L81" s="72" t="s">
        <v>44</v>
      </c>
      <c r="M81" s="78" t="s">
        <v>20</v>
      </c>
      <c r="N81" s="78" t="s">
        <v>20</v>
      </c>
      <c r="O81" s="78" t="s">
        <v>20</v>
      </c>
      <c r="P81" s="78" t="s">
        <v>20</v>
      </c>
      <c r="Q81" s="78" t="s">
        <v>20</v>
      </c>
      <c r="R81" s="80" t="s">
        <v>45</v>
      </c>
      <c r="S81" s="80" t="s">
        <v>45</v>
      </c>
      <c r="T81" s="80" t="s">
        <v>45</v>
      </c>
      <c r="U81" s="80" t="s">
        <v>45</v>
      </c>
      <c r="V81" s="80" t="s">
        <v>45</v>
      </c>
      <c r="W81" s="81" t="s">
        <v>45</v>
      </c>
      <c r="X81" s="59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224"/>
      <c r="AQ81" s="59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21"/>
    </row>
    <row r="82" spans="1:61" x14ac:dyDescent="0.2">
      <c r="A82" s="258"/>
      <c r="B82" s="250"/>
      <c r="C82" s="11">
        <v>21</v>
      </c>
      <c r="D82" s="39" t="s">
        <v>27</v>
      </c>
      <c r="E82" s="45">
        <v>1</v>
      </c>
      <c r="F82" s="73" t="s">
        <v>49</v>
      </c>
      <c r="G82" s="73" t="s">
        <v>49</v>
      </c>
      <c r="H82" s="73" t="s">
        <v>49</v>
      </c>
      <c r="I82" s="73" t="s">
        <v>49</v>
      </c>
      <c r="J82" s="73" t="s">
        <v>49</v>
      </c>
      <c r="K82" s="73" t="s">
        <v>49</v>
      </c>
      <c r="L82" s="73" t="s">
        <v>49</v>
      </c>
      <c r="M82" s="73" t="s">
        <v>49</v>
      </c>
      <c r="N82" s="73" t="s">
        <v>49</v>
      </c>
      <c r="O82" s="73" t="s">
        <v>49</v>
      </c>
      <c r="P82" s="73" t="s">
        <v>49</v>
      </c>
      <c r="Q82" s="73" t="s">
        <v>49</v>
      </c>
      <c r="R82" s="73" t="s">
        <v>49</v>
      </c>
      <c r="S82" s="73" t="s">
        <v>49</v>
      </c>
      <c r="T82" s="73" t="s">
        <v>49</v>
      </c>
      <c r="U82" s="73" t="s">
        <v>49</v>
      </c>
      <c r="V82" s="73" t="s">
        <v>49</v>
      </c>
      <c r="W82" s="173" t="s">
        <v>49</v>
      </c>
      <c r="X82" s="59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224"/>
      <c r="AQ82" s="59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21"/>
    </row>
    <row r="83" spans="1:61" x14ac:dyDescent="0.2">
      <c r="A83" s="258"/>
      <c r="B83" s="250" t="s">
        <v>9</v>
      </c>
      <c r="C83" s="11">
        <v>22</v>
      </c>
      <c r="D83" s="39" t="s">
        <v>27</v>
      </c>
      <c r="E83" s="45">
        <v>1</v>
      </c>
      <c r="F83" s="73" t="s">
        <v>49</v>
      </c>
      <c r="G83" s="73" t="s">
        <v>49</v>
      </c>
      <c r="H83" s="73" t="s">
        <v>49</v>
      </c>
      <c r="I83" s="73" t="s">
        <v>49</v>
      </c>
      <c r="J83" s="73" t="s">
        <v>49</v>
      </c>
      <c r="K83" s="73" t="s">
        <v>49</v>
      </c>
      <c r="L83" s="73" t="s">
        <v>49</v>
      </c>
      <c r="M83" s="73" t="s">
        <v>49</v>
      </c>
      <c r="N83" s="73" t="s">
        <v>49</v>
      </c>
      <c r="O83" s="73" t="s">
        <v>49</v>
      </c>
      <c r="P83" s="73" t="s">
        <v>49</v>
      </c>
      <c r="Q83" s="73" t="s">
        <v>49</v>
      </c>
      <c r="R83" s="73" t="s">
        <v>49</v>
      </c>
      <c r="S83" s="73" t="s">
        <v>49</v>
      </c>
      <c r="T83" s="73" t="s">
        <v>49</v>
      </c>
      <c r="U83" s="73" t="s">
        <v>49</v>
      </c>
      <c r="V83" s="73" t="s">
        <v>49</v>
      </c>
      <c r="W83" s="173" t="s">
        <v>49</v>
      </c>
      <c r="X83" s="59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56"/>
      <c r="AQ83" s="59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7"/>
    </row>
    <row r="84" spans="1:61" x14ac:dyDescent="0.2">
      <c r="A84" s="258"/>
      <c r="B84" s="250"/>
      <c r="C84" s="11">
        <v>23</v>
      </c>
      <c r="D84" s="39"/>
      <c r="E84" s="45">
        <v>1</v>
      </c>
      <c r="F84" s="76" t="s">
        <v>21</v>
      </c>
      <c r="G84" s="76" t="s">
        <v>21</v>
      </c>
      <c r="H84" s="76" t="s">
        <v>21</v>
      </c>
      <c r="I84" s="76" t="s">
        <v>21</v>
      </c>
      <c r="J84" s="76" t="s">
        <v>21</v>
      </c>
      <c r="K84" s="76" t="s">
        <v>21</v>
      </c>
      <c r="L84" s="72" t="s">
        <v>44</v>
      </c>
      <c r="M84" s="78" t="s">
        <v>20</v>
      </c>
      <c r="N84" s="78" t="s">
        <v>20</v>
      </c>
      <c r="O84" s="78" t="s">
        <v>20</v>
      </c>
      <c r="P84" s="78" t="s">
        <v>20</v>
      </c>
      <c r="Q84" s="78" t="s">
        <v>20</v>
      </c>
      <c r="R84" s="80" t="s">
        <v>45</v>
      </c>
      <c r="S84" s="80" t="s">
        <v>45</v>
      </c>
      <c r="T84" s="80" t="s">
        <v>45</v>
      </c>
      <c r="U84" s="80" t="s">
        <v>45</v>
      </c>
      <c r="V84" s="80" t="s">
        <v>45</v>
      </c>
      <c r="W84" s="81" t="s">
        <v>45</v>
      </c>
      <c r="X84" s="59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56"/>
      <c r="AQ84" s="59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7"/>
    </row>
    <row r="85" spans="1:61" x14ac:dyDescent="0.2">
      <c r="A85" s="258"/>
      <c r="B85" s="250"/>
      <c r="C85" s="11">
        <v>24</v>
      </c>
      <c r="D85" s="39"/>
      <c r="E85" s="45">
        <v>1</v>
      </c>
      <c r="F85" s="76" t="s">
        <v>21</v>
      </c>
      <c r="G85" s="76" t="s">
        <v>21</v>
      </c>
      <c r="H85" s="76" t="s">
        <v>21</v>
      </c>
      <c r="I85" s="76" t="s">
        <v>21</v>
      </c>
      <c r="J85" s="76" t="s">
        <v>21</v>
      </c>
      <c r="K85" s="76" t="s">
        <v>21</v>
      </c>
      <c r="L85" s="78" t="s">
        <v>20</v>
      </c>
      <c r="M85" s="72" t="s">
        <v>44</v>
      </c>
      <c r="N85" s="78" t="s">
        <v>20</v>
      </c>
      <c r="O85" s="78" t="s">
        <v>20</v>
      </c>
      <c r="P85" s="78" t="s">
        <v>20</v>
      </c>
      <c r="Q85" s="78" t="s">
        <v>20</v>
      </c>
      <c r="R85" s="80" t="s">
        <v>45</v>
      </c>
      <c r="S85" s="80" t="s">
        <v>45</v>
      </c>
      <c r="T85" s="80" t="s">
        <v>45</v>
      </c>
      <c r="U85" s="80" t="s">
        <v>45</v>
      </c>
      <c r="V85" s="80" t="s">
        <v>45</v>
      </c>
      <c r="W85" s="81" t="s">
        <v>45</v>
      </c>
      <c r="X85" s="59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56"/>
      <c r="AQ85" s="59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7"/>
    </row>
    <row r="86" spans="1:61" x14ac:dyDescent="0.2">
      <c r="A86" s="258"/>
      <c r="B86" s="250"/>
      <c r="C86" s="11">
        <v>25</v>
      </c>
      <c r="D86" s="39"/>
      <c r="E86" s="45">
        <v>1</v>
      </c>
      <c r="F86" s="76" t="s">
        <v>21</v>
      </c>
      <c r="G86" s="76" t="s">
        <v>21</v>
      </c>
      <c r="H86" s="76" t="s">
        <v>21</v>
      </c>
      <c r="I86" s="76" t="s">
        <v>21</v>
      </c>
      <c r="J86" s="76" t="s">
        <v>21</v>
      </c>
      <c r="K86" s="76" t="s">
        <v>21</v>
      </c>
      <c r="L86" s="78" t="s">
        <v>20</v>
      </c>
      <c r="M86" s="72" t="s">
        <v>44</v>
      </c>
      <c r="N86" s="78" t="s">
        <v>20</v>
      </c>
      <c r="O86" s="78" t="s">
        <v>20</v>
      </c>
      <c r="P86" s="78" t="s">
        <v>20</v>
      </c>
      <c r="Q86" s="78" t="s">
        <v>20</v>
      </c>
      <c r="R86" s="80" t="s">
        <v>45</v>
      </c>
      <c r="S86" s="80" t="s">
        <v>45</v>
      </c>
      <c r="T86" s="80" t="s">
        <v>45</v>
      </c>
      <c r="U86" s="80" t="s">
        <v>45</v>
      </c>
      <c r="V86" s="80" t="s">
        <v>45</v>
      </c>
      <c r="W86" s="81" t="s">
        <v>45</v>
      </c>
      <c r="X86" s="59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56"/>
      <c r="AQ86" s="59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7"/>
    </row>
    <row r="87" spans="1:61" x14ac:dyDescent="0.2">
      <c r="A87" s="258"/>
      <c r="B87" s="250"/>
      <c r="C87" s="11">
        <v>26</v>
      </c>
      <c r="D87" s="39"/>
      <c r="E87" s="45">
        <v>1</v>
      </c>
      <c r="F87" s="76" t="s">
        <v>21</v>
      </c>
      <c r="G87" s="76" t="s">
        <v>21</v>
      </c>
      <c r="H87" s="76" t="s">
        <v>21</v>
      </c>
      <c r="I87" s="76" t="s">
        <v>21</v>
      </c>
      <c r="J87" s="76" t="s">
        <v>21</v>
      </c>
      <c r="K87" s="76" t="s">
        <v>21</v>
      </c>
      <c r="L87" s="78" t="s">
        <v>20</v>
      </c>
      <c r="M87" s="72" t="s">
        <v>44</v>
      </c>
      <c r="N87" s="78" t="s">
        <v>20</v>
      </c>
      <c r="O87" s="78" t="s">
        <v>20</v>
      </c>
      <c r="P87" s="78" t="s">
        <v>20</v>
      </c>
      <c r="Q87" s="78" t="s">
        <v>20</v>
      </c>
      <c r="R87" s="80" t="s">
        <v>45</v>
      </c>
      <c r="S87" s="80" t="s">
        <v>45</v>
      </c>
      <c r="T87" s="80" t="s">
        <v>45</v>
      </c>
      <c r="U87" s="80" t="s">
        <v>45</v>
      </c>
      <c r="V87" s="80" t="s">
        <v>45</v>
      </c>
      <c r="W87" s="81" t="s">
        <v>45</v>
      </c>
      <c r="X87" s="59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56"/>
      <c r="AQ87" s="59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7"/>
    </row>
    <row r="88" spans="1:61" x14ac:dyDescent="0.2">
      <c r="A88" s="258"/>
      <c r="B88" s="250" t="s">
        <v>10</v>
      </c>
      <c r="C88" s="11">
        <v>27</v>
      </c>
      <c r="D88" s="39"/>
      <c r="E88" s="45">
        <v>1</v>
      </c>
      <c r="F88" s="76" t="s">
        <v>21</v>
      </c>
      <c r="G88" s="76" t="s">
        <v>21</v>
      </c>
      <c r="H88" s="76" t="s">
        <v>21</v>
      </c>
      <c r="I88" s="76" t="s">
        <v>21</v>
      </c>
      <c r="J88" s="76" t="s">
        <v>21</v>
      </c>
      <c r="K88" s="76" t="s">
        <v>21</v>
      </c>
      <c r="L88" s="78" t="s">
        <v>20</v>
      </c>
      <c r="M88" s="78" t="s">
        <v>20</v>
      </c>
      <c r="N88" s="72" t="s">
        <v>44</v>
      </c>
      <c r="O88" s="78" t="s">
        <v>20</v>
      </c>
      <c r="P88" s="78" t="s">
        <v>20</v>
      </c>
      <c r="Q88" s="78" t="s">
        <v>20</v>
      </c>
      <c r="R88" s="80" t="s">
        <v>45</v>
      </c>
      <c r="S88" s="80" t="s">
        <v>45</v>
      </c>
      <c r="T88" s="80" t="s">
        <v>45</v>
      </c>
      <c r="U88" s="80" t="s">
        <v>45</v>
      </c>
      <c r="V88" s="80" t="s">
        <v>45</v>
      </c>
      <c r="W88" s="81" t="s">
        <v>45</v>
      </c>
      <c r="X88" s="45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224"/>
      <c r="AQ88" s="45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21"/>
    </row>
    <row r="89" spans="1:61" x14ac:dyDescent="0.2">
      <c r="A89" s="258"/>
      <c r="B89" s="250"/>
      <c r="C89" s="11">
        <v>28</v>
      </c>
      <c r="D89" s="39"/>
      <c r="E89" s="45">
        <v>1</v>
      </c>
      <c r="F89" s="76" t="s">
        <v>21</v>
      </c>
      <c r="G89" s="76" t="s">
        <v>21</v>
      </c>
      <c r="H89" s="76" t="s">
        <v>21</v>
      </c>
      <c r="I89" s="76" t="s">
        <v>21</v>
      </c>
      <c r="J89" s="76" t="s">
        <v>21</v>
      </c>
      <c r="K89" s="76" t="s">
        <v>21</v>
      </c>
      <c r="L89" s="78" t="s">
        <v>20</v>
      </c>
      <c r="M89" s="78" t="s">
        <v>20</v>
      </c>
      <c r="N89" s="72" t="s">
        <v>44</v>
      </c>
      <c r="O89" s="78" t="s">
        <v>20</v>
      </c>
      <c r="P89" s="78" t="s">
        <v>20</v>
      </c>
      <c r="Q89" s="78" t="s">
        <v>20</v>
      </c>
      <c r="R89" s="80" t="s">
        <v>45</v>
      </c>
      <c r="S89" s="80" t="s">
        <v>45</v>
      </c>
      <c r="T89" s="80" t="s">
        <v>45</v>
      </c>
      <c r="U89" s="80" t="s">
        <v>45</v>
      </c>
      <c r="V89" s="80" t="s">
        <v>45</v>
      </c>
      <c r="W89" s="81" t="s">
        <v>45</v>
      </c>
      <c r="X89" s="45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224"/>
      <c r="AQ89" s="45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21"/>
    </row>
    <row r="90" spans="1:61" x14ac:dyDescent="0.2">
      <c r="A90" s="258"/>
      <c r="B90" s="250"/>
      <c r="C90" s="11">
        <v>29</v>
      </c>
      <c r="D90" s="39"/>
      <c r="E90" s="45">
        <v>1</v>
      </c>
      <c r="F90" s="76" t="s">
        <v>21</v>
      </c>
      <c r="G90" s="76" t="s">
        <v>21</v>
      </c>
      <c r="H90" s="76" t="s">
        <v>21</v>
      </c>
      <c r="I90" s="76" t="s">
        <v>21</v>
      </c>
      <c r="J90" s="76" t="s">
        <v>21</v>
      </c>
      <c r="K90" s="76" t="s">
        <v>21</v>
      </c>
      <c r="L90" s="78" t="s">
        <v>20</v>
      </c>
      <c r="M90" s="78" t="s">
        <v>20</v>
      </c>
      <c r="N90" s="72" t="s">
        <v>44</v>
      </c>
      <c r="O90" s="78" t="s">
        <v>20</v>
      </c>
      <c r="P90" s="78" t="s">
        <v>20</v>
      </c>
      <c r="Q90" s="78" t="s">
        <v>20</v>
      </c>
      <c r="R90" s="80" t="s">
        <v>45</v>
      </c>
      <c r="S90" s="80" t="s">
        <v>45</v>
      </c>
      <c r="T90" s="80" t="s">
        <v>45</v>
      </c>
      <c r="U90" s="80" t="s">
        <v>45</v>
      </c>
      <c r="V90" s="80" t="s">
        <v>45</v>
      </c>
      <c r="W90" s="81" t="s">
        <v>45</v>
      </c>
      <c r="X90" s="45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224"/>
      <c r="AQ90" s="45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21"/>
    </row>
    <row r="91" spans="1:61" x14ac:dyDescent="0.2">
      <c r="A91" s="258"/>
      <c r="B91" s="250"/>
      <c r="C91" s="11">
        <v>30</v>
      </c>
      <c r="D91" s="39"/>
      <c r="E91" s="45">
        <v>1</v>
      </c>
      <c r="F91" s="76" t="s">
        <v>21</v>
      </c>
      <c r="G91" s="76" t="s">
        <v>21</v>
      </c>
      <c r="H91" s="76" t="s">
        <v>21</v>
      </c>
      <c r="I91" s="76" t="s">
        <v>21</v>
      </c>
      <c r="J91" s="76" t="s">
        <v>21</v>
      </c>
      <c r="K91" s="76" t="s">
        <v>21</v>
      </c>
      <c r="L91" s="78" t="s">
        <v>20</v>
      </c>
      <c r="M91" s="78" t="s">
        <v>20</v>
      </c>
      <c r="N91" s="78" t="s">
        <v>20</v>
      </c>
      <c r="O91" s="72" t="s">
        <v>44</v>
      </c>
      <c r="P91" s="78" t="s">
        <v>20</v>
      </c>
      <c r="Q91" s="78" t="s">
        <v>20</v>
      </c>
      <c r="R91" s="80" t="s">
        <v>45</v>
      </c>
      <c r="S91" s="80" t="s">
        <v>45</v>
      </c>
      <c r="T91" s="80" t="s">
        <v>45</v>
      </c>
      <c r="U91" s="80" t="s">
        <v>45</v>
      </c>
      <c r="V91" s="80" t="s">
        <v>45</v>
      </c>
      <c r="W91" s="81" t="s">
        <v>45</v>
      </c>
      <c r="X91" s="59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224"/>
      <c r="AQ91" s="59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21"/>
    </row>
    <row r="92" spans="1:61" x14ac:dyDescent="0.2">
      <c r="A92" s="258"/>
      <c r="B92" s="250" t="s">
        <v>11</v>
      </c>
      <c r="C92" s="11">
        <v>31</v>
      </c>
      <c r="D92" s="39" t="s">
        <v>27</v>
      </c>
      <c r="E92" s="45">
        <v>2</v>
      </c>
      <c r="F92" s="80" t="s">
        <v>45</v>
      </c>
      <c r="G92" s="80" t="s">
        <v>45</v>
      </c>
      <c r="H92" s="80" t="s">
        <v>45</v>
      </c>
      <c r="I92" s="80" t="s">
        <v>45</v>
      </c>
      <c r="J92" s="80" t="s">
        <v>45</v>
      </c>
      <c r="K92" s="80" t="s">
        <v>45</v>
      </c>
      <c r="L92" s="76" t="s">
        <v>21</v>
      </c>
      <c r="M92" s="76" t="s">
        <v>21</v>
      </c>
      <c r="N92" s="76" t="s">
        <v>21</v>
      </c>
      <c r="O92" s="72" t="s">
        <v>44</v>
      </c>
      <c r="P92" s="76" t="s">
        <v>21</v>
      </c>
      <c r="Q92" s="76" t="s">
        <v>21</v>
      </c>
      <c r="R92" s="78" t="s">
        <v>20</v>
      </c>
      <c r="S92" s="78" t="s">
        <v>20</v>
      </c>
      <c r="T92" s="78" t="s">
        <v>20</v>
      </c>
      <c r="U92" s="78" t="s">
        <v>20</v>
      </c>
      <c r="V92" s="78" t="s">
        <v>20</v>
      </c>
      <c r="W92" s="79" t="s">
        <v>20</v>
      </c>
      <c r="X92" s="45">
        <v>1</v>
      </c>
      <c r="Y92" s="70" t="s">
        <v>30</v>
      </c>
      <c r="Z92" s="70" t="s">
        <v>30</v>
      </c>
      <c r="AA92" s="70" t="s">
        <v>30</v>
      </c>
      <c r="AB92" s="70" t="s">
        <v>30</v>
      </c>
      <c r="AC92" s="70" t="s">
        <v>30</v>
      </c>
      <c r="AD92" s="70" t="s">
        <v>30</v>
      </c>
      <c r="AE92" s="70" t="s">
        <v>30</v>
      </c>
      <c r="AF92" s="70" t="s">
        <v>30</v>
      </c>
      <c r="AG92" s="70" t="s">
        <v>30</v>
      </c>
      <c r="AH92" s="70" t="s">
        <v>30</v>
      </c>
      <c r="AI92" s="70" t="s">
        <v>30</v>
      </c>
      <c r="AJ92" s="70" t="s">
        <v>30</v>
      </c>
      <c r="AK92" s="70" t="s">
        <v>30</v>
      </c>
      <c r="AL92" s="70" t="s">
        <v>30</v>
      </c>
      <c r="AM92" s="70" t="s">
        <v>30</v>
      </c>
      <c r="AN92" s="70" t="s">
        <v>30</v>
      </c>
      <c r="AO92" s="70" t="s">
        <v>30</v>
      </c>
      <c r="AP92" s="71" t="s">
        <v>30</v>
      </c>
      <c r="AQ92" s="45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21"/>
    </row>
    <row r="93" spans="1:61" x14ac:dyDescent="0.2">
      <c r="A93" s="258"/>
      <c r="B93" s="250"/>
      <c r="C93" s="11">
        <v>32</v>
      </c>
      <c r="D93" s="39" t="s">
        <v>27</v>
      </c>
      <c r="E93" s="45">
        <v>2</v>
      </c>
      <c r="F93" s="80" t="s">
        <v>45</v>
      </c>
      <c r="G93" s="80" t="s">
        <v>45</v>
      </c>
      <c r="H93" s="80" t="s">
        <v>45</v>
      </c>
      <c r="I93" s="80" t="s">
        <v>45</v>
      </c>
      <c r="J93" s="80" t="s">
        <v>45</v>
      </c>
      <c r="K93" s="80" t="s">
        <v>45</v>
      </c>
      <c r="L93" s="76" t="s">
        <v>21</v>
      </c>
      <c r="M93" s="76" t="s">
        <v>21</v>
      </c>
      <c r="N93" s="76" t="s">
        <v>21</v>
      </c>
      <c r="O93" s="72" t="s">
        <v>44</v>
      </c>
      <c r="P93" s="76" t="s">
        <v>21</v>
      </c>
      <c r="Q93" s="76" t="s">
        <v>21</v>
      </c>
      <c r="R93" s="78" t="s">
        <v>20</v>
      </c>
      <c r="S93" s="78" t="s">
        <v>20</v>
      </c>
      <c r="T93" s="78" t="s">
        <v>20</v>
      </c>
      <c r="U93" s="78" t="s">
        <v>20</v>
      </c>
      <c r="V93" s="78" t="s">
        <v>20</v>
      </c>
      <c r="W93" s="79" t="s">
        <v>20</v>
      </c>
      <c r="X93" s="45">
        <v>1</v>
      </c>
      <c r="Y93" s="70" t="s">
        <v>30</v>
      </c>
      <c r="Z93" s="70" t="s">
        <v>30</v>
      </c>
      <c r="AA93" s="70" t="s">
        <v>30</v>
      </c>
      <c r="AB93" s="70" t="s">
        <v>30</v>
      </c>
      <c r="AC93" s="70" t="s">
        <v>30</v>
      </c>
      <c r="AD93" s="70" t="s">
        <v>30</v>
      </c>
      <c r="AE93" s="70" t="s">
        <v>30</v>
      </c>
      <c r="AF93" s="70" t="s">
        <v>30</v>
      </c>
      <c r="AG93" s="70" t="s">
        <v>30</v>
      </c>
      <c r="AH93" s="70" t="s">
        <v>30</v>
      </c>
      <c r="AI93" s="70" t="s">
        <v>30</v>
      </c>
      <c r="AJ93" s="70" t="s">
        <v>30</v>
      </c>
      <c r="AK93" s="70" t="s">
        <v>30</v>
      </c>
      <c r="AL93" s="70" t="s">
        <v>30</v>
      </c>
      <c r="AM93" s="70" t="s">
        <v>30</v>
      </c>
      <c r="AN93" s="70" t="s">
        <v>30</v>
      </c>
      <c r="AO93" s="70" t="s">
        <v>30</v>
      </c>
      <c r="AP93" s="71" t="s">
        <v>30</v>
      </c>
      <c r="AQ93" s="45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21"/>
    </row>
    <row r="94" spans="1:61" x14ac:dyDescent="0.2">
      <c r="A94" s="258"/>
      <c r="B94" s="250"/>
      <c r="C94" s="11">
        <v>33</v>
      </c>
      <c r="D94" s="39" t="s">
        <v>27</v>
      </c>
      <c r="E94" s="45">
        <v>2</v>
      </c>
      <c r="F94" s="80" t="s">
        <v>45</v>
      </c>
      <c r="G94" s="80" t="s">
        <v>45</v>
      </c>
      <c r="H94" s="80" t="s">
        <v>45</v>
      </c>
      <c r="I94" s="80" t="s">
        <v>45</v>
      </c>
      <c r="J94" s="80" t="s">
        <v>45</v>
      </c>
      <c r="K94" s="80" t="s">
        <v>45</v>
      </c>
      <c r="L94" s="76" t="s">
        <v>21</v>
      </c>
      <c r="M94" s="76" t="s">
        <v>21</v>
      </c>
      <c r="N94" s="76" t="s">
        <v>21</v>
      </c>
      <c r="O94" s="76" t="s">
        <v>21</v>
      </c>
      <c r="P94" s="72" t="s">
        <v>44</v>
      </c>
      <c r="Q94" s="76" t="s">
        <v>21</v>
      </c>
      <c r="R94" s="78" t="s">
        <v>20</v>
      </c>
      <c r="S94" s="78" t="s">
        <v>20</v>
      </c>
      <c r="T94" s="78" t="s">
        <v>20</v>
      </c>
      <c r="U94" s="78" t="s">
        <v>20</v>
      </c>
      <c r="V94" s="78" t="s">
        <v>20</v>
      </c>
      <c r="W94" s="79" t="s">
        <v>20</v>
      </c>
      <c r="X94" s="45">
        <v>1</v>
      </c>
      <c r="Y94" s="70" t="s">
        <v>30</v>
      </c>
      <c r="Z94" s="70" t="s">
        <v>30</v>
      </c>
      <c r="AA94" s="70" t="s">
        <v>30</v>
      </c>
      <c r="AB94" s="70" t="s">
        <v>30</v>
      </c>
      <c r="AC94" s="70" t="s">
        <v>30</v>
      </c>
      <c r="AD94" s="70" t="s">
        <v>30</v>
      </c>
      <c r="AE94" s="70" t="s">
        <v>30</v>
      </c>
      <c r="AF94" s="70" t="s">
        <v>30</v>
      </c>
      <c r="AG94" s="70" t="s">
        <v>30</v>
      </c>
      <c r="AH94" s="70" t="s">
        <v>30</v>
      </c>
      <c r="AI94" s="70" t="s">
        <v>30</v>
      </c>
      <c r="AJ94" s="70" t="s">
        <v>30</v>
      </c>
      <c r="AK94" s="70" t="s">
        <v>30</v>
      </c>
      <c r="AL94" s="70" t="s">
        <v>30</v>
      </c>
      <c r="AM94" s="70" t="s">
        <v>30</v>
      </c>
      <c r="AN94" s="70" t="s">
        <v>30</v>
      </c>
      <c r="AO94" s="70" t="s">
        <v>30</v>
      </c>
      <c r="AP94" s="71" t="s">
        <v>30</v>
      </c>
      <c r="AQ94" s="45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21"/>
    </row>
    <row r="95" spans="1:61" x14ac:dyDescent="0.2">
      <c r="A95" s="258"/>
      <c r="B95" s="250"/>
      <c r="C95" s="11">
        <v>34</v>
      </c>
      <c r="D95" s="39" t="s">
        <v>27</v>
      </c>
      <c r="E95" s="45">
        <v>2</v>
      </c>
      <c r="F95" s="80" t="s">
        <v>45</v>
      </c>
      <c r="G95" s="80" t="s">
        <v>45</v>
      </c>
      <c r="H95" s="80" t="s">
        <v>45</v>
      </c>
      <c r="I95" s="80" t="s">
        <v>45</v>
      </c>
      <c r="J95" s="80" t="s">
        <v>45</v>
      </c>
      <c r="K95" s="80" t="s">
        <v>45</v>
      </c>
      <c r="L95" s="76" t="s">
        <v>21</v>
      </c>
      <c r="M95" s="76" t="s">
        <v>21</v>
      </c>
      <c r="N95" s="76" t="s">
        <v>21</v>
      </c>
      <c r="O95" s="76" t="s">
        <v>21</v>
      </c>
      <c r="P95" s="72" t="s">
        <v>44</v>
      </c>
      <c r="Q95" s="76" t="s">
        <v>21</v>
      </c>
      <c r="R95" s="78" t="s">
        <v>20</v>
      </c>
      <c r="S95" s="78" t="s">
        <v>20</v>
      </c>
      <c r="T95" s="78" t="s">
        <v>20</v>
      </c>
      <c r="U95" s="78" t="s">
        <v>20</v>
      </c>
      <c r="V95" s="78" t="s">
        <v>20</v>
      </c>
      <c r="W95" s="79" t="s">
        <v>20</v>
      </c>
      <c r="X95" s="45">
        <v>1</v>
      </c>
      <c r="Y95" s="70" t="s">
        <v>30</v>
      </c>
      <c r="Z95" s="70" t="s">
        <v>30</v>
      </c>
      <c r="AA95" s="70" t="s">
        <v>30</v>
      </c>
      <c r="AB95" s="70" t="s">
        <v>30</v>
      </c>
      <c r="AC95" s="70" t="s">
        <v>30</v>
      </c>
      <c r="AD95" s="70" t="s">
        <v>30</v>
      </c>
      <c r="AE95" s="70" t="s">
        <v>30</v>
      </c>
      <c r="AF95" s="70" t="s">
        <v>30</v>
      </c>
      <c r="AG95" s="70" t="s">
        <v>30</v>
      </c>
      <c r="AH95" s="70" t="s">
        <v>30</v>
      </c>
      <c r="AI95" s="70" t="s">
        <v>30</v>
      </c>
      <c r="AJ95" s="70" t="s">
        <v>30</v>
      </c>
      <c r="AK95" s="70" t="s">
        <v>30</v>
      </c>
      <c r="AL95" s="70" t="s">
        <v>30</v>
      </c>
      <c r="AM95" s="70" t="s">
        <v>30</v>
      </c>
      <c r="AN95" s="70" t="s">
        <v>30</v>
      </c>
      <c r="AO95" s="70" t="s">
        <v>30</v>
      </c>
      <c r="AP95" s="71" t="s">
        <v>30</v>
      </c>
      <c r="AQ95" s="45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21"/>
    </row>
    <row r="96" spans="1:61" x14ac:dyDescent="0.2">
      <c r="A96" s="258"/>
      <c r="B96" s="250" t="s">
        <v>12</v>
      </c>
      <c r="C96" s="11">
        <v>35</v>
      </c>
      <c r="D96" s="39" t="s">
        <v>27</v>
      </c>
      <c r="E96" s="45">
        <v>2</v>
      </c>
      <c r="F96" s="80" t="s">
        <v>45</v>
      </c>
      <c r="G96" s="80" t="s">
        <v>45</v>
      </c>
      <c r="H96" s="80" t="s">
        <v>45</v>
      </c>
      <c r="I96" s="80" t="s">
        <v>45</v>
      </c>
      <c r="J96" s="80" t="s">
        <v>45</v>
      </c>
      <c r="K96" s="80" t="s">
        <v>45</v>
      </c>
      <c r="L96" s="76" t="s">
        <v>21</v>
      </c>
      <c r="M96" s="76" t="s">
        <v>21</v>
      </c>
      <c r="N96" s="76" t="s">
        <v>21</v>
      </c>
      <c r="O96" s="76" t="s">
        <v>21</v>
      </c>
      <c r="P96" s="72" t="s">
        <v>44</v>
      </c>
      <c r="Q96" s="76" t="s">
        <v>21</v>
      </c>
      <c r="R96" s="78" t="s">
        <v>20</v>
      </c>
      <c r="S96" s="78" t="s">
        <v>20</v>
      </c>
      <c r="T96" s="78" t="s">
        <v>20</v>
      </c>
      <c r="U96" s="78" t="s">
        <v>20</v>
      </c>
      <c r="V96" s="78" t="s">
        <v>20</v>
      </c>
      <c r="W96" s="79" t="s">
        <v>20</v>
      </c>
      <c r="X96" s="45">
        <v>1</v>
      </c>
      <c r="Y96" s="70" t="s">
        <v>30</v>
      </c>
      <c r="Z96" s="70" t="s">
        <v>30</v>
      </c>
      <c r="AA96" s="70" t="s">
        <v>30</v>
      </c>
      <c r="AB96" s="70" t="s">
        <v>30</v>
      </c>
      <c r="AC96" s="70" t="s">
        <v>30</v>
      </c>
      <c r="AD96" s="70" t="s">
        <v>30</v>
      </c>
      <c r="AE96" s="70" t="s">
        <v>30</v>
      </c>
      <c r="AF96" s="70" t="s">
        <v>30</v>
      </c>
      <c r="AG96" s="70" t="s">
        <v>30</v>
      </c>
      <c r="AH96" s="70" t="s">
        <v>30</v>
      </c>
      <c r="AI96" s="70" t="s">
        <v>30</v>
      </c>
      <c r="AJ96" s="70" t="s">
        <v>30</v>
      </c>
      <c r="AK96" s="70" t="s">
        <v>30</v>
      </c>
      <c r="AL96" s="70" t="s">
        <v>30</v>
      </c>
      <c r="AM96" s="70" t="s">
        <v>30</v>
      </c>
      <c r="AN96" s="70" t="s">
        <v>30</v>
      </c>
      <c r="AO96" s="70" t="s">
        <v>30</v>
      </c>
      <c r="AP96" s="71" t="s">
        <v>30</v>
      </c>
      <c r="AQ96" s="45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21"/>
    </row>
    <row r="97" spans="1:61" x14ac:dyDescent="0.2">
      <c r="A97" s="258"/>
      <c r="B97" s="250"/>
      <c r="C97" s="11">
        <v>36</v>
      </c>
      <c r="D97" s="39" t="s">
        <v>27</v>
      </c>
      <c r="E97" s="45">
        <v>2</v>
      </c>
      <c r="F97" s="80" t="s">
        <v>45</v>
      </c>
      <c r="G97" s="80" t="s">
        <v>45</v>
      </c>
      <c r="H97" s="80" t="s">
        <v>45</v>
      </c>
      <c r="I97" s="80" t="s">
        <v>45</v>
      </c>
      <c r="J97" s="80" t="s">
        <v>45</v>
      </c>
      <c r="K97" s="80" t="s">
        <v>45</v>
      </c>
      <c r="L97" s="76" t="s">
        <v>21</v>
      </c>
      <c r="M97" s="76" t="s">
        <v>21</v>
      </c>
      <c r="N97" s="76" t="s">
        <v>21</v>
      </c>
      <c r="O97" s="76" t="s">
        <v>21</v>
      </c>
      <c r="P97" s="76" t="s">
        <v>21</v>
      </c>
      <c r="Q97" s="72" t="s">
        <v>44</v>
      </c>
      <c r="R97" s="78" t="s">
        <v>20</v>
      </c>
      <c r="S97" s="78" t="s">
        <v>20</v>
      </c>
      <c r="T97" s="78" t="s">
        <v>20</v>
      </c>
      <c r="U97" s="78" t="s">
        <v>20</v>
      </c>
      <c r="V97" s="78" t="s">
        <v>20</v>
      </c>
      <c r="W97" s="79" t="s">
        <v>20</v>
      </c>
      <c r="X97" s="45">
        <v>1</v>
      </c>
      <c r="Y97" s="70" t="s">
        <v>30</v>
      </c>
      <c r="Z97" s="70" t="s">
        <v>30</v>
      </c>
      <c r="AA97" s="70" t="s">
        <v>30</v>
      </c>
      <c r="AB97" s="70" t="s">
        <v>30</v>
      </c>
      <c r="AC97" s="70" t="s">
        <v>30</v>
      </c>
      <c r="AD97" s="70" t="s">
        <v>30</v>
      </c>
      <c r="AE97" s="70" t="s">
        <v>30</v>
      </c>
      <c r="AF97" s="70" t="s">
        <v>30</v>
      </c>
      <c r="AG97" s="70" t="s">
        <v>30</v>
      </c>
      <c r="AH97" s="70" t="s">
        <v>30</v>
      </c>
      <c r="AI97" s="70" t="s">
        <v>30</v>
      </c>
      <c r="AJ97" s="70" t="s">
        <v>30</v>
      </c>
      <c r="AK97" s="70" t="s">
        <v>30</v>
      </c>
      <c r="AL97" s="70" t="s">
        <v>30</v>
      </c>
      <c r="AM97" s="70" t="s">
        <v>30</v>
      </c>
      <c r="AN97" s="70" t="s">
        <v>30</v>
      </c>
      <c r="AO97" s="70" t="s">
        <v>30</v>
      </c>
      <c r="AP97" s="71" t="s">
        <v>30</v>
      </c>
      <c r="AQ97" s="45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21"/>
    </row>
    <row r="98" spans="1:61" x14ac:dyDescent="0.2">
      <c r="A98" s="258"/>
      <c r="B98" s="250"/>
      <c r="C98" s="11">
        <v>37</v>
      </c>
      <c r="D98" s="39"/>
      <c r="E98" s="45">
        <v>2</v>
      </c>
      <c r="F98" s="80" t="s">
        <v>45</v>
      </c>
      <c r="G98" s="80" t="s">
        <v>45</v>
      </c>
      <c r="H98" s="80" t="s">
        <v>45</v>
      </c>
      <c r="I98" s="80" t="s">
        <v>45</v>
      </c>
      <c r="J98" s="80" t="s">
        <v>45</v>
      </c>
      <c r="K98" s="80" t="s">
        <v>45</v>
      </c>
      <c r="L98" s="76" t="s">
        <v>21</v>
      </c>
      <c r="M98" s="76" t="s">
        <v>21</v>
      </c>
      <c r="N98" s="76" t="s">
        <v>21</v>
      </c>
      <c r="O98" s="76" t="s">
        <v>21</v>
      </c>
      <c r="P98" s="76" t="s">
        <v>21</v>
      </c>
      <c r="Q98" s="72" t="s">
        <v>44</v>
      </c>
      <c r="R98" s="78" t="s">
        <v>20</v>
      </c>
      <c r="S98" s="78" t="s">
        <v>20</v>
      </c>
      <c r="T98" s="78" t="s">
        <v>20</v>
      </c>
      <c r="U98" s="78" t="s">
        <v>20</v>
      </c>
      <c r="V98" s="78" t="s">
        <v>20</v>
      </c>
      <c r="W98" s="79" t="s">
        <v>20</v>
      </c>
      <c r="X98" s="45">
        <v>1</v>
      </c>
      <c r="Y98" s="70" t="s">
        <v>30</v>
      </c>
      <c r="Z98" s="70" t="s">
        <v>30</v>
      </c>
      <c r="AA98" s="70" t="s">
        <v>30</v>
      </c>
      <c r="AB98" s="70" t="s">
        <v>30</v>
      </c>
      <c r="AC98" s="70" t="s">
        <v>30</v>
      </c>
      <c r="AD98" s="70" t="s">
        <v>30</v>
      </c>
      <c r="AE98" s="70" t="s">
        <v>30</v>
      </c>
      <c r="AF98" s="70" t="s">
        <v>30</v>
      </c>
      <c r="AG98" s="70" t="s">
        <v>30</v>
      </c>
      <c r="AH98" s="70" t="s">
        <v>30</v>
      </c>
      <c r="AI98" s="70" t="s">
        <v>30</v>
      </c>
      <c r="AJ98" s="70" t="s">
        <v>30</v>
      </c>
      <c r="AK98" s="70" t="s">
        <v>30</v>
      </c>
      <c r="AL98" s="70" t="s">
        <v>30</v>
      </c>
      <c r="AM98" s="70" t="s">
        <v>30</v>
      </c>
      <c r="AN98" s="70" t="s">
        <v>30</v>
      </c>
      <c r="AO98" s="70" t="s">
        <v>30</v>
      </c>
      <c r="AP98" s="71" t="s">
        <v>30</v>
      </c>
      <c r="AQ98" s="45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21"/>
    </row>
    <row r="99" spans="1:61" x14ac:dyDescent="0.2">
      <c r="A99" s="258"/>
      <c r="B99" s="250"/>
      <c r="C99" s="11">
        <v>38</v>
      </c>
      <c r="D99" s="39"/>
      <c r="E99" s="45">
        <v>2</v>
      </c>
      <c r="F99" s="80" t="s">
        <v>45</v>
      </c>
      <c r="G99" s="80" t="s">
        <v>45</v>
      </c>
      <c r="H99" s="80" t="s">
        <v>45</v>
      </c>
      <c r="I99" s="80" t="s">
        <v>45</v>
      </c>
      <c r="J99" s="80" t="s">
        <v>45</v>
      </c>
      <c r="K99" s="80" t="s">
        <v>45</v>
      </c>
      <c r="L99" s="76" t="s">
        <v>21</v>
      </c>
      <c r="M99" s="76" t="s">
        <v>21</v>
      </c>
      <c r="N99" s="76" t="s">
        <v>21</v>
      </c>
      <c r="O99" s="76" t="s">
        <v>21</v>
      </c>
      <c r="P99" s="76" t="s">
        <v>21</v>
      </c>
      <c r="Q99" s="72" t="s">
        <v>44</v>
      </c>
      <c r="R99" s="78" t="s">
        <v>20</v>
      </c>
      <c r="S99" s="78" t="s">
        <v>20</v>
      </c>
      <c r="T99" s="78" t="s">
        <v>20</v>
      </c>
      <c r="U99" s="78" t="s">
        <v>20</v>
      </c>
      <c r="V99" s="78" t="s">
        <v>20</v>
      </c>
      <c r="W99" s="79" t="s">
        <v>20</v>
      </c>
      <c r="X99" s="45">
        <v>1</v>
      </c>
      <c r="Y99" s="70" t="s">
        <v>30</v>
      </c>
      <c r="Z99" s="70" t="s">
        <v>30</v>
      </c>
      <c r="AA99" s="70" t="s">
        <v>30</v>
      </c>
      <c r="AB99" s="70" t="s">
        <v>30</v>
      </c>
      <c r="AC99" s="70" t="s">
        <v>30</v>
      </c>
      <c r="AD99" s="70" t="s">
        <v>30</v>
      </c>
      <c r="AE99" s="70" t="s">
        <v>30</v>
      </c>
      <c r="AF99" s="70" t="s">
        <v>30</v>
      </c>
      <c r="AG99" s="70" t="s">
        <v>30</v>
      </c>
      <c r="AH99" s="70" t="s">
        <v>30</v>
      </c>
      <c r="AI99" s="70" t="s">
        <v>30</v>
      </c>
      <c r="AJ99" s="70" t="s">
        <v>30</v>
      </c>
      <c r="AK99" s="70" t="s">
        <v>30</v>
      </c>
      <c r="AL99" s="70" t="s">
        <v>30</v>
      </c>
      <c r="AM99" s="70" t="s">
        <v>30</v>
      </c>
      <c r="AN99" s="70" t="s">
        <v>30</v>
      </c>
      <c r="AO99" s="70" t="s">
        <v>30</v>
      </c>
      <c r="AP99" s="71" t="s">
        <v>30</v>
      </c>
      <c r="AQ99" s="45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21"/>
    </row>
    <row r="100" spans="1:61" x14ac:dyDescent="0.2">
      <c r="A100" s="258"/>
      <c r="B100" s="250"/>
      <c r="C100" s="11">
        <v>39</v>
      </c>
      <c r="D100" s="39"/>
      <c r="E100" s="45">
        <v>2</v>
      </c>
      <c r="F100" s="80" t="s">
        <v>45</v>
      </c>
      <c r="G100" s="80" t="s">
        <v>45</v>
      </c>
      <c r="H100" s="80" t="s">
        <v>45</v>
      </c>
      <c r="I100" s="80" t="s">
        <v>45</v>
      </c>
      <c r="J100" s="80" t="s">
        <v>45</v>
      </c>
      <c r="K100" s="80" t="s">
        <v>45</v>
      </c>
      <c r="L100" s="76" t="s">
        <v>21</v>
      </c>
      <c r="M100" s="76" t="s">
        <v>21</v>
      </c>
      <c r="N100" s="76" t="s">
        <v>21</v>
      </c>
      <c r="O100" s="76" t="s">
        <v>21</v>
      </c>
      <c r="P100" s="76" t="s">
        <v>21</v>
      </c>
      <c r="Q100" s="76" t="s">
        <v>21</v>
      </c>
      <c r="R100" s="72" t="s">
        <v>44</v>
      </c>
      <c r="S100" s="78" t="s">
        <v>20</v>
      </c>
      <c r="T100" s="78" t="s">
        <v>20</v>
      </c>
      <c r="U100" s="78" t="s">
        <v>20</v>
      </c>
      <c r="V100" s="78" t="s">
        <v>20</v>
      </c>
      <c r="W100" s="79" t="s">
        <v>20</v>
      </c>
      <c r="X100" s="45">
        <v>1</v>
      </c>
      <c r="Y100" s="70" t="s">
        <v>30</v>
      </c>
      <c r="Z100" s="70" t="s">
        <v>30</v>
      </c>
      <c r="AA100" s="70" t="s">
        <v>30</v>
      </c>
      <c r="AB100" s="70" t="s">
        <v>30</v>
      </c>
      <c r="AC100" s="70" t="s">
        <v>30</v>
      </c>
      <c r="AD100" s="70" t="s">
        <v>30</v>
      </c>
      <c r="AE100" s="70" t="s">
        <v>30</v>
      </c>
      <c r="AF100" s="70" t="s">
        <v>30</v>
      </c>
      <c r="AG100" s="70" t="s">
        <v>30</v>
      </c>
      <c r="AH100" s="70" t="s">
        <v>30</v>
      </c>
      <c r="AI100" s="70" t="s">
        <v>30</v>
      </c>
      <c r="AJ100" s="70" t="s">
        <v>30</v>
      </c>
      <c r="AK100" s="70" t="s">
        <v>30</v>
      </c>
      <c r="AL100" s="70" t="s">
        <v>30</v>
      </c>
      <c r="AM100" s="70" t="s">
        <v>30</v>
      </c>
      <c r="AN100" s="70" t="s">
        <v>30</v>
      </c>
      <c r="AO100" s="70" t="s">
        <v>30</v>
      </c>
      <c r="AP100" s="71" t="s">
        <v>30</v>
      </c>
      <c r="AQ100" s="45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21"/>
    </row>
    <row r="101" spans="1:61" x14ac:dyDescent="0.2">
      <c r="A101" s="258"/>
      <c r="B101" s="250" t="s">
        <v>1</v>
      </c>
      <c r="C101" s="11">
        <v>40</v>
      </c>
      <c r="D101" s="39"/>
      <c r="E101" s="45">
        <v>2</v>
      </c>
      <c r="F101" s="80" t="s">
        <v>45</v>
      </c>
      <c r="G101" s="80" t="s">
        <v>45</v>
      </c>
      <c r="H101" s="80" t="s">
        <v>45</v>
      </c>
      <c r="I101" s="80" t="s">
        <v>45</v>
      </c>
      <c r="J101" s="80" t="s">
        <v>45</v>
      </c>
      <c r="K101" s="80" t="s">
        <v>45</v>
      </c>
      <c r="L101" s="76" t="s">
        <v>21</v>
      </c>
      <c r="M101" s="76" t="s">
        <v>21</v>
      </c>
      <c r="N101" s="76" t="s">
        <v>21</v>
      </c>
      <c r="O101" s="76" t="s">
        <v>21</v>
      </c>
      <c r="P101" s="76" t="s">
        <v>21</v>
      </c>
      <c r="Q101" s="76" t="s">
        <v>21</v>
      </c>
      <c r="R101" s="72" t="s">
        <v>44</v>
      </c>
      <c r="S101" s="78" t="s">
        <v>20</v>
      </c>
      <c r="T101" s="78" t="s">
        <v>20</v>
      </c>
      <c r="U101" s="78" t="s">
        <v>20</v>
      </c>
      <c r="V101" s="78" t="s">
        <v>20</v>
      </c>
      <c r="W101" s="79" t="s">
        <v>20</v>
      </c>
      <c r="X101" s="45">
        <v>1</v>
      </c>
      <c r="Y101" s="70" t="s">
        <v>30</v>
      </c>
      <c r="Z101" s="70" t="s">
        <v>30</v>
      </c>
      <c r="AA101" s="70" t="s">
        <v>30</v>
      </c>
      <c r="AB101" s="70" t="s">
        <v>30</v>
      </c>
      <c r="AC101" s="70" t="s">
        <v>30</v>
      </c>
      <c r="AD101" s="70" t="s">
        <v>30</v>
      </c>
      <c r="AE101" s="70" t="s">
        <v>30</v>
      </c>
      <c r="AF101" s="70" t="s">
        <v>30</v>
      </c>
      <c r="AG101" s="70" t="s">
        <v>30</v>
      </c>
      <c r="AH101" s="70" t="s">
        <v>30</v>
      </c>
      <c r="AI101" s="70" t="s">
        <v>30</v>
      </c>
      <c r="AJ101" s="70" t="s">
        <v>30</v>
      </c>
      <c r="AK101" s="70" t="s">
        <v>30</v>
      </c>
      <c r="AL101" s="70" t="s">
        <v>30</v>
      </c>
      <c r="AM101" s="70" t="s">
        <v>30</v>
      </c>
      <c r="AN101" s="70" t="s">
        <v>30</v>
      </c>
      <c r="AO101" s="70" t="s">
        <v>30</v>
      </c>
      <c r="AP101" s="71" t="s">
        <v>30</v>
      </c>
      <c r="AQ101" s="45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21"/>
    </row>
    <row r="102" spans="1:61" x14ac:dyDescent="0.2">
      <c r="A102" s="258"/>
      <c r="B102" s="250"/>
      <c r="C102" s="11">
        <v>41</v>
      </c>
      <c r="D102" s="39"/>
      <c r="E102" s="45">
        <v>2</v>
      </c>
      <c r="F102" s="80" t="s">
        <v>45</v>
      </c>
      <c r="G102" s="80" t="s">
        <v>45</v>
      </c>
      <c r="H102" s="80" t="s">
        <v>45</v>
      </c>
      <c r="I102" s="80" t="s">
        <v>45</v>
      </c>
      <c r="J102" s="80" t="s">
        <v>45</v>
      </c>
      <c r="K102" s="80" t="s">
        <v>45</v>
      </c>
      <c r="L102" s="76" t="s">
        <v>21</v>
      </c>
      <c r="M102" s="76" t="s">
        <v>21</v>
      </c>
      <c r="N102" s="76" t="s">
        <v>21</v>
      </c>
      <c r="O102" s="76" t="s">
        <v>21</v>
      </c>
      <c r="P102" s="76" t="s">
        <v>21</v>
      </c>
      <c r="Q102" s="76" t="s">
        <v>21</v>
      </c>
      <c r="R102" s="72" t="s">
        <v>44</v>
      </c>
      <c r="S102" s="78" t="s">
        <v>20</v>
      </c>
      <c r="T102" s="78" t="s">
        <v>20</v>
      </c>
      <c r="U102" s="78" t="s">
        <v>20</v>
      </c>
      <c r="V102" s="78" t="s">
        <v>20</v>
      </c>
      <c r="W102" s="79" t="s">
        <v>20</v>
      </c>
      <c r="X102" s="45">
        <v>1</v>
      </c>
      <c r="Y102" s="70" t="s">
        <v>30</v>
      </c>
      <c r="Z102" s="70" t="s">
        <v>30</v>
      </c>
      <c r="AA102" s="70" t="s">
        <v>30</v>
      </c>
      <c r="AB102" s="70" t="s">
        <v>30</v>
      </c>
      <c r="AC102" s="70" t="s">
        <v>30</v>
      </c>
      <c r="AD102" s="70" t="s">
        <v>30</v>
      </c>
      <c r="AE102" s="70" t="s">
        <v>30</v>
      </c>
      <c r="AF102" s="70" t="s">
        <v>30</v>
      </c>
      <c r="AG102" s="70" t="s">
        <v>30</v>
      </c>
      <c r="AH102" s="70" t="s">
        <v>30</v>
      </c>
      <c r="AI102" s="70" t="s">
        <v>30</v>
      </c>
      <c r="AJ102" s="70" t="s">
        <v>30</v>
      </c>
      <c r="AK102" s="70" t="s">
        <v>30</v>
      </c>
      <c r="AL102" s="70" t="s">
        <v>30</v>
      </c>
      <c r="AM102" s="70" t="s">
        <v>30</v>
      </c>
      <c r="AN102" s="70" t="s">
        <v>30</v>
      </c>
      <c r="AO102" s="70" t="s">
        <v>30</v>
      </c>
      <c r="AP102" s="71" t="s">
        <v>30</v>
      </c>
      <c r="AQ102" s="45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21"/>
    </row>
    <row r="103" spans="1:61" x14ac:dyDescent="0.2">
      <c r="A103" s="258"/>
      <c r="B103" s="250"/>
      <c r="C103" s="11">
        <v>42</v>
      </c>
      <c r="D103" s="39"/>
      <c r="E103" s="45">
        <v>2</v>
      </c>
      <c r="F103" s="80" t="s">
        <v>45</v>
      </c>
      <c r="G103" s="80" t="s">
        <v>45</v>
      </c>
      <c r="H103" s="80" t="s">
        <v>45</v>
      </c>
      <c r="I103" s="80" t="s">
        <v>45</v>
      </c>
      <c r="J103" s="80" t="s">
        <v>45</v>
      </c>
      <c r="K103" s="80" t="s">
        <v>45</v>
      </c>
      <c r="L103" s="76" t="s">
        <v>21</v>
      </c>
      <c r="M103" s="76" t="s">
        <v>21</v>
      </c>
      <c r="N103" s="76" t="s">
        <v>21</v>
      </c>
      <c r="O103" s="76" t="s">
        <v>21</v>
      </c>
      <c r="P103" s="76" t="s">
        <v>21</v>
      </c>
      <c r="Q103" s="76" t="s">
        <v>21</v>
      </c>
      <c r="R103" s="78" t="s">
        <v>20</v>
      </c>
      <c r="S103" s="72" t="s">
        <v>44</v>
      </c>
      <c r="T103" s="78" t="s">
        <v>20</v>
      </c>
      <c r="U103" s="78" t="s">
        <v>20</v>
      </c>
      <c r="V103" s="78" t="s">
        <v>20</v>
      </c>
      <c r="W103" s="79" t="s">
        <v>20</v>
      </c>
      <c r="X103" s="45">
        <v>1</v>
      </c>
      <c r="Y103" s="70" t="s">
        <v>30</v>
      </c>
      <c r="Z103" s="70" t="s">
        <v>30</v>
      </c>
      <c r="AA103" s="70" t="s">
        <v>30</v>
      </c>
      <c r="AB103" s="70" t="s">
        <v>30</v>
      </c>
      <c r="AC103" s="70" t="s">
        <v>30</v>
      </c>
      <c r="AD103" s="70" t="s">
        <v>30</v>
      </c>
      <c r="AE103" s="70" t="s">
        <v>30</v>
      </c>
      <c r="AF103" s="70" t="s">
        <v>30</v>
      </c>
      <c r="AG103" s="70" t="s">
        <v>30</v>
      </c>
      <c r="AH103" s="70" t="s">
        <v>30</v>
      </c>
      <c r="AI103" s="70" t="s">
        <v>30</v>
      </c>
      <c r="AJ103" s="70" t="s">
        <v>30</v>
      </c>
      <c r="AK103" s="70" t="s">
        <v>30</v>
      </c>
      <c r="AL103" s="70" t="s">
        <v>30</v>
      </c>
      <c r="AM103" s="70" t="s">
        <v>30</v>
      </c>
      <c r="AN103" s="70" t="s">
        <v>30</v>
      </c>
      <c r="AO103" s="70" t="s">
        <v>30</v>
      </c>
      <c r="AP103" s="71" t="s">
        <v>30</v>
      </c>
      <c r="AQ103" s="45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21"/>
    </row>
    <row r="104" spans="1:61" x14ac:dyDescent="0.2">
      <c r="A104" s="258"/>
      <c r="B104" s="250"/>
      <c r="C104" s="11">
        <v>43</v>
      </c>
      <c r="D104" s="39"/>
      <c r="E104" s="45">
        <v>2</v>
      </c>
      <c r="F104" s="80" t="s">
        <v>45</v>
      </c>
      <c r="G104" s="80" t="s">
        <v>45</v>
      </c>
      <c r="H104" s="80" t="s">
        <v>45</v>
      </c>
      <c r="I104" s="80" t="s">
        <v>45</v>
      </c>
      <c r="J104" s="80" t="s">
        <v>45</v>
      </c>
      <c r="K104" s="80" t="s">
        <v>45</v>
      </c>
      <c r="L104" s="76" t="s">
        <v>21</v>
      </c>
      <c r="M104" s="76" t="s">
        <v>21</v>
      </c>
      <c r="N104" s="76" t="s">
        <v>21</v>
      </c>
      <c r="O104" s="76" t="s">
        <v>21</v>
      </c>
      <c r="P104" s="76" t="s">
        <v>21</v>
      </c>
      <c r="Q104" s="76" t="s">
        <v>21</v>
      </c>
      <c r="R104" s="78" t="s">
        <v>20</v>
      </c>
      <c r="S104" s="72" t="s">
        <v>44</v>
      </c>
      <c r="T104" s="78" t="s">
        <v>20</v>
      </c>
      <c r="U104" s="78" t="s">
        <v>20</v>
      </c>
      <c r="V104" s="78" t="s">
        <v>20</v>
      </c>
      <c r="W104" s="79" t="s">
        <v>20</v>
      </c>
      <c r="X104" s="45">
        <v>1</v>
      </c>
      <c r="Y104" s="70" t="s">
        <v>30</v>
      </c>
      <c r="Z104" s="70" t="s">
        <v>30</v>
      </c>
      <c r="AA104" s="70" t="s">
        <v>30</v>
      </c>
      <c r="AB104" s="70" t="s">
        <v>30</v>
      </c>
      <c r="AC104" s="70" t="s">
        <v>30</v>
      </c>
      <c r="AD104" s="70" t="s">
        <v>30</v>
      </c>
      <c r="AE104" s="70" t="s">
        <v>30</v>
      </c>
      <c r="AF104" s="70" t="s">
        <v>30</v>
      </c>
      <c r="AG104" s="70" t="s">
        <v>30</v>
      </c>
      <c r="AH104" s="70" t="s">
        <v>30</v>
      </c>
      <c r="AI104" s="70" t="s">
        <v>30</v>
      </c>
      <c r="AJ104" s="70" t="s">
        <v>30</v>
      </c>
      <c r="AK104" s="70" t="s">
        <v>30</v>
      </c>
      <c r="AL104" s="70" t="s">
        <v>30</v>
      </c>
      <c r="AM104" s="70" t="s">
        <v>30</v>
      </c>
      <c r="AN104" s="70" t="s">
        <v>30</v>
      </c>
      <c r="AO104" s="70" t="s">
        <v>30</v>
      </c>
      <c r="AP104" s="71" t="s">
        <v>30</v>
      </c>
      <c r="AQ104" s="45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21"/>
    </row>
    <row r="105" spans="1:61" x14ac:dyDescent="0.2">
      <c r="A105" s="258"/>
      <c r="B105" s="250" t="s">
        <v>2</v>
      </c>
      <c r="C105" s="11">
        <v>44</v>
      </c>
      <c r="D105" s="39" t="s">
        <v>27</v>
      </c>
      <c r="E105" s="45">
        <v>2</v>
      </c>
      <c r="F105" s="78" t="s">
        <v>20</v>
      </c>
      <c r="G105" s="78" t="s">
        <v>20</v>
      </c>
      <c r="H105" s="78" t="s">
        <v>20</v>
      </c>
      <c r="I105" s="78" t="s">
        <v>20</v>
      </c>
      <c r="J105" s="78" t="s">
        <v>20</v>
      </c>
      <c r="K105" s="78" t="s">
        <v>20</v>
      </c>
      <c r="L105" s="80" t="s">
        <v>45</v>
      </c>
      <c r="M105" s="80" t="s">
        <v>45</v>
      </c>
      <c r="N105" s="80" t="s">
        <v>45</v>
      </c>
      <c r="O105" s="80" t="s">
        <v>45</v>
      </c>
      <c r="P105" s="80" t="s">
        <v>45</v>
      </c>
      <c r="Q105" s="80" t="s">
        <v>45</v>
      </c>
      <c r="R105" s="76" t="s">
        <v>21</v>
      </c>
      <c r="S105" s="72" t="s">
        <v>44</v>
      </c>
      <c r="T105" s="76" t="s">
        <v>21</v>
      </c>
      <c r="U105" s="76" t="s">
        <v>21</v>
      </c>
      <c r="V105" s="76" t="s">
        <v>21</v>
      </c>
      <c r="W105" s="77" t="s">
        <v>21</v>
      </c>
      <c r="X105" s="45">
        <v>1</v>
      </c>
      <c r="Y105" s="70" t="s">
        <v>30</v>
      </c>
      <c r="Z105" s="70" t="s">
        <v>30</v>
      </c>
      <c r="AA105" s="70" t="s">
        <v>30</v>
      </c>
      <c r="AB105" s="70" t="s">
        <v>30</v>
      </c>
      <c r="AC105" s="70" t="s">
        <v>30</v>
      </c>
      <c r="AD105" s="70" t="s">
        <v>30</v>
      </c>
      <c r="AE105" s="70" t="s">
        <v>30</v>
      </c>
      <c r="AF105" s="70" t="s">
        <v>30</v>
      </c>
      <c r="AG105" s="70" t="s">
        <v>30</v>
      </c>
      <c r="AH105" s="70" t="s">
        <v>30</v>
      </c>
      <c r="AI105" s="70" t="s">
        <v>30</v>
      </c>
      <c r="AJ105" s="70" t="s">
        <v>30</v>
      </c>
      <c r="AK105" s="70" t="s">
        <v>30</v>
      </c>
      <c r="AL105" s="70" t="s">
        <v>30</v>
      </c>
      <c r="AM105" s="70" t="s">
        <v>30</v>
      </c>
      <c r="AN105" s="70" t="s">
        <v>30</v>
      </c>
      <c r="AO105" s="70" t="s">
        <v>30</v>
      </c>
      <c r="AP105" s="71" t="s">
        <v>30</v>
      </c>
      <c r="AQ105" s="45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21"/>
    </row>
    <row r="106" spans="1:61" x14ac:dyDescent="0.2">
      <c r="A106" s="258"/>
      <c r="B106" s="250"/>
      <c r="C106" s="11">
        <v>45</v>
      </c>
      <c r="D106" s="39"/>
      <c r="E106" s="45">
        <v>2</v>
      </c>
      <c r="F106" s="78" t="s">
        <v>20</v>
      </c>
      <c r="G106" s="78" t="s">
        <v>20</v>
      </c>
      <c r="H106" s="78" t="s">
        <v>20</v>
      </c>
      <c r="I106" s="78" t="s">
        <v>20</v>
      </c>
      <c r="J106" s="78" t="s">
        <v>20</v>
      </c>
      <c r="K106" s="78" t="s">
        <v>20</v>
      </c>
      <c r="L106" s="80" t="s">
        <v>45</v>
      </c>
      <c r="M106" s="80" t="s">
        <v>45</v>
      </c>
      <c r="N106" s="80" t="s">
        <v>45</v>
      </c>
      <c r="O106" s="80" t="s">
        <v>45</v>
      </c>
      <c r="P106" s="80" t="s">
        <v>45</v>
      </c>
      <c r="Q106" s="80" t="s">
        <v>45</v>
      </c>
      <c r="R106" s="76" t="s">
        <v>21</v>
      </c>
      <c r="S106" s="76" t="s">
        <v>21</v>
      </c>
      <c r="T106" s="72" t="s">
        <v>44</v>
      </c>
      <c r="U106" s="76" t="s">
        <v>21</v>
      </c>
      <c r="V106" s="76" t="s">
        <v>21</v>
      </c>
      <c r="W106" s="77" t="s">
        <v>21</v>
      </c>
      <c r="X106" s="45">
        <v>1</v>
      </c>
      <c r="Y106" s="70" t="s">
        <v>30</v>
      </c>
      <c r="Z106" s="70" t="s">
        <v>30</v>
      </c>
      <c r="AA106" s="70" t="s">
        <v>30</v>
      </c>
      <c r="AB106" s="70" t="s">
        <v>30</v>
      </c>
      <c r="AC106" s="70" t="s">
        <v>30</v>
      </c>
      <c r="AD106" s="70" t="s">
        <v>30</v>
      </c>
      <c r="AE106" s="70" t="s">
        <v>30</v>
      </c>
      <c r="AF106" s="70" t="s">
        <v>30</v>
      </c>
      <c r="AG106" s="70" t="s">
        <v>30</v>
      </c>
      <c r="AH106" s="70" t="s">
        <v>30</v>
      </c>
      <c r="AI106" s="70" t="s">
        <v>30</v>
      </c>
      <c r="AJ106" s="70" t="s">
        <v>30</v>
      </c>
      <c r="AK106" s="70" t="s">
        <v>30</v>
      </c>
      <c r="AL106" s="70" t="s">
        <v>30</v>
      </c>
      <c r="AM106" s="70" t="s">
        <v>30</v>
      </c>
      <c r="AN106" s="70" t="s">
        <v>30</v>
      </c>
      <c r="AO106" s="70" t="s">
        <v>30</v>
      </c>
      <c r="AP106" s="71" t="s">
        <v>30</v>
      </c>
      <c r="AQ106" s="45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21"/>
    </row>
    <row r="107" spans="1:61" x14ac:dyDescent="0.2">
      <c r="A107" s="258"/>
      <c r="B107" s="250"/>
      <c r="C107" s="11">
        <v>46</v>
      </c>
      <c r="D107" s="39"/>
      <c r="E107" s="45">
        <v>2</v>
      </c>
      <c r="F107" s="78" t="s">
        <v>20</v>
      </c>
      <c r="G107" s="78" t="s">
        <v>20</v>
      </c>
      <c r="H107" s="78" t="s">
        <v>20</v>
      </c>
      <c r="I107" s="78" t="s">
        <v>20</v>
      </c>
      <c r="J107" s="78" t="s">
        <v>20</v>
      </c>
      <c r="K107" s="78" t="s">
        <v>20</v>
      </c>
      <c r="L107" s="80" t="s">
        <v>45</v>
      </c>
      <c r="M107" s="80" t="s">
        <v>45</v>
      </c>
      <c r="N107" s="80" t="s">
        <v>45</v>
      </c>
      <c r="O107" s="80" t="s">
        <v>45</v>
      </c>
      <c r="P107" s="80" t="s">
        <v>45</v>
      </c>
      <c r="Q107" s="80" t="s">
        <v>45</v>
      </c>
      <c r="R107" s="76" t="s">
        <v>21</v>
      </c>
      <c r="S107" s="76" t="s">
        <v>21</v>
      </c>
      <c r="T107" s="72" t="s">
        <v>44</v>
      </c>
      <c r="U107" s="76" t="s">
        <v>21</v>
      </c>
      <c r="V107" s="76" t="s">
        <v>21</v>
      </c>
      <c r="W107" s="77" t="s">
        <v>21</v>
      </c>
      <c r="X107" s="45">
        <v>1</v>
      </c>
      <c r="Y107" s="70" t="s">
        <v>30</v>
      </c>
      <c r="Z107" s="70" t="s">
        <v>30</v>
      </c>
      <c r="AA107" s="70" t="s">
        <v>30</v>
      </c>
      <c r="AB107" s="70" t="s">
        <v>30</v>
      </c>
      <c r="AC107" s="70" t="s">
        <v>30</v>
      </c>
      <c r="AD107" s="70" t="s">
        <v>30</v>
      </c>
      <c r="AE107" s="70" t="s">
        <v>30</v>
      </c>
      <c r="AF107" s="70" t="s">
        <v>30</v>
      </c>
      <c r="AG107" s="70" t="s">
        <v>30</v>
      </c>
      <c r="AH107" s="70" t="s">
        <v>30</v>
      </c>
      <c r="AI107" s="70" t="s">
        <v>30</v>
      </c>
      <c r="AJ107" s="70" t="s">
        <v>30</v>
      </c>
      <c r="AK107" s="70" t="s">
        <v>30</v>
      </c>
      <c r="AL107" s="70" t="s">
        <v>30</v>
      </c>
      <c r="AM107" s="70" t="s">
        <v>30</v>
      </c>
      <c r="AN107" s="70" t="s">
        <v>30</v>
      </c>
      <c r="AO107" s="70" t="s">
        <v>30</v>
      </c>
      <c r="AP107" s="71" t="s">
        <v>30</v>
      </c>
      <c r="AQ107" s="45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21"/>
    </row>
    <row r="108" spans="1:61" x14ac:dyDescent="0.2">
      <c r="A108" s="258"/>
      <c r="B108" s="250"/>
      <c r="C108" s="11">
        <v>47</v>
      </c>
      <c r="D108" s="39"/>
      <c r="E108" s="45">
        <v>2</v>
      </c>
      <c r="F108" s="78" t="s">
        <v>20</v>
      </c>
      <c r="G108" s="78" t="s">
        <v>20</v>
      </c>
      <c r="H108" s="78" t="s">
        <v>20</v>
      </c>
      <c r="I108" s="78" t="s">
        <v>20</v>
      </c>
      <c r="J108" s="78" t="s">
        <v>20</v>
      </c>
      <c r="K108" s="78" t="s">
        <v>20</v>
      </c>
      <c r="L108" s="80" t="s">
        <v>45</v>
      </c>
      <c r="M108" s="80" t="s">
        <v>45</v>
      </c>
      <c r="N108" s="80" t="s">
        <v>45</v>
      </c>
      <c r="O108" s="80" t="s">
        <v>45</v>
      </c>
      <c r="P108" s="80" t="s">
        <v>45</v>
      </c>
      <c r="Q108" s="80" t="s">
        <v>45</v>
      </c>
      <c r="R108" s="76" t="s">
        <v>21</v>
      </c>
      <c r="S108" s="76" t="s">
        <v>21</v>
      </c>
      <c r="T108" s="72" t="s">
        <v>44</v>
      </c>
      <c r="U108" s="76" t="s">
        <v>21</v>
      </c>
      <c r="V108" s="76" t="s">
        <v>21</v>
      </c>
      <c r="W108" s="77" t="s">
        <v>21</v>
      </c>
      <c r="X108" s="45">
        <v>1</v>
      </c>
      <c r="Y108" s="70" t="s">
        <v>30</v>
      </c>
      <c r="Z108" s="70" t="s">
        <v>30</v>
      </c>
      <c r="AA108" s="70" t="s">
        <v>30</v>
      </c>
      <c r="AB108" s="70" t="s">
        <v>30</v>
      </c>
      <c r="AC108" s="70" t="s">
        <v>30</v>
      </c>
      <c r="AD108" s="70" t="s">
        <v>30</v>
      </c>
      <c r="AE108" s="70" t="s">
        <v>30</v>
      </c>
      <c r="AF108" s="70" t="s">
        <v>30</v>
      </c>
      <c r="AG108" s="70" t="s">
        <v>30</v>
      </c>
      <c r="AH108" s="70" t="s">
        <v>30</v>
      </c>
      <c r="AI108" s="70" t="s">
        <v>30</v>
      </c>
      <c r="AJ108" s="70" t="s">
        <v>30</v>
      </c>
      <c r="AK108" s="70" t="s">
        <v>30</v>
      </c>
      <c r="AL108" s="70" t="s">
        <v>30</v>
      </c>
      <c r="AM108" s="70" t="s">
        <v>30</v>
      </c>
      <c r="AN108" s="70" t="s">
        <v>30</v>
      </c>
      <c r="AO108" s="70" t="s">
        <v>30</v>
      </c>
      <c r="AP108" s="71" t="s">
        <v>30</v>
      </c>
      <c r="AQ108" s="45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21"/>
    </row>
    <row r="109" spans="1:61" x14ac:dyDescent="0.2">
      <c r="A109" s="258"/>
      <c r="B109" s="250" t="s">
        <v>3</v>
      </c>
      <c r="C109" s="11">
        <v>48</v>
      </c>
      <c r="D109" s="39"/>
      <c r="E109" s="45">
        <v>2</v>
      </c>
      <c r="F109" s="78" t="s">
        <v>20</v>
      </c>
      <c r="G109" s="78" t="s">
        <v>20</v>
      </c>
      <c r="H109" s="78" t="s">
        <v>20</v>
      </c>
      <c r="I109" s="78" t="s">
        <v>20</v>
      </c>
      <c r="J109" s="78" t="s">
        <v>20</v>
      </c>
      <c r="K109" s="78" t="s">
        <v>20</v>
      </c>
      <c r="L109" s="80" t="s">
        <v>45</v>
      </c>
      <c r="M109" s="80" t="s">
        <v>45</v>
      </c>
      <c r="N109" s="80" t="s">
        <v>45</v>
      </c>
      <c r="O109" s="80" t="s">
        <v>45</v>
      </c>
      <c r="P109" s="80" t="s">
        <v>45</v>
      </c>
      <c r="Q109" s="80" t="s">
        <v>45</v>
      </c>
      <c r="R109" s="76" t="s">
        <v>21</v>
      </c>
      <c r="S109" s="76" t="s">
        <v>21</v>
      </c>
      <c r="T109" s="76" t="s">
        <v>21</v>
      </c>
      <c r="U109" s="72" t="s">
        <v>44</v>
      </c>
      <c r="V109" s="76" t="s">
        <v>21</v>
      </c>
      <c r="W109" s="77" t="s">
        <v>21</v>
      </c>
      <c r="X109" s="45">
        <v>1</v>
      </c>
      <c r="Y109" s="70" t="s">
        <v>30</v>
      </c>
      <c r="Z109" s="70" t="s">
        <v>30</v>
      </c>
      <c r="AA109" s="70" t="s">
        <v>30</v>
      </c>
      <c r="AB109" s="70" t="s">
        <v>30</v>
      </c>
      <c r="AC109" s="70" t="s">
        <v>30</v>
      </c>
      <c r="AD109" s="70" t="s">
        <v>30</v>
      </c>
      <c r="AE109" s="70" t="s">
        <v>30</v>
      </c>
      <c r="AF109" s="70" t="s">
        <v>30</v>
      </c>
      <c r="AG109" s="70" t="s">
        <v>30</v>
      </c>
      <c r="AH109" s="70" t="s">
        <v>30</v>
      </c>
      <c r="AI109" s="70" t="s">
        <v>30</v>
      </c>
      <c r="AJ109" s="70" t="s">
        <v>30</v>
      </c>
      <c r="AK109" s="70" t="s">
        <v>30</v>
      </c>
      <c r="AL109" s="70" t="s">
        <v>30</v>
      </c>
      <c r="AM109" s="70" t="s">
        <v>30</v>
      </c>
      <c r="AN109" s="70" t="s">
        <v>30</v>
      </c>
      <c r="AO109" s="70" t="s">
        <v>30</v>
      </c>
      <c r="AP109" s="71" t="s">
        <v>30</v>
      </c>
      <c r="AQ109" s="45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21"/>
    </row>
    <row r="110" spans="1:61" x14ac:dyDescent="0.2">
      <c r="A110" s="258"/>
      <c r="B110" s="250"/>
      <c r="C110" s="11">
        <v>49</v>
      </c>
      <c r="D110" s="39"/>
      <c r="E110" s="45">
        <v>2</v>
      </c>
      <c r="F110" s="78" t="s">
        <v>20</v>
      </c>
      <c r="G110" s="78" t="s">
        <v>20</v>
      </c>
      <c r="H110" s="78" t="s">
        <v>20</v>
      </c>
      <c r="I110" s="78" t="s">
        <v>20</v>
      </c>
      <c r="J110" s="78" t="s">
        <v>20</v>
      </c>
      <c r="K110" s="78" t="s">
        <v>20</v>
      </c>
      <c r="L110" s="80" t="s">
        <v>45</v>
      </c>
      <c r="M110" s="80" t="s">
        <v>45</v>
      </c>
      <c r="N110" s="80" t="s">
        <v>45</v>
      </c>
      <c r="O110" s="80" t="s">
        <v>45</v>
      </c>
      <c r="P110" s="80" t="s">
        <v>45</v>
      </c>
      <c r="Q110" s="80" t="s">
        <v>45</v>
      </c>
      <c r="R110" s="76" t="s">
        <v>21</v>
      </c>
      <c r="S110" s="76" t="s">
        <v>21</v>
      </c>
      <c r="T110" s="76" t="s">
        <v>21</v>
      </c>
      <c r="U110" s="72" t="s">
        <v>44</v>
      </c>
      <c r="V110" s="76" t="s">
        <v>21</v>
      </c>
      <c r="W110" s="77" t="s">
        <v>21</v>
      </c>
      <c r="X110" s="45">
        <v>1</v>
      </c>
      <c r="Y110" s="70" t="s">
        <v>30</v>
      </c>
      <c r="Z110" s="70" t="s">
        <v>30</v>
      </c>
      <c r="AA110" s="70" t="s">
        <v>30</v>
      </c>
      <c r="AB110" s="70" t="s">
        <v>30</v>
      </c>
      <c r="AC110" s="70" t="s">
        <v>30</v>
      </c>
      <c r="AD110" s="70" t="s">
        <v>30</v>
      </c>
      <c r="AE110" s="70" t="s">
        <v>30</v>
      </c>
      <c r="AF110" s="70" t="s">
        <v>30</v>
      </c>
      <c r="AG110" s="70" t="s">
        <v>30</v>
      </c>
      <c r="AH110" s="70" t="s">
        <v>30</v>
      </c>
      <c r="AI110" s="70" t="s">
        <v>30</v>
      </c>
      <c r="AJ110" s="70" t="s">
        <v>30</v>
      </c>
      <c r="AK110" s="70" t="s">
        <v>30</v>
      </c>
      <c r="AL110" s="70" t="s">
        <v>30</v>
      </c>
      <c r="AM110" s="70" t="s">
        <v>30</v>
      </c>
      <c r="AN110" s="70" t="s">
        <v>30</v>
      </c>
      <c r="AO110" s="70" t="s">
        <v>30</v>
      </c>
      <c r="AP110" s="71" t="s">
        <v>30</v>
      </c>
      <c r="AQ110" s="45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21"/>
    </row>
    <row r="111" spans="1:61" x14ac:dyDescent="0.2">
      <c r="A111" s="258"/>
      <c r="B111" s="250"/>
      <c r="C111" s="11">
        <v>50</v>
      </c>
      <c r="D111" s="39"/>
      <c r="E111" s="45">
        <v>2</v>
      </c>
      <c r="F111" s="78" t="s">
        <v>20</v>
      </c>
      <c r="G111" s="78" t="s">
        <v>20</v>
      </c>
      <c r="H111" s="78" t="s">
        <v>20</v>
      </c>
      <c r="I111" s="78" t="s">
        <v>20</v>
      </c>
      <c r="J111" s="78" t="s">
        <v>20</v>
      </c>
      <c r="K111" s="78" t="s">
        <v>20</v>
      </c>
      <c r="L111" s="80" t="s">
        <v>45</v>
      </c>
      <c r="M111" s="80" t="s">
        <v>45</v>
      </c>
      <c r="N111" s="80" t="s">
        <v>45</v>
      </c>
      <c r="O111" s="80" t="s">
        <v>45</v>
      </c>
      <c r="P111" s="80" t="s">
        <v>45</v>
      </c>
      <c r="Q111" s="80" t="s">
        <v>45</v>
      </c>
      <c r="R111" s="76" t="s">
        <v>21</v>
      </c>
      <c r="S111" s="76" t="s">
        <v>21</v>
      </c>
      <c r="T111" s="76" t="s">
        <v>21</v>
      </c>
      <c r="U111" s="72" t="s">
        <v>44</v>
      </c>
      <c r="V111" s="76" t="s">
        <v>21</v>
      </c>
      <c r="W111" s="77" t="s">
        <v>21</v>
      </c>
      <c r="X111" s="45">
        <v>1</v>
      </c>
      <c r="Y111" s="70" t="s">
        <v>30</v>
      </c>
      <c r="Z111" s="70" t="s">
        <v>30</v>
      </c>
      <c r="AA111" s="70" t="s">
        <v>30</v>
      </c>
      <c r="AB111" s="70" t="s">
        <v>30</v>
      </c>
      <c r="AC111" s="70" t="s">
        <v>30</v>
      </c>
      <c r="AD111" s="70" t="s">
        <v>30</v>
      </c>
      <c r="AE111" s="70" t="s">
        <v>30</v>
      </c>
      <c r="AF111" s="70" t="s">
        <v>30</v>
      </c>
      <c r="AG111" s="70" t="s">
        <v>30</v>
      </c>
      <c r="AH111" s="70" t="s">
        <v>30</v>
      </c>
      <c r="AI111" s="70" t="s">
        <v>30</v>
      </c>
      <c r="AJ111" s="70" t="s">
        <v>30</v>
      </c>
      <c r="AK111" s="70" t="s">
        <v>30</v>
      </c>
      <c r="AL111" s="70" t="s">
        <v>30</v>
      </c>
      <c r="AM111" s="70" t="s">
        <v>30</v>
      </c>
      <c r="AN111" s="70" t="s">
        <v>30</v>
      </c>
      <c r="AO111" s="70" t="s">
        <v>30</v>
      </c>
      <c r="AP111" s="71" t="s">
        <v>30</v>
      </c>
      <c r="AQ111" s="45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21"/>
    </row>
    <row r="112" spans="1:61" x14ac:dyDescent="0.2">
      <c r="A112" s="258"/>
      <c r="B112" s="250"/>
      <c r="C112" s="11">
        <v>51</v>
      </c>
      <c r="D112" s="39"/>
      <c r="E112" s="45">
        <v>2</v>
      </c>
      <c r="F112" s="78" t="s">
        <v>20</v>
      </c>
      <c r="G112" s="78" t="s">
        <v>20</v>
      </c>
      <c r="H112" s="78" t="s">
        <v>20</v>
      </c>
      <c r="I112" s="78" t="s">
        <v>20</v>
      </c>
      <c r="J112" s="78" t="s">
        <v>20</v>
      </c>
      <c r="K112" s="78" t="s">
        <v>20</v>
      </c>
      <c r="L112" s="80" t="s">
        <v>45</v>
      </c>
      <c r="M112" s="80" t="s">
        <v>45</v>
      </c>
      <c r="N112" s="80" t="s">
        <v>45</v>
      </c>
      <c r="O112" s="80" t="s">
        <v>45</v>
      </c>
      <c r="P112" s="80" t="s">
        <v>45</v>
      </c>
      <c r="Q112" s="80" t="s">
        <v>45</v>
      </c>
      <c r="R112" s="76" t="s">
        <v>21</v>
      </c>
      <c r="S112" s="76" t="s">
        <v>21</v>
      </c>
      <c r="T112" s="76" t="s">
        <v>21</v>
      </c>
      <c r="U112" s="76" t="s">
        <v>21</v>
      </c>
      <c r="V112" s="72" t="s">
        <v>44</v>
      </c>
      <c r="W112" s="77" t="s">
        <v>21</v>
      </c>
      <c r="X112" s="45">
        <v>1</v>
      </c>
      <c r="Y112" s="70" t="s">
        <v>30</v>
      </c>
      <c r="Z112" s="70" t="s">
        <v>30</v>
      </c>
      <c r="AA112" s="70" t="s">
        <v>30</v>
      </c>
      <c r="AB112" s="70" t="s">
        <v>30</v>
      </c>
      <c r="AC112" s="70" t="s">
        <v>30</v>
      </c>
      <c r="AD112" s="70" t="s">
        <v>30</v>
      </c>
      <c r="AE112" s="70" t="s">
        <v>30</v>
      </c>
      <c r="AF112" s="70" t="s">
        <v>30</v>
      </c>
      <c r="AG112" s="70" t="s">
        <v>30</v>
      </c>
      <c r="AH112" s="70" t="s">
        <v>30</v>
      </c>
      <c r="AI112" s="70" t="s">
        <v>30</v>
      </c>
      <c r="AJ112" s="70" t="s">
        <v>30</v>
      </c>
      <c r="AK112" s="70" t="s">
        <v>30</v>
      </c>
      <c r="AL112" s="70" t="s">
        <v>30</v>
      </c>
      <c r="AM112" s="70" t="s">
        <v>30</v>
      </c>
      <c r="AN112" s="70" t="s">
        <v>30</v>
      </c>
      <c r="AO112" s="70" t="s">
        <v>30</v>
      </c>
      <c r="AP112" s="71" t="s">
        <v>30</v>
      </c>
      <c r="AQ112" s="45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21"/>
    </row>
    <row r="113" spans="1:61" ht="13.5" thickBot="1" x14ac:dyDescent="0.25">
      <c r="A113" s="259"/>
      <c r="B113" s="251"/>
      <c r="C113" s="164">
        <v>52</v>
      </c>
      <c r="D113" s="165" t="s">
        <v>27</v>
      </c>
      <c r="E113" s="45">
        <v>2</v>
      </c>
      <c r="F113" s="78" t="s">
        <v>20</v>
      </c>
      <c r="G113" s="78" t="s">
        <v>20</v>
      </c>
      <c r="H113" s="78" t="s">
        <v>20</v>
      </c>
      <c r="I113" s="78" t="s">
        <v>20</v>
      </c>
      <c r="J113" s="78" t="s">
        <v>20</v>
      </c>
      <c r="K113" s="78" t="s">
        <v>20</v>
      </c>
      <c r="L113" s="80" t="s">
        <v>45</v>
      </c>
      <c r="M113" s="80" t="s">
        <v>45</v>
      </c>
      <c r="N113" s="80" t="s">
        <v>45</v>
      </c>
      <c r="O113" s="80" t="s">
        <v>45</v>
      </c>
      <c r="P113" s="80" t="s">
        <v>45</v>
      </c>
      <c r="Q113" s="80" t="s">
        <v>45</v>
      </c>
      <c r="R113" s="76" t="s">
        <v>21</v>
      </c>
      <c r="S113" s="76" t="s">
        <v>21</v>
      </c>
      <c r="T113" s="76" t="s">
        <v>21</v>
      </c>
      <c r="U113" s="76" t="s">
        <v>21</v>
      </c>
      <c r="V113" s="72" t="s">
        <v>44</v>
      </c>
      <c r="W113" s="77" t="s">
        <v>21</v>
      </c>
      <c r="X113" s="45">
        <v>1</v>
      </c>
      <c r="Y113" s="70" t="s">
        <v>30</v>
      </c>
      <c r="Z113" s="70" t="s">
        <v>30</v>
      </c>
      <c r="AA113" s="70" t="s">
        <v>30</v>
      </c>
      <c r="AB113" s="70" t="s">
        <v>30</v>
      </c>
      <c r="AC113" s="70" t="s">
        <v>30</v>
      </c>
      <c r="AD113" s="70" t="s">
        <v>30</v>
      </c>
      <c r="AE113" s="70" t="s">
        <v>30</v>
      </c>
      <c r="AF113" s="70" t="s">
        <v>30</v>
      </c>
      <c r="AG113" s="70" t="s">
        <v>30</v>
      </c>
      <c r="AH113" s="70" t="s">
        <v>30</v>
      </c>
      <c r="AI113" s="70" t="s">
        <v>30</v>
      </c>
      <c r="AJ113" s="70" t="s">
        <v>30</v>
      </c>
      <c r="AK113" s="70" t="s">
        <v>30</v>
      </c>
      <c r="AL113" s="70" t="s">
        <v>30</v>
      </c>
      <c r="AM113" s="70" t="s">
        <v>30</v>
      </c>
      <c r="AN113" s="70" t="s">
        <v>30</v>
      </c>
      <c r="AO113" s="70" t="s">
        <v>30</v>
      </c>
      <c r="AP113" s="71" t="s">
        <v>30</v>
      </c>
      <c r="AQ113" s="45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21"/>
    </row>
    <row r="114" spans="1:61" x14ac:dyDescent="0.2">
      <c r="A114" s="290">
        <v>2022</v>
      </c>
      <c r="B114" s="264" t="s">
        <v>4</v>
      </c>
      <c r="C114" s="12">
        <v>1</v>
      </c>
      <c r="D114" s="44" t="s">
        <v>27</v>
      </c>
      <c r="E114" s="45">
        <v>2</v>
      </c>
      <c r="F114" s="78" t="s">
        <v>20</v>
      </c>
      <c r="G114" s="78" t="s">
        <v>20</v>
      </c>
      <c r="H114" s="78" t="s">
        <v>20</v>
      </c>
      <c r="I114" s="78" t="s">
        <v>20</v>
      </c>
      <c r="J114" s="78" t="s">
        <v>20</v>
      </c>
      <c r="K114" s="78" t="s">
        <v>20</v>
      </c>
      <c r="L114" s="80" t="s">
        <v>45</v>
      </c>
      <c r="M114" s="80" t="s">
        <v>45</v>
      </c>
      <c r="N114" s="80" t="s">
        <v>45</v>
      </c>
      <c r="O114" s="80" t="s">
        <v>45</v>
      </c>
      <c r="P114" s="80" t="s">
        <v>45</v>
      </c>
      <c r="Q114" s="80" t="s">
        <v>45</v>
      </c>
      <c r="R114" s="76" t="s">
        <v>21</v>
      </c>
      <c r="S114" s="76" t="s">
        <v>21</v>
      </c>
      <c r="T114" s="76" t="s">
        <v>21</v>
      </c>
      <c r="U114" s="76" t="s">
        <v>21</v>
      </c>
      <c r="V114" s="72" t="s">
        <v>44</v>
      </c>
      <c r="W114" s="77" t="s">
        <v>21</v>
      </c>
      <c r="X114" s="45">
        <v>1</v>
      </c>
      <c r="Y114" s="72" t="s">
        <v>44</v>
      </c>
      <c r="Z114" s="76" t="s">
        <v>21</v>
      </c>
      <c r="AA114" s="76" t="s">
        <v>21</v>
      </c>
      <c r="AB114" s="76" t="s">
        <v>21</v>
      </c>
      <c r="AC114" s="76" t="s">
        <v>21</v>
      </c>
      <c r="AD114" s="76" t="s">
        <v>21</v>
      </c>
      <c r="AE114" s="78" t="s">
        <v>20</v>
      </c>
      <c r="AF114" s="78" t="s">
        <v>20</v>
      </c>
      <c r="AG114" s="78" t="s">
        <v>20</v>
      </c>
      <c r="AH114" s="78" t="s">
        <v>20</v>
      </c>
      <c r="AI114" s="78" t="s">
        <v>20</v>
      </c>
      <c r="AJ114" s="78" t="s">
        <v>20</v>
      </c>
      <c r="AK114" s="80" t="s">
        <v>45</v>
      </c>
      <c r="AL114" s="80" t="s">
        <v>45</v>
      </c>
      <c r="AM114" s="80" t="s">
        <v>45</v>
      </c>
      <c r="AN114" s="80" t="s">
        <v>45</v>
      </c>
      <c r="AO114" s="80" t="s">
        <v>45</v>
      </c>
      <c r="AP114" s="81" t="s">
        <v>45</v>
      </c>
      <c r="AQ114" s="45"/>
      <c r="AR114" s="46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21"/>
    </row>
    <row r="115" spans="1:61" x14ac:dyDescent="0.2">
      <c r="A115" s="258"/>
      <c r="B115" s="250"/>
      <c r="C115" s="11">
        <v>2</v>
      </c>
      <c r="D115" s="39"/>
      <c r="E115" s="45">
        <v>2</v>
      </c>
      <c r="F115" s="78" t="s">
        <v>20</v>
      </c>
      <c r="G115" s="78" t="s">
        <v>20</v>
      </c>
      <c r="H115" s="78" t="s">
        <v>20</v>
      </c>
      <c r="I115" s="78" t="s">
        <v>20</v>
      </c>
      <c r="J115" s="78" t="s">
        <v>20</v>
      </c>
      <c r="K115" s="78" t="s">
        <v>20</v>
      </c>
      <c r="L115" s="80" t="s">
        <v>45</v>
      </c>
      <c r="M115" s="80" t="s">
        <v>45</v>
      </c>
      <c r="N115" s="80" t="s">
        <v>45</v>
      </c>
      <c r="O115" s="80" t="s">
        <v>45</v>
      </c>
      <c r="P115" s="80" t="s">
        <v>45</v>
      </c>
      <c r="Q115" s="80" t="s">
        <v>45</v>
      </c>
      <c r="R115" s="76" t="s">
        <v>21</v>
      </c>
      <c r="S115" s="76" t="s">
        <v>21</v>
      </c>
      <c r="T115" s="76" t="s">
        <v>21</v>
      </c>
      <c r="U115" s="76" t="s">
        <v>21</v>
      </c>
      <c r="V115" s="76" t="s">
        <v>21</v>
      </c>
      <c r="W115" s="174" t="s">
        <v>44</v>
      </c>
      <c r="X115" s="45">
        <v>1</v>
      </c>
      <c r="Y115" s="72" t="s">
        <v>44</v>
      </c>
      <c r="Z115" s="76" t="s">
        <v>21</v>
      </c>
      <c r="AA115" s="76" t="s">
        <v>21</v>
      </c>
      <c r="AB115" s="76" t="s">
        <v>21</v>
      </c>
      <c r="AC115" s="76" t="s">
        <v>21</v>
      </c>
      <c r="AD115" s="76" t="s">
        <v>21</v>
      </c>
      <c r="AE115" s="78" t="s">
        <v>20</v>
      </c>
      <c r="AF115" s="78" t="s">
        <v>20</v>
      </c>
      <c r="AG115" s="78" t="s">
        <v>20</v>
      </c>
      <c r="AH115" s="78" t="s">
        <v>20</v>
      </c>
      <c r="AI115" s="78" t="s">
        <v>20</v>
      </c>
      <c r="AJ115" s="78" t="s">
        <v>20</v>
      </c>
      <c r="AK115" s="80" t="s">
        <v>45</v>
      </c>
      <c r="AL115" s="80" t="s">
        <v>45</v>
      </c>
      <c r="AM115" s="80" t="s">
        <v>45</v>
      </c>
      <c r="AN115" s="80" t="s">
        <v>45</v>
      </c>
      <c r="AO115" s="80" t="s">
        <v>45</v>
      </c>
      <c r="AP115" s="81" t="s">
        <v>45</v>
      </c>
      <c r="AQ115" s="45"/>
      <c r="AR115" s="46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21"/>
    </row>
    <row r="116" spans="1:61" x14ac:dyDescent="0.2">
      <c r="A116" s="258"/>
      <c r="B116" s="250"/>
      <c r="C116" s="11">
        <v>3</v>
      </c>
      <c r="D116" s="39"/>
      <c r="E116" s="45">
        <v>2</v>
      </c>
      <c r="F116" s="78" t="s">
        <v>20</v>
      </c>
      <c r="G116" s="78" t="s">
        <v>20</v>
      </c>
      <c r="H116" s="78" t="s">
        <v>20</v>
      </c>
      <c r="I116" s="78" t="s">
        <v>20</v>
      </c>
      <c r="J116" s="78" t="s">
        <v>20</v>
      </c>
      <c r="K116" s="78" t="s">
        <v>20</v>
      </c>
      <c r="L116" s="80" t="s">
        <v>45</v>
      </c>
      <c r="M116" s="80" t="s">
        <v>45</v>
      </c>
      <c r="N116" s="80" t="s">
        <v>45</v>
      </c>
      <c r="O116" s="80" t="s">
        <v>45</v>
      </c>
      <c r="P116" s="80" t="s">
        <v>45</v>
      </c>
      <c r="Q116" s="80" t="s">
        <v>45</v>
      </c>
      <c r="R116" s="76" t="s">
        <v>21</v>
      </c>
      <c r="S116" s="76" t="s">
        <v>21</v>
      </c>
      <c r="T116" s="76" t="s">
        <v>21</v>
      </c>
      <c r="U116" s="76" t="s">
        <v>21</v>
      </c>
      <c r="V116" s="76" t="s">
        <v>21</v>
      </c>
      <c r="W116" s="174" t="s">
        <v>44</v>
      </c>
      <c r="X116" s="45">
        <v>1</v>
      </c>
      <c r="Y116" s="72" t="s">
        <v>44</v>
      </c>
      <c r="Z116" s="76" t="s">
        <v>21</v>
      </c>
      <c r="AA116" s="76" t="s">
        <v>21</v>
      </c>
      <c r="AB116" s="76" t="s">
        <v>21</v>
      </c>
      <c r="AC116" s="76" t="s">
        <v>21</v>
      </c>
      <c r="AD116" s="76" t="s">
        <v>21</v>
      </c>
      <c r="AE116" s="78" t="s">
        <v>20</v>
      </c>
      <c r="AF116" s="78" t="s">
        <v>20</v>
      </c>
      <c r="AG116" s="78" t="s">
        <v>20</v>
      </c>
      <c r="AH116" s="78" t="s">
        <v>20</v>
      </c>
      <c r="AI116" s="78" t="s">
        <v>20</v>
      </c>
      <c r="AJ116" s="78" t="s">
        <v>20</v>
      </c>
      <c r="AK116" s="80" t="s">
        <v>45</v>
      </c>
      <c r="AL116" s="80" t="s">
        <v>45</v>
      </c>
      <c r="AM116" s="80" t="s">
        <v>45</v>
      </c>
      <c r="AN116" s="80" t="s">
        <v>45</v>
      </c>
      <c r="AO116" s="80" t="s">
        <v>45</v>
      </c>
      <c r="AP116" s="81" t="s">
        <v>45</v>
      </c>
      <c r="AQ116" s="45"/>
      <c r="AR116" s="46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21"/>
    </row>
    <row r="117" spans="1:61" x14ac:dyDescent="0.2">
      <c r="A117" s="258"/>
      <c r="B117" s="250"/>
      <c r="C117" s="11">
        <v>4</v>
      </c>
      <c r="D117" s="39"/>
      <c r="E117" s="45">
        <v>2</v>
      </c>
      <c r="F117" s="78" t="s">
        <v>20</v>
      </c>
      <c r="G117" s="78" t="s">
        <v>20</v>
      </c>
      <c r="H117" s="78" t="s">
        <v>20</v>
      </c>
      <c r="I117" s="78" t="s">
        <v>20</v>
      </c>
      <c r="J117" s="78" t="s">
        <v>20</v>
      </c>
      <c r="K117" s="78" t="s">
        <v>20</v>
      </c>
      <c r="L117" s="80" t="s">
        <v>45</v>
      </c>
      <c r="M117" s="80" t="s">
        <v>45</v>
      </c>
      <c r="N117" s="80" t="s">
        <v>45</v>
      </c>
      <c r="O117" s="80" t="s">
        <v>45</v>
      </c>
      <c r="P117" s="80" t="s">
        <v>45</v>
      </c>
      <c r="Q117" s="80" t="s">
        <v>45</v>
      </c>
      <c r="R117" s="76" t="s">
        <v>21</v>
      </c>
      <c r="S117" s="76" t="s">
        <v>21</v>
      </c>
      <c r="T117" s="76" t="s">
        <v>21</v>
      </c>
      <c r="U117" s="76" t="s">
        <v>21</v>
      </c>
      <c r="V117" s="76" t="s">
        <v>21</v>
      </c>
      <c r="W117" s="174" t="s">
        <v>44</v>
      </c>
      <c r="X117" s="45">
        <v>1</v>
      </c>
      <c r="Y117" s="76" t="s">
        <v>21</v>
      </c>
      <c r="Z117" s="72" t="s">
        <v>44</v>
      </c>
      <c r="AA117" s="76" t="s">
        <v>21</v>
      </c>
      <c r="AB117" s="76" t="s">
        <v>21</v>
      </c>
      <c r="AC117" s="76" t="s">
        <v>21</v>
      </c>
      <c r="AD117" s="76" t="s">
        <v>21</v>
      </c>
      <c r="AE117" s="78" t="s">
        <v>20</v>
      </c>
      <c r="AF117" s="78" t="s">
        <v>20</v>
      </c>
      <c r="AG117" s="78" t="s">
        <v>20</v>
      </c>
      <c r="AH117" s="78" t="s">
        <v>20</v>
      </c>
      <c r="AI117" s="78" t="s">
        <v>20</v>
      </c>
      <c r="AJ117" s="78" t="s">
        <v>20</v>
      </c>
      <c r="AK117" s="80" t="s">
        <v>45</v>
      </c>
      <c r="AL117" s="80" t="s">
        <v>45</v>
      </c>
      <c r="AM117" s="80" t="s">
        <v>45</v>
      </c>
      <c r="AN117" s="80" t="s">
        <v>45</v>
      </c>
      <c r="AO117" s="80" t="s">
        <v>45</v>
      </c>
      <c r="AP117" s="81" t="s">
        <v>45</v>
      </c>
      <c r="AQ117" s="45"/>
      <c r="AR117" s="18"/>
      <c r="AS117" s="46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21"/>
    </row>
    <row r="118" spans="1:61" x14ac:dyDescent="0.2">
      <c r="A118" s="258"/>
      <c r="B118" s="250" t="s">
        <v>5</v>
      </c>
      <c r="C118" s="11">
        <v>5</v>
      </c>
      <c r="D118" s="39"/>
      <c r="E118" s="45">
        <v>2</v>
      </c>
      <c r="F118" s="78" t="s">
        <v>20</v>
      </c>
      <c r="G118" s="78" t="s">
        <v>20</v>
      </c>
      <c r="H118" s="78" t="s">
        <v>20</v>
      </c>
      <c r="I118" s="78" t="s">
        <v>20</v>
      </c>
      <c r="J118" s="78" t="s">
        <v>20</v>
      </c>
      <c r="K118" s="78" t="s">
        <v>20</v>
      </c>
      <c r="L118" s="80" t="s">
        <v>45</v>
      </c>
      <c r="M118" s="80" t="s">
        <v>45</v>
      </c>
      <c r="N118" s="80" t="s">
        <v>45</v>
      </c>
      <c r="O118" s="80" t="s">
        <v>45</v>
      </c>
      <c r="P118" s="80" t="s">
        <v>45</v>
      </c>
      <c r="Q118" s="80" t="s">
        <v>45</v>
      </c>
      <c r="R118" s="76" t="s">
        <v>21</v>
      </c>
      <c r="S118" s="76" t="s">
        <v>21</v>
      </c>
      <c r="T118" s="76" t="s">
        <v>21</v>
      </c>
      <c r="U118" s="76" t="s">
        <v>21</v>
      </c>
      <c r="V118" s="76" t="s">
        <v>21</v>
      </c>
      <c r="W118" s="77" t="s">
        <v>21</v>
      </c>
      <c r="X118" s="45">
        <v>1</v>
      </c>
      <c r="Y118" s="76" t="s">
        <v>21</v>
      </c>
      <c r="Z118" s="72" t="s">
        <v>44</v>
      </c>
      <c r="AA118" s="76" t="s">
        <v>21</v>
      </c>
      <c r="AB118" s="76" t="s">
        <v>21</v>
      </c>
      <c r="AC118" s="76" t="s">
        <v>21</v>
      </c>
      <c r="AD118" s="76" t="s">
        <v>21</v>
      </c>
      <c r="AE118" s="78" t="s">
        <v>20</v>
      </c>
      <c r="AF118" s="78" t="s">
        <v>20</v>
      </c>
      <c r="AG118" s="78" t="s">
        <v>20</v>
      </c>
      <c r="AH118" s="78" t="s">
        <v>20</v>
      </c>
      <c r="AI118" s="78" t="s">
        <v>20</v>
      </c>
      <c r="AJ118" s="78" t="s">
        <v>20</v>
      </c>
      <c r="AK118" s="80" t="s">
        <v>45</v>
      </c>
      <c r="AL118" s="80" t="s">
        <v>45</v>
      </c>
      <c r="AM118" s="80" t="s">
        <v>45</v>
      </c>
      <c r="AN118" s="80" t="s">
        <v>45</v>
      </c>
      <c r="AO118" s="80" t="s">
        <v>45</v>
      </c>
      <c r="AP118" s="81" t="s">
        <v>45</v>
      </c>
      <c r="AQ118" s="45"/>
      <c r="AR118" s="18"/>
      <c r="AS118" s="46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21"/>
    </row>
    <row r="119" spans="1:61" x14ac:dyDescent="0.2">
      <c r="A119" s="258"/>
      <c r="B119" s="250"/>
      <c r="C119" s="11">
        <v>6</v>
      </c>
      <c r="D119" s="39"/>
      <c r="E119" s="45">
        <v>2</v>
      </c>
      <c r="F119" s="78" t="s">
        <v>20</v>
      </c>
      <c r="G119" s="78" t="s">
        <v>20</v>
      </c>
      <c r="H119" s="78" t="s">
        <v>20</v>
      </c>
      <c r="I119" s="78" t="s">
        <v>20</v>
      </c>
      <c r="J119" s="78" t="s">
        <v>20</v>
      </c>
      <c r="K119" s="78" t="s">
        <v>20</v>
      </c>
      <c r="L119" s="80" t="s">
        <v>45</v>
      </c>
      <c r="M119" s="80" t="s">
        <v>45</v>
      </c>
      <c r="N119" s="80" t="s">
        <v>45</v>
      </c>
      <c r="O119" s="80" t="s">
        <v>45</v>
      </c>
      <c r="P119" s="80" t="s">
        <v>45</v>
      </c>
      <c r="Q119" s="80" t="s">
        <v>45</v>
      </c>
      <c r="R119" s="76" t="s">
        <v>21</v>
      </c>
      <c r="S119" s="76" t="s">
        <v>21</v>
      </c>
      <c r="T119" s="76" t="s">
        <v>21</v>
      </c>
      <c r="U119" s="76" t="s">
        <v>21</v>
      </c>
      <c r="V119" s="76" t="s">
        <v>21</v>
      </c>
      <c r="W119" s="77" t="s">
        <v>21</v>
      </c>
      <c r="X119" s="45">
        <v>1</v>
      </c>
      <c r="Y119" s="76" t="s">
        <v>21</v>
      </c>
      <c r="Z119" s="72" t="s">
        <v>44</v>
      </c>
      <c r="AA119" s="76" t="s">
        <v>21</v>
      </c>
      <c r="AB119" s="76" t="s">
        <v>21</v>
      </c>
      <c r="AC119" s="76" t="s">
        <v>21</v>
      </c>
      <c r="AD119" s="76" t="s">
        <v>21</v>
      </c>
      <c r="AE119" s="78" t="s">
        <v>20</v>
      </c>
      <c r="AF119" s="78" t="s">
        <v>20</v>
      </c>
      <c r="AG119" s="78" t="s">
        <v>20</v>
      </c>
      <c r="AH119" s="78" t="s">
        <v>20</v>
      </c>
      <c r="AI119" s="78" t="s">
        <v>20</v>
      </c>
      <c r="AJ119" s="78" t="s">
        <v>20</v>
      </c>
      <c r="AK119" s="80" t="s">
        <v>45</v>
      </c>
      <c r="AL119" s="80" t="s">
        <v>45</v>
      </c>
      <c r="AM119" s="80" t="s">
        <v>45</v>
      </c>
      <c r="AN119" s="80" t="s">
        <v>45</v>
      </c>
      <c r="AO119" s="80" t="s">
        <v>45</v>
      </c>
      <c r="AP119" s="81" t="s">
        <v>45</v>
      </c>
      <c r="AQ119" s="45"/>
      <c r="AR119" s="18"/>
      <c r="AS119" s="46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21"/>
    </row>
    <row r="120" spans="1:61" x14ac:dyDescent="0.2">
      <c r="A120" s="258"/>
      <c r="B120" s="250"/>
      <c r="C120" s="11">
        <v>7</v>
      </c>
      <c r="D120" s="39"/>
      <c r="E120" s="45">
        <v>2</v>
      </c>
      <c r="F120" s="78" t="s">
        <v>20</v>
      </c>
      <c r="G120" s="78" t="s">
        <v>20</v>
      </c>
      <c r="H120" s="78" t="s">
        <v>20</v>
      </c>
      <c r="I120" s="78" t="s">
        <v>20</v>
      </c>
      <c r="J120" s="78" t="s">
        <v>20</v>
      </c>
      <c r="K120" s="78" t="s">
        <v>20</v>
      </c>
      <c r="L120" s="80" t="s">
        <v>45</v>
      </c>
      <c r="M120" s="80" t="s">
        <v>45</v>
      </c>
      <c r="N120" s="80" t="s">
        <v>45</v>
      </c>
      <c r="O120" s="80" t="s">
        <v>45</v>
      </c>
      <c r="P120" s="80" t="s">
        <v>45</v>
      </c>
      <c r="Q120" s="80" t="s">
        <v>45</v>
      </c>
      <c r="R120" s="76" t="s">
        <v>21</v>
      </c>
      <c r="S120" s="76" t="s">
        <v>21</v>
      </c>
      <c r="T120" s="76" t="s">
        <v>21</v>
      </c>
      <c r="U120" s="76" t="s">
        <v>21</v>
      </c>
      <c r="V120" s="76" t="s">
        <v>21</v>
      </c>
      <c r="W120" s="77" t="s">
        <v>21</v>
      </c>
      <c r="X120" s="45">
        <v>1</v>
      </c>
      <c r="Y120" s="76" t="s">
        <v>21</v>
      </c>
      <c r="Z120" s="76" t="s">
        <v>21</v>
      </c>
      <c r="AA120" s="72" t="s">
        <v>44</v>
      </c>
      <c r="AB120" s="76" t="s">
        <v>21</v>
      </c>
      <c r="AC120" s="76" t="s">
        <v>21</v>
      </c>
      <c r="AD120" s="76" t="s">
        <v>21</v>
      </c>
      <c r="AE120" s="78" t="s">
        <v>20</v>
      </c>
      <c r="AF120" s="78" t="s">
        <v>20</v>
      </c>
      <c r="AG120" s="78" t="s">
        <v>20</v>
      </c>
      <c r="AH120" s="78" t="s">
        <v>20</v>
      </c>
      <c r="AI120" s="78" t="s">
        <v>20</v>
      </c>
      <c r="AJ120" s="78" t="s">
        <v>20</v>
      </c>
      <c r="AK120" s="80" t="s">
        <v>45</v>
      </c>
      <c r="AL120" s="80" t="s">
        <v>45</v>
      </c>
      <c r="AM120" s="80" t="s">
        <v>45</v>
      </c>
      <c r="AN120" s="80" t="s">
        <v>45</v>
      </c>
      <c r="AO120" s="80" t="s">
        <v>45</v>
      </c>
      <c r="AP120" s="81" t="s">
        <v>45</v>
      </c>
      <c r="AQ120" s="45"/>
      <c r="AR120" s="18"/>
      <c r="AS120" s="18"/>
      <c r="AT120" s="46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21"/>
    </row>
    <row r="121" spans="1:61" x14ac:dyDescent="0.2">
      <c r="A121" s="258"/>
      <c r="B121" s="250"/>
      <c r="C121" s="11">
        <v>8</v>
      </c>
      <c r="D121" s="39"/>
      <c r="E121" s="45">
        <v>2</v>
      </c>
      <c r="F121" s="78" t="s">
        <v>20</v>
      </c>
      <c r="G121" s="78" t="s">
        <v>20</v>
      </c>
      <c r="H121" s="78" t="s">
        <v>20</v>
      </c>
      <c r="I121" s="78" t="s">
        <v>20</v>
      </c>
      <c r="J121" s="78" t="s">
        <v>20</v>
      </c>
      <c r="K121" s="78" t="s">
        <v>20</v>
      </c>
      <c r="L121" s="80" t="s">
        <v>45</v>
      </c>
      <c r="M121" s="80" t="s">
        <v>45</v>
      </c>
      <c r="N121" s="80" t="s">
        <v>45</v>
      </c>
      <c r="O121" s="80" t="s">
        <v>45</v>
      </c>
      <c r="P121" s="80" t="s">
        <v>45</v>
      </c>
      <c r="Q121" s="80" t="s">
        <v>45</v>
      </c>
      <c r="R121" s="76" t="s">
        <v>21</v>
      </c>
      <c r="S121" s="76" t="s">
        <v>21</v>
      </c>
      <c r="T121" s="76" t="s">
        <v>21</v>
      </c>
      <c r="U121" s="76" t="s">
        <v>21</v>
      </c>
      <c r="V121" s="76" t="s">
        <v>21</v>
      </c>
      <c r="W121" s="77" t="s">
        <v>21</v>
      </c>
      <c r="X121" s="45">
        <v>1</v>
      </c>
      <c r="Y121" s="76" t="s">
        <v>21</v>
      </c>
      <c r="Z121" s="76" t="s">
        <v>21</v>
      </c>
      <c r="AA121" s="72" t="s">
        <v>44</v>
      </c>
      <c r="AB121" s="76" t="s">
        <v>21</v>
      </c>
      <c r="AC121" s="76" t="s">
        <v>21</v>
      </c>
      <c r="AD121" s="76" t="s">
        <v>21</v>
      </c>
      <c r="AE121" s="78" t="s">
        <v>20</v>
      </c>
      <c r="AF121" s="78" t="s">
        <v>20</v>
      </c>
      <c r="AG121" s="78" t="s">
        <v>20</v>
      </c>
      <c r="AH121" s="78" t="s">
        <v>20</v>
      </c>
      <c r="AI121" s="78" t="s">
        <v>20</v>
      </c>
      <c r="AJ121" s="78" t="s">
        <v>20</v>
      </c>
      <c r="AK121" s="80" t="s">
        <v>45</v>
      </c>
      <c r="AL121" s="80" t="s">
        <v>45</v>
      </c>
      <c r="AM121" s="80" t="s">
        <v>45</v>
      </c>
      <c r="AN121" s="80" t="s">
        <v>45</v>
      </c>
      <c r="AO121" s="80" t="s">
        <v>45</v>
      </c>
      <c r="AP121" s="81" t="s">
        <v>45</v>
      </c>
      <c r="AQ121" s="45"/>
      <c r="AR121" s="18"/>
      <c r="AS121" s="18"/>
      <c r="AT121" s="46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21"/>
    </row>
    <row r="122" spans="1:61" x14ac:dyDescent="0.2">
      <c r="A122" s="258"/>
      <c r="B122" s="250" t="s">
        <v>6</v>
      </c>
      <c r="C122" s="11">
        <v>9</v>
      </c>
      <c r="D122" s="39" t="s">
        <v>27</v>
      </c>
      <c r="E122" s="45">
        <v>2</v>
      </c>
      <c r="F122" s="78" t="s">
        <v>20</v>
      </c>
      <c r="G122" s="78" t="s">
        <v>20</v>
      </c>
      <c r="H122" s="78" t="s">
        <v>20</v>
      </c>
      <c r="I122" s="78" t="s">
        <v>20</v>
      </c>
      <c r="J122" s="78" t="s">
        <v>20</v>
      </c>
      <c r="K122" s="78" t="s">
        <v>20</v>
      </c>
      <c r="L122" s="80" t="s">
        <v>45</v>
      </c>
      <c r="M122" s="80" t="s">
        <v>45</v>
      </c>
      <c r="N122" s="80" t="s">
        <v>45</v>
      </c>
      <c r="O122" s="80" t="s">
        <v>45</v>
      </c>
      <c r="P122" s="80" t="s">
        <v>45</v>
      </c>
      <c r="Q122" s="80" t="s">
        <v>45</v>
      </c>
      <c r="R122" s="76" t="s">
        <v>21</v>
      </c>
      <c r="S122" s="76" t="s">
        <v>21</v>
      </c>
      <c r="T122" s="76" t="s">
        <v>21</v>
      </c>
      <c r="U122" s="76" t="s">
        <v>21</v>
      </c>
      <c r="V122" s="76" t="s">
        <v>21</v>
      </c>
      <c r="W122" s="77" t="s">
        <v>21</v>
      </c>
      <c r="X122" s="45">
        <v>1</v>
      </c>
      <c r="Y122" s="76" t="s">
        <v>21</v>
      </c>
      <c r="Z122" s="76" t="s">
        <v>21</v>
      </c>
      <c r="AA122" s="72" t="s">
        <v>44</v>
      </c>
      <c r="AB122" s="76" t="s">
        <v>21</v>
      </c>
      <c r="AC122" s="76" t="s">
        <v>21</v>
      </c>
      <c r="AD122" s="76" t="s">
        <v>21</v>
      </c>
      <c r="AE122" s="78" t="s">
        <v>20</v>
      </c>
      <c r="AF122" s="78" t="s">
        <v>20</v>
      </c>
      <c r="AG122" s="78" t="s">
        <v>20</v>
      </c>
      <c r="AH122" s="78" t="s">
        <v>20</v>
      </c>
      <c r="AI122" s="78" t="s">
        <v>20</v>
      </c>
      <c r="AJ122" s="78" t="s">
        <v>20</v>
      </c>
      <c r="AK122" s="80" t="s">
        <v>45</v>
      </c>
      <c r="AL122" s="80" t="s">
        <v>45</v>
      </c>
      <c r="AM122" s="80" t="s">
        <v>45</v>
      </c>
      <c r="AN122" s="80" t="s">
        <v>45</v>
      </c>
      <c r="AO122" s="80" t="s">
        <v>45</v>
      </c>
      <c r="AP122" s="81" t="s">
        <v>45</v>
      </c>
      <c r="AQ122" s="45"/>
      <c r="AR122" s="18"/>
      <c r="AS122" s="18"/>
      <c r="AT122" s="46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21"/>
    </row>
    <row r="123" spans="1:61" x14ac:dyDescent="0.2">
      <c r="A123" s="258"/>
      <c r="B123" s="250"/>
      <c r="C123" s="11">
        <v>10</v>
      </c>
      <c r="D123" s="39"/>
      <c r="E123" s="45">
        <v>2</v>
      </c>
      <c r="F123" s="78" t="s">
        <v>20</v>
      </c>
      <c r="G123" s="78" t="s">
        <v>20</v>
      </c>
      <c r="H123" s="78" t="s">
        <v>20</v>
      </c>
      <c r="I123" s="78" t="s">
        <v>20</v>
      </c>
      <c r="J123" s="78" t="s">
        <v>20</v>
      </c>
      <c r="K123" s="78" t="s">
        <v>20</v>
      </c>
      <c r="L123" s="80" t="s">
        <v>45</v>
      </c>
      <c r="M123" s="80" t="s">
        <v>45</v>
      </c>
      <c r="N123" s="80" t="s">
        <v>45</v>
      </c>
      <c r="O123" s="80" t="s">
        <v>45</v>
      </c>
      <c r="P123" s="80" t="s">
        <v>45</v>
      </c>
      <c r="Q123" s="80" t="s">
        <v>45</v>
      </c>
      <c r="R123" s="76" t="s">
        <v>21</v>
      </c>
      <c r="S123" s="76" t="s">
        <v>21</v>
      </c>
      <c r="T123" s="76" t="s">
        <v>21</v>
      </c>
      <c r="U123" s="76" t="s">
        <v>21</v>
      </c>
      <c r="V123" s="76" t="s">
        <v>21</v>
      </c>
      <c r="W123" s="77" t="s">
        <v>21</v>
      </c>
      <c r="X123" s="45">
        <v>1</v>
      </c>
      <c r="Y123" s="76" t="s">
        <v>21</v>
      </c>
      <c r="Z123" s="76" t="s">
        <v>21</v>
      </c>
      <c r="AA123" s="76" t="s">
        <v>21</v>
      </c>
      <c r="AB123" s="72" t="s">
        <v>44</v>
      </c>
      <c r="AC123" s="76" t="s">
        <v>21</v>
      </c>
      <c r="AD123" s="76" t="s">
        <v>21</v>
      </c>
      <c r="AE123" s="78" t="s">
        <v>20</v>
      </c>
      <c r="AF123" s="78" t="s">
        <v>20</v>
      </c>
      <c r="AG123" s="78" t="s">
        <v>20</v>
      </c>
      <c r="AH123" s="78" t="s">
        <v>20</v>
      </c>
      <c r="AI123" s="78" t="s">
        <v>20</v>
      </c>
      <c r="AJ123" s="78" t="s">
        <v>20</v>
      </c>
      <c r="AK123" s="80" t="s">
        <v>45</v>
      </c>
      <c r="AL123" s="80" t="s">
        <v>45</v>
      </c>
      <c r="AM123" s="80" t="s">
        <v>45</v>
      </c>
      <c r="AN123" s="80" t="s">
        <v>45</v>
      </c>
      <c r="AO123" s="80" t="s">
        <v>45</v>
      </c>
      <c r="AP123" s="81" t="s">
        <v>45</v>
      </c>
      <c r="AQ123" s="45"/>
      <c r="AR123" s="18"/>
      <c r="AS123" s="18"/>
      <c r="AT123" s="18"/>
      <c r="AU123" s="46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21"/>
    </row>
    <row r="124" spans="1:61" x14ac:dyDescent="0.2">
      <c r="A124" s="258"/>
      <c r="B124" s="250"/>
      <c r="C124" s="11">
        <v>11</v>
      </c>
      <c r="D124" s="39"/>
      <c r="E124" s="45">
        <v>2</v>
      </c>
      <c r="F124" s="78" t="s">
        <v>20</v>
      </c>
      <c r="G124" s="78" t="s">
        <v>20</v>
      </c>
      <c r="H124" s="78" t="s">
        <v>20</v>
      </c>
      <c r="I124" s="78" t="s">
        <v>20</v>
      </c>
      <c r="J124" s="78" t="s">
        <v>20</v>
      </c>
      <c r="K124" s="78" t="s">
        <v>20</v>
      </c>
      <c r="L124" s="80" t="s">
        <v>45</v>
      </c>
      <c r="M124" s="80" t="s">
        <v>45</v>
      </c>
      <c r="N124" s="80" t="s">
        <v>45</v>
      </c>
      <c r="O124" s="80" t="s">
        <v>45</v>
      </c>
      <c r="P124" s="80" t="s">
        <v>45</v>
      </c>
      <c r="Q124" s="80" t="s">
        <v>45</v>
      </c>
      <c r="R124" s="76" t="s">
        <v>21</v>
      </c>
      <c r="S124" s="76" t="s">
        <v>21</v>
      </c>
      <c r="T124" s="76" t="s">
        <v>21</v>
      </c>
      <c r="U124" s="76" t="s">
        <v>21</v>
      </c>
      <c r="V124" s="76" t="s">
        <v>21</v>
      </c>
      <c r="W124" s="77" t="s">
        <v>21</v>
      </c>
      <c r="X124" s="45">
        <v>1</v>
      </c>
      <c r="Y124" s="76" t="s">
        <v>21</v>
      </c>
      <c r="Z124" s="76" t="s">
        <v>21</v>
      </c>
      <c r="AA124" s="76" t="s">
        <v>21</v>
      </c>
      <c r="AB124" s="72" t="s">
        <v>44</v>
      </c>
      <c r="AC124" s="76" t="s">
        <v>21</v>
      </c>
      <c r="AD124" s="76" t="s">
        <v>21</v>
      </c>
      <c r="AE124" s="78" t="s">
        <v>20</v>
      </c>
      <c r="AF124" s="78" t="s">
        <v>20</v>
      </c>
      <c r="AG124" s="78" t="s">
        <v>20</v>
      </c>
      <c r="AH124" s="78" t="s">
        <v>20</v>
      </c>
      <c r="AI124" s="78" t="s">
        <v>20</v>
      </c>
      <c r="AJ124" s="78" t="s">
        <v>20</v>
      </c>
      <c r="AK124" s="80" t="s">
        <v>45</v>
      </c>
      <c r="AL124" s="80" t="s">
        <v>45</v>
      </c>
      <c r="AM124" s="80" t="s">
        <v>45</v>
      </c>
      <c r="AN124" s="80" t="s">
        <v>45</v>
      </c>
      <c r="AO124" s="80" t="s">
        <v>45</v>
      </c>
      <c r="AP124" s="81" t="s">
        <v>45</v>
      </c>
      <c r="AQ124" s="45"/>
      <c r="AR124" s="18"/>
      <c r="AS124" s="18"/>
      <c r="AT124" s="18"/>
      <c r="AU124" s="46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21"/>
    </row>
    <row r="125" spans="1:61" x14ac:dyDescent="0.2">
      <c r="A125" s="258"/>
      <c r="B125" s="250"/>
      <c r="C125" s="11">
        <v>12</v>
      </c>
      <c r="D125" s="39"/>
      <c r="E125" s="45">
        <v>2</v>
      </c>
      <c r="F125" s="78" t="s">
        <v>20</v>
      </c>
      <c r="G125" s="78" t="s">
        <v>20</v>
      </c>
      <c r="H125" s="78" t="s">
        <v>20</v>
      </c>
      <c r="I125" s="78" t="s">
        <v>20</v>
      </c>
      <c r="J125" s="78" t="s">
        <v>20</v>
      </c>
      <c r="K125" s="78" t="s">
        <v>20</v>
      </c>
      <c r="L125" s="80" t="s">
        <v>45</v>
      </c>
      <c r="M125" s="80" t="s">
        <v>45</v>
      </c>
      <c r="N125" s="80" t="s">
        <v>45</v>
      </c>
      <c r="O125" s="80" t="s">
        <v>45</v>
      </c>
      <c r="P125" s="80" t="s">
        <v>45</v>
      </c>
      <c r="Q125" s="80" t="s">
        <v>45</v>
      </c>
      <c r="R125" s="76" t="s">
        <v>21</v>
      </c>
      <c r="S125" s="76" t="s">
        <v>21</v>
      </c>
      <c r="T125" s="76" t="s">
        <v>21</v>
      </c>
      <c r="U125" s="76" t="s">
        <v>21</v>
      </c>
      <c r="V125" s="76" t="s">
        <v>21</v>
      </c>
      <c r="W125" s="77" t="s">
        <v>21</v>
      </c>
      <c r="X125" s="45">
        <v>1</v>
      </c>
      <c r="Y125" s="76" t="s">
        <v>21</v>
      </c>
      <c r="Z125" s="76" t="s">
        <v>21</v>
      </c>
      <c r="AA125" s="76" t="s">
        <v>21</v>
      </c>
      <c r="AB125" s="72" t="s">
        <v>44</v>
      </c>
      <c r="AC125" s="76" t="s">
        <v>21</v>
      </c>
      <c r="AD125" s="76" t="s">
        <v>21</v>
      </c>
      <c r="AE125" s="78" t="s">
        <v>20</v>
      </c>
      <c r="AF125" s="78" t="s">
        <v>20</v>
      </c>
      <c r="AG125" s="78" t="s">
        <v>20</v>
      </c>
      <c r="AH125" s="78" t="s">
        <v>20</v>
      </c>
      <c r="AI125" s="78" t="s">
        <v>20</v>
      </c>
      <c r="AJ125" s="78" t="s">
        <v>20</v>
      </c>
      <c r="AK125" s="80" t="s">
        <v>45</v>
      </c>
      <c r="AL125" s="80" t="s">
        <v>45</v>
      </c>
      <c r="AM125" s="80" t="s">
        <v>45</v>
      </c>
      <c r="AN125" s="80" t="s">
        <v>45</v>
      </c>
      <c r="AO125" s="80" t="s">
        <v>45</v>
      </c>
      <c r="AP125" s="81" t="s">
        <v>45</v>
      </c>
      <c r="AQ125" s="45"/>
      <c r="AR125" s="18"/>
      <c r="AS125" s="18"/>
      <c r="AT125" s="18"/>
      <c r="AU125" s="46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21"/>
    </row>
    <row r="126" spans="1:61" x14ac:dyDescent="0.2">
      <c r="A126" s="258"/>
      <c r="B126" s="250"/>
      <c r="C126" s="11">
        <v>13</v>
      </c>
      <c r="D126" s="39"/>
      <c r="E126" s="45">
        <v>2</v>
      </c>
      <c r="F126" s="78" t="s">
        <v>20</v>
      </c>
      <c r="G126" s="78" t="s">
        <v>20</v>
      </c>
      <c r="H126" s="78" t="s">
        <v>20</v>
      </c>
      <c r="I126" s="78" t="s">
        <v>20</v>
      </c>
      <c r="J126" s="78" t="s">
        <v>20</v>
      </c>
      <c r="K126" s="78" t="s">
        <v>20</v>
      </c>
      <c r="L126" s="80" t="s">
        <v>45</v>
      </c>
      <c r="M126" s="80" t="s">
        <v>45</v>
      </c>
      <c r="N126" s="80" t="s">
        <v>45</v>
      </c>
      <c r="O126" s="80" t="s">
        <v>45</v>
      </c>
      <c r="P126" s="80" t="s">
        <v>45</v>
      </c>
      <c r="Q126" s="80" t="s">
        <v>45</v>
      </c>
      <c r="R126" s="76" t="s">
        <v>21</v>
      </c>
      <c r="S126" s="76" t="s">
        <v>21</v>
      </c>
      <c r="T126" s="76" t="s">
        <v>21</v>
      </c>
      <c r="U126" s="76" t="s">
        <v>21</v>
      </c>
      <c r="V126" s="76" t="s">
        <v>21</v>
      </c>
      <c r="W126" s="77" t="s">
        <v>21</v>
      </c>
      <c r="X126" s="45">
        <v>1</v>
      </c>
      <c r="Y126" s="76" t="s">
        <v>21</v>
      </c>
      <c r="Z126" s="76" t="s">
        <v>21</v>
      </c>
      <c r="AA126" s="76" t="s">
        <v>21</v>
      </c>
      <c r="AB126" s="76" t="s">
        <v>21</v>
      </c>
      <c r="AC126" s="72" t="s">
        <v>44</v>
      </c>
      <c r="AD126" s="76" t="s">
        <v>21</v>
      </c>
      <c r="AE126" s="78" t="s">
        <v>20</v>
      </c>
      <c r="AF126" s="78" t="s">
        <v>20</v>
      </c>
      <c r="AG126" s="78" t="s">
        <v>20</v>
      </c>
      <c r="AH126" s="78" t="s">
        <v>20</v>
      </c>
      <c r="AI126" s="78" t="s">
        <v>20</v>
      </c>
      <c r="AJ126" s="78" t="s">
        <v>20</v>
      </c>
      <c r="AK126" s="80" t="s">
        <v>45</v>
      </c>
      <c r="AL126" s="80" t="s">
        <v>45</v>
      </c>
      <c r="AM126" s="80" t="s">
        <v>45</v>
      </c>
      <c r="AN126" s="80" t="s">
        <v>45</v>
      </c>
      <c r="AO126" s="80" t="s">
        <v>45</v>
      </c>
      <c r="AP126" s="81" t="s">
        <v>45</v>
      </c>
      <c r="AQ126" s="45"/>
      <c r="AR126" s="18"/>
      <c r="AS126" s="18"/>
      <c r="AT126" s="18"/>
      <c r="AU126" s="18"/>
      <c r="AV126" s="46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21"/>
    </row>
    <row r="127" spans="1:61" x14ac:dyDescent="0.2">
      <c r="A127" s="258"/>
      <c r="B127" s="250" t="s">
        <v>7</v>
      </c>
      <c r="C127" s="11">
        <v>14</v>
      </c>
      <c r="D127" s="39"/>
      <c r="E127" s="45">
        <v>2</v>
      </c>
      <c r="F127" s="78" t="s">
        <v>20</v>
      </c>
      <c r="G127" s="78" t="s">
        <v>20</v>
      </c>
      <c r="H127" s="78" t="s">
        <v>20</v>
      </c>
      <c r="I127" s="78" t="s">
        <v>20</v>
      </c>
      <c r="J127" s="78" t="s">
        <v>20</v>
      </c>
      <c r="K127" s="78" t="s">
        <v>20</v>
      </c>
      <c r="L127" s="80" t="s">
        <v>45</v>
      </c>
      <c r="M127" s="80" t="s">
        <v>45</v>
      </c>
      <c r="N127" s="80" t="s">
        <v>45</v>
      </c>
      <c r="O127" s="80" t="s">
        <v>45</v>
      </c>
      <c r="P127" s="80" t="s">
        <v>45</v>
      </c>
      <c r="Q127" s="80" t="s">
        <v>45</v>
      </c>
      <c r="R127" s="76" t="s">
        <v>21</v>
      </c>
      <c r="S127" s="76" t="s">
        <v>21</v>
      </c>
      <c r="T127" s="76" t="s">
        <v>21</v>
      </c>
      <c r="U127" s="76" t="s">
        <v>21</v>
      </c>
      <c r="V127" s="76" t="s">
        <v>21</v>
      </c>
      <c r="W127" s="77" t="s">
        <v>21</v>
      </c>
      <c r="X127" s="45">
        <v>1</v>
      </c>
      <c r="Y127" s="76" t="s">
        <v>21</v>
      </c>
      <c r="Z127" s="76" t="s">
        <v>21</v>
      </c>
      <c r="AA127" s="76" t="s">
        <v>21</v>
      </c>
      <c r="AB127" s="76" t="s">
        <v>21</v>
      </c>
      <c r="AC127" s="72" t="s">
        <v>44</v>
      </c>
      <c r="AD127" s="76" t="s">
        <v>21</v>
      </c>
      <c r="AE127" s="78" t="s">
        <v>20</v>
      </c>
      <c r="AF127" s="78" t="s">
        <v>20</v>
      </c>
      <c r="AG127" s="78" t="s">
        <v>20</v>
      </c>
      <c r="AH127" s="78" t="s">
        <v>20</v>
      </c>
      <c r="AI127" s="78" t="s">
        <v>20</v>
      </c>
      <c r="AJ127" s="78" t="s">
        <v>20</v>
      </c>
      <c r="AK127" s="80" t="s">
        <v>45</v>
      </c>
      <c r="AL127" s="80" t="s">
        <v>45</v>
      </c>
      <c r="AM127" s="80" t="s">
        <v>45</v>
      </c>
      <c r="AN127" s="80" t="s">
        <v>45</v>
      </c>
      <c r="AO127" s="80" t="s">
        <v>45</v>
      </c>
      <c r="AP127" s="81" t="s">
        <v>45</v>
      </c>
      <c r="AQ127" s="45"/>
      <c r="AR127" s="18"/>
      <c r="AS127" s="18"/>
      <c r="AT127" s="18"/>
      <c r="AU127" s="18"/>
      <c r="AV127" s="46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21"/>
    </row>
    <row r="128" spans="1:61" x14ac:dyDescent="0.2">
      <c r="A128" s="258"/>
      <c r="B128" s="250"/>
      <c r="C128" s="11">
        <v>15</v>
      </c>
      <c r="D128" s="39"/>
      <c r="E128" s="45">
        <v>2</v>
      </c>
      <c r="F128" s="78" t="s">
        <v>20</v>
      </c>
      <c r="G128" s="78" t="s">
        <v>20</v>
      </c>
      <c r="H128" s="78" t="s">
        <v>20</v>
      </c>
      <c r="I128" s="78" t="s">
        <v>20</v>
      </c>
      <c r="J128" s="78" t="s">
        <v>20</v>
      </c>
      <c r="K128" s="78" t="s">
        <v>20</v>
      </c>
      <c r="L128" s="80" t="s">
        <v>45</v>
      </c>
      <c r="M128" s="80" t="s">
        <v>45</v>
      </c>
      <c r="N128" s="80" t="s">
        <v>45</v>
      </c>
      <c r="O128" s="80" t="s">
        <v>45</v>
      </c>
      <c r="P128" s="80" t="s">
        <v>45</v>
      </c>
      <c r="Q128" s="80" t="s">
        <v>45</v>
      </c>
      <c r="R128" s="76" t="s">
        <v>21</v>
      </c>
      <c r="S128" s="76" t="s">
        <v>21</v>
      </c>
      <c r="T128" s="76" t="s">
        <v>21</v>
      </c>
      <c r="U128" s="76" t="s">
        <v>21</v>
      </c>
      <c r="V128" s="76" t="s">
        <v>21</v>
      </c>
      <c r="W128" s="77" t="s">
        <v>21</v>
      </c>
      <c r="X128" s="45">
        <v>1</v>
      </c>
      <c r="Y128" s="76" t="s">
        <v>21</v>
      </c>
      <c r="Z128" s="76" t="s">
        <v>21</v>
      </c>
      <c r="AA128" s="76" t="s">
        <v>21</v>
      </c>
      <c r="AB128" s="76" t="s">
        <v>21</v>
      </c>
      <c r="AC128" s="72" t="s">
        <v>44</v>
      </c>
      <c r="AD128" s="76" t="s">
        <v>21</v>
      </c>
      <c r="AE128" s="78" t="s">
        <v>20</v>
      </c>
      <c r="AF128" s="78" t="s">
        <v>20</v>
      </c>
      <c r="AG128" s="78" t="s">
        <v>20</v>
      </c>
      <c r="AH128" s="78" t="s">
        <v>20</v>
      </c>
      <c r="AI128" s="78" t="s">
        <v>20</v>
      </c>
      <c r="AJ128" s="78" t="s">
        <v>20</v>
      </c>
      <c r="AK128" s="80" t="s">
        <v>45</v>
      </c>
      <c r="AL128" s="80" t="s">
        <v>45</v>
      </c>
      <c r="AM128" s="80" t="s">
        <v>45</v>
      </c>
      <c r="AN128" s="80" t="s">
        <v>45</v>
      </c>
      <c r="AO128" s="80" t="s">
        <v>45</v>
      </c>
      <c r="AP128" s="81" t="s">
        <v>45</v>
      </c>
      <c r="AQ128" s="45"/>
      <c r="AR128" s="18"/>
      <c r="AS128" s="18"/>
      <c r="AT128" s="18"/>
      <c r="AU128" s="18"/>
      <c r="AV128" s="46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21"/>
    </row>
    <row r="129" spans="1:61" x14ac:dyDescent="0.2">
      <c r="A129" s="258"/>
      <c r="B129" s="250"/>
      <c r="C129" s="11">
        <v>16</v>
      </c>
      <c r="D129" s="39" t="s">
        <v>27</v>
      </c>
      <c r="E129" s="45">
        <v>2</v>
      </c>
      <c r="F129" s="78" t="s">
        <v>20</v>
      </c>
      <c r="G129" s="78" t="s">
        <v>20</v>
      </c>
      <c r="H129" s="78" t="s">
        <v>20</v>
      </c>
      <c r="I129" s="78" t="s">
        <v>20</v>
      </c>
      <c r="J129" s="78" t="s">
        <v>20</v>
      </c>
      <c r="K129" s="78" t="s">
        <v>20</v>
      </c>
      <c r="L129" s="80" t="s">
        <v>45</v>
      </c>
      <c r="M129" s="80" t="s">
        <v>45</v>
      </c>
      <c r="N129" s="80" t="s">
        <v>45</v>
      </c>
      <c r="O129" s="80" t="s">
        <v>45</v>
      </c>
      <c r="P129" s="80" t="s">
        <v>45</v>
      </c>
      <c r="Q129" s="80" t="s">
        <v>45</v>
      </c>
      <c r="R129" s="76" t="s">
        <v>21</v>
      </c>
      <c r="S129" s="76" t="s">
        <v>21</v>
      </c>
      <c r="T129" s="76" t="s">
        <v>21</v>
      </c>
      <c r="U129" s="76" t="s">
        <v>21</v>
      </c>
      <c r="V129" s="76" t="s">
        <v>21</v>
      </c>
      <c r="W129" s="77" t="s">
        <v>21</v>
      </c>
      <c r="X129" s="45">
        <v>1</v>
      </c>
      <c r="Y129" s="76" t="s">
        <v>21</v>
      </c>
      <c r="Z129" s="76" t="s">
        <v>21</v>
      </c>
      <c r="AA129" s="76" t="s">
        <v>21</v>
      </c>
      <c r="AB129" s="76" t="s">
        <v>21</v>
      </c>
      <c r="AC129" s="76" t="s">
        <v>21</v>
      </c>
      <c r="AD129" s="72" t="s">
        <v>44</v>
      </c>
      <c r="AE129" s="78" t="s">
        <v>20</v>
      </c>
      <c r="AF129" s="78" t="s">
        <v>20</v>
      </c>
      <c r="AG129" s="78" t="s">
        <v>20</v>
      </c>
      <c r="AH129" s="78" t="s">
        <v>20</v>
      </c>
      <c r="AI129" s="78" t="s">
        <v>20</v>
      </c>
      <c r="AJ129" s="78" t="s">
        <v>20</v>
      </c>
      <c r="AK129" s="80" t="s">
        <v>45</v>
      </c>
      <c r="AL129" s="80" t="s">
        <v>45</v>
      </c>
      <c r="AM129" s="80" t="s">
        <v>45</v>
      </c>
      <c r="AN129" s="80" t="s">
        <v>45</v>
      </c>
      <c r="AO129" s="80" t="s">
        <v>45</v>
      </c>
      <c r="AP129" s="81" t="s">
        <v>45</v>
      </c>
      <c r="AQ129" s="45"/>
      <c r="AR129" s="18"/>
      <c r="AS129" s="18"/>
      <c r="AT129" s="18"/>
      <c r="AU129" s="18"/>
      <c r="AV129" s="18"/>
      <c r="AW129" s="46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21"/>
    </row>
    <row r="130" spans="1:61" x14ac:dyDescent="0.2">
      <c r="A130" s="258"/>
      <c r="B130" s="250"/>
      <c r="C130" s="11">
        <v>17</v>
      </c>
      <c r="D130" s="39"/>
      <c r="E130" s="45">
        <v>2</v>
      </c>
      <c r="F130" s="78" t="s">
        <v>20</v>
      </c>
      <c r="G130" s="78" t="s">
        <v>20</v>
      </c>
      <c r="H130" s="78" t="s">
        <v>20</v>
      </c>
      <c r="I130" s="78" t="s">
        <v>20</v>
      </c>
      <c r="J130" s="78" t="s">
        <v>20</v>
      </c>
      <c r="K130" s="78" t="s">
        <v>20</v>
      </c>
      <c r="L130" s="80" t="s">
        <v>45</v>
      </c>
      <c r="M130" s="80" t="s">
        <v>45</v>
      </c>
      <c r="N130" s="80" t="s">
        <v>45</v>
      </c>
      <c r="O130" s="80" t="s">
        <v>45</v>
      </c>
      <c r="P130" s="80" t="s">
        <v>45</v>
      </c>
      <c r="Q130" s="80" t="s">
        <v>45</v>
      </c>
      <c r="R130" s="76" t="s">
        <v>21</v>
      </c>
      <c r="S130" s="76" t="s">
        <v>21</v>
      </c>
      <c r="T130" s="76" t="s">
        <v>21</v>
      </c>
      <c r="U130" s="76" t="s">
        <v>21</v>
      </c>
      <c r="V130" s="76" t="s">
        <v>21</v>
      </c>
      <c r="W130" s="77" t="s">
        <v>21</v>
      </c>
      <c r="X130" s="45">
        <v>1</v>
      </c>
      <c r="Y130" s="76" t="s">
        <v>21</v>
      </c>
      <c r="Z130" s="76" t="s">
        <v>21</v>
      </c>
      <c r="AA130" s="76" t="s">
        <v>21</v>
      </c>
      <c r="AB130" s="76" t="s">
        <v>21</v>
      </c>
      <c r="AC130" s="76" t="s">
        <v>21</v>
      </c>
      <c r="AD130" s="72" t="s">
        <v>44</v>
      </c>
      <c r="AE130" s="78" t="s">
        <v>20</v>
      </c>
      <c r="AF130" s="78" t="s">
        <v>20</v>
      </c>
      <c r="AG130" s="78" t="s">
        <v>20</v>
      </c>
      <c r="AH130" s="78" t="s">
        <v>20</v>
      </c>
      <c r="AI130" s="78" t="s">
        <v>20</v>
      </c>
      <c r="AJ130" s="78" t="s">
        <v>20</v>
      </c>
      <c r="AK130" s="80" t="s">
        <v>45</v>
      </c>
      <c r="AL130" s="80" t="s">
        <v>45</v>
      </c>
      <c r="AM130" s="80" t="s">
        <v>45</v>
      </c>
      <c r="AN130" s="80" t="s">
        <v>45</v>
      </c>
      <c r="AO130" s="80" t="s">
        <v>45</v>
      </c>
      <c r="AP130" s="81" t="s">
        <v>45</v>
      </c>
      <c r="AQ130" s="45"/>
      <c r="AR130" s="18"/>
      <c r="AS130" s="18"/>
      <c r="AT130" s="18"/>
      <c r="AU130" s="18"/>
      <c r="AV130" s="18"/>
      <c r="AW130" s="46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21"/>
    </row>
    <row r="131" spans="1:61" x14ac:dyDescent="0.2">
      <c r="A131" s="258"/>
      <c r="B131" s="250" t="s">
        <v>8</v>
      </c>
      <c r="C131" s="11">
        <v>18</v>
      </c>
      <c r="D131" s="39"/>
      <c r="E131" s="45">
        <v>2</v>
      </c>
      <c r="F131" s="80" t="s">
        <v>45</v>
      </c>
      <c r="G131" s="80" t="s">
        <v>45</v>
      </c>
      <c r="H131" s="80" t="s">
        <v>45</v>
      </c>
      <c r="I131" s="80" t="s">
        <v>45</v>
      </c>
      <c r="J131" s="80" t="s">
        <v>45</v>
      </c>
      <c r="K131" s="80" t="s">
        <v>45</v>
      </c>
      <c r="L131" s="76" t="s">
        <v>21</v>
      </c>
      <c r="M131" s="76" t="s">
        <v>21</v>
      </c>
      <c r="N131" s="76" t="s">
        <v>21</v>
      </c>
      <c r="O131" s="76" t="s">
        <v>21</v>
      </c>
      <c r="P131" s="76" t="s">
        <v>21</v>
      </c>
      <c r="Q131" s="76" t="s">
        <v>21</v>
      </c>
      <c r="R131" s="78" t="s">
        <v>20</v>
      </c>
      <c r="S131" s="78" t="s">
        <v>20</v>
      </c>
      <c r="T131" s="78" t="s">
        <v>20</v>
      </c>
      <c r="U131" s="78" t="s">
        <v>20</v>
      </c>
      <c r="V131" s="78" t="s">
        <v>20</v>
      </c>
      <c r="W131" s="79" t="s">
        <v>20</v>
      </c>
      <c r="X131" s="45">
        <v>1</v>
      </c>
      <c r="Y131" s="76" t="s">
        <v>21</v>
      </c>
      <c r="Z131" s="76" t="s">
        <v>21</v>
      </c>
      <c r="AA131" s="76" t="s">
        <v>21</v>
      </c>
      <c r="AB131" s="76" t="s">
        <v>21</v>
      </c>
      <c r="AC131" s="76" t="s">
        <v>21</v>
      </c>
      <c r="AD131" s="72" t="s">
        <v>44</v>
      </c>
      <c r="AE131" s="78" t="s">
        <v>20</v>
      </c>
      <c r="AF131" s="78" t="s">
        <v>20</v>
      </c>
      <c r="AG131" s="78" t="s">
        <v>20</v>
      </c>
      <c r="AH131" s="78" t="s">
        <v>20</v>
      </c>
      <c r="AI131" s="78" t="s">
        <v>20</v>
      </c>
      <c r="AJ131" s="78" t="s">
        <v>20</v>
      </c>
      <c r="AK131" s="80" t="s">
        <v>45</v>
      </c>
      <c r="AL131" s="80" t="s">
        <v>45</v>
      </c>
      <c r="AM131" s="80" t="s">
        <v>45</v>
      </c>
      <c r="AN131" s="80" t="s">
        <v>45</v>
      </c>
      <c r="AO131" s="80" t="s">
        <v>45</v>
      </c>
      <c r="AP131" s="81" t="s">
        <v>45</v>
      </c>
      <c r="AQ131" s="45"/>
      <c r="AR131" s="18"/>
      <c r="AS131" s="18"/>
      <c r="AT131" s="18"/>
      <c r="AU131" s="18"/>
      <c r="AV131" s="18"/>
      <c r="AW131" s="46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21"/>
    </row>
    <row r="132" spans="1:61" x14ac:dyDescent="0.2">
      <c r="A132" s="258"/>
      <c r="B132" s="250"/>
      <c r="C132" s="11">
        <v>19</v>
      </c>
      <c r="D132" s="39"/>
      <c r="E132" s="45">
        <v>2</v>
      </c>
      <c r="F132" s="80" t="s">
        <v>45</v>
      </c>
      <c r="G132" s="80" t="s">
        <v>45</v>
      </c>
      <c r="H132" s="80" t="s">
        <v>45</v>
      </c>
      <c r="I132" s="80" t="s">
        <v>45</v>
      </c>
      <c r="J132" s="80" t="s">
        <v>45</v>
      </c>
      <c r="K132" s="80" t="s">
        <v>45</v>
      </c>
      <c r="L132" s="76" t="s">
        <v>21</v>
      </c>
      <c r="M132" s="76" t="s">
        <v>21</v>
      </c>
      <c r="N132" s="76" t="s">
        <v>21</v>
      </c>
      <c r="O132" s="76" t="s">
        <v>21</v>
      </c>
      <c r="P132" s="76" t="s">
        <v>21</v>
      </c>
      <c r="Q132" s="76" t="s">
        <v>21</v>
      </c>
      <c r="R132" s="78" t="s">
        <v>20</v>
      </c>
      <c r="S132" s="78" t="s">
        <v>20</v>
      </c>
      <c r="T132" s="78" t="s">
        <v>20</v>
      </c>
      <c r="U132" s="78" t="s">
        <v>20</v>
      </c>
      <c r="V132" s="78" t="s">
        <v>20</v>
      </c>
      <c r="W132" s="79" t="s">
        <v>20</v>
      </c>
      <c r="X132" s="45">
        <v>1</v>
      </c>
      <c r="Y132" s="76" t="s">
        <v>21</v>
      </c>
      <c r="Z132" s="76" t="s">
        <v>21</v>
      </c>
      <c r="AA132" s="76" t="s">
        <v>21</v>
      </c>
      <c r="AB132" s="76" t="s">
        <v>21</v>
      </c>
      <c r="AC132" s="76" t="s">
        <v>21</v>
      </c>
      <c r="AD132" s="76" t="s">
        <v>21</v>
      </c>
      <c r="AE132" s="72" t="s">
        <v>44</v>
      </c>
      <c r="AF132" s="78" t="s">
        <v>20</v>
      </c>
      <c r="AG132" s="78" t="s">
        <v>20</v>
      </c>
      <c r="AH132" s="78" t="s">
        <v>20</v>
      </c>
      <c r="AI132" s="78" t="s">
        <v>20</v>
      </c>
      <c r="AJ132" s="78" t="s">
        <v>20</v>
      </c>
      <c r="AK132" s="80" t="s">
        <v>45</v>
      </c>
      <c r="AL132" s="80" t="s">
        <v>45</v>
      </c>
      <c r="AM132" s="80" t="s">
        <v>45</v>
      </c>
      <c r="AN132" s="80" t="s">
        <v>45</v>
      </c>
      <c r="AO132" s="80" t="s">
        <v>45</v>
      </c>
      <c r="AP132" s="81" t="s">
        <v>45</v>
      </c>
      <c r="AQ132" s="45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21"/>
    </row>
    <row r="133" spans="1:61" x14ac:dyDescent="0.2">
      <c r="A133" s="258"/>
      <c r="B133" s="250"/>
      <c r="C133" s="11">
        <v>20</v>
      </c>
      <c r="D133" s="39"/>
      <c r="E133" s="45">
        <v>2</v>
      </c>
      <c r="F133" s="80" t="s">
        <v>45</v>
      </c>
      <c r="G133" s="80" t="s">
        <v>45</v>
      </c>
      <c r="H133" s="80" t="s">
        <v>45</v>
      </c>
      <c r="I133" s="80" t="s">
        <v>45</v>
      </c>
      <c r="J133" s="80" t="s">
        <v>45</v>
      </c>
      <c r="K133" s="80" t="s">
        <v>45</v>
      </c>
      <c r="L133" s="76" t="s">
        <v>21</v>
      </c>
      <c r="M133" s="76" t="s">
        <v>21</v>
      </c>
      <c r="N133" s="76" t="s">
        <v>21</v>
      </c>
      <c r="O133" s="76" t="s">
        <v>21</v>
      </c>
      <c r="P133" s="76" t="s">
        <v>21</v>
      </c>
      <c r="Q133" s="76" t="s">
        <v>21</v>
      </c>
      <c r="R133" s="78" t="s">
        <v>20</v>
      </c>
      <c r="S133" s="78" t="s">
        <v>20</v>
      </c>
      <c r="T133" s="78" t="s">
        <v>20</v>
      </c>
      <c r="U133" s="78" t="s">
        <v>20</v>
      </c>
      <c r="V133" s="78" t="s">
        <v>20</v>
      </c>
      <c r="W133" s="79" t="s">
        <v>20</v>
      </c>
      <c r="X133" s="45">
        <v>1</v>
      </c>
      <c r="Y133" s="76" t="s">
        <v>21</v>
      </c>
      <c r="Z133" s="76" t="s">
        <v>21</v>
      </c>
      <c r="AA133" s="76" t="s">
        <v>21</v>
      </c>
      <c r="AB133" s="76" t="s">
        <v>21</v>
      </c>
      <c r="AC133" s="76" t="s">
        <v>21</v>
      </c>
      <c r="AD133" s="76" t="s">
        <v>21</v>
      </c>
      <c r="AE133" s="72" t="s">
        <v>44</v>
      </c>
      <c r="AF133" s="78" t="s">
        <v>20</v>
      </c>
      <c r="AG133" s="78" t="s">
        <v>20</v>
      </c>
      <c r="AH133" s="78" t="s">
        <v>20</v>
      </c>
      <c r="AI133" s="78" t="s">
        <v>20</v>
      </c>
      <c r="AJ133" s="78" t="s">
        <v>20</v>
      </c>
      <c r="AK133" s="80" t="s">
        <v>45</v>
      </c>
      <c r="AL133" s="80" t="s">
        <v>45</v>
      </c>
      <c r="AM133" s="80" t="s">
        <v>45</v>
      </c>
      <c r="AN133" s="80" t="s">
        <v>45</v>
      </c>
      <c r="AO133" s="80" t="s">
        <v>45</v>
      </c>
      <c r="AP133" s="81" t="s">
        <v>45</v>
      </c>
      <c r="AQ133" s="45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21"/>
    </row>
    <row r="134" spans="1:61" x14ac:dyDescent="0.2">
      <c r="A134" s="258"/>
      <c r="B134" s="250"/>
      <c r="C134" s="11">
        <v>21</v>
      </c>
      <c r="D134" s="39"/>
      <c r="E134" s="45">
        <v>2</v>
      </c>
      <c r="F134" s="80" t="s">
        <v>45</v>
      </c>
      <c r="G134" s="80" t="s">
        <v>45</v>
      </c>
      <c r="H134" s="80" t="s">
        <v>45</v>
      </c>
      <c r="I134" s="80" t="s">
        <v>45</v>
      </c>
      <c r="J134" s="80" t="s">
        <v>45</v>
      </c>
      <c r="K134" s="80" t="s">
        <v>45</v>
      </c>
      <c r="L134" s="76" t="s">
        <v>21</v>
      </c>
      <c r="M134" s="76" t="s">
        <v>21</v>
      </c>
      <c r="N134" s="76" t="s">
        <v>21</v>
      </c>
      <c r="O134" s="76" t="s">
        <v>21</v>
      </c>
      <c r="P134" s="76" t="s">
        <v>21</v>
      </c>
      <c r="Q134" s="76" t="s">
        <v>21</v>
      </c>
      <c r="R134" s="78" t="s">
        <v>20</v>
      </c>
      <c r="S134" s="78" t="s">
        <v>20</v>
      </c>
      <c r="T134" s="78" t="s">
        <v>20</v>
      </c>
      <c r="U134" s="78" t="s">
        <v>20</v>
      </c>
      <c r="V134" s="78" t="s">
        <v>20</v>
      </c>
      <c r="W134" s="79" t="s">
        <v>20</v>
      </c>
      <c r="X134" s="45">
        <v>1</v>
      </c>
      <c r="Y134" s="76" t="s">
        <v>21</v>
      </c>
      <c r="Z134" s="76" t="s">
        <v>21</v>
      </c>
      <c r="AA134" s="76" t="s">
        <v>21</v>
      </c>
      <c r="AB134" s="76" t="s">
        <v>21</v>
      </c>
      <c r="AC134" s="76" t="s">
        <v>21</v>
      </c>
      <c r="AD134" s="76" t="s">
        <v>21</v>
      </c>
      <c r="AE134" s="72" t="s">
        <v>44</v>
      </c>
      <c r="AF134" s="78" t="s">
        <v>20</v>
      </c>
      <c r="AG134" s="78" t="s">
        <v>20</v>
      </c>
      <c r="AH134" s="78" t="s">
        <v>20</v>
      </c>
      <c r="AI134" s="78" t="s">
        <v>20</v>
      </c>
      <c r="AJ134" s="78" t="s">
        <v>20</v>
      </c>
      <c r="AK134" s="80" t="s">
        <v>45</v>
      </c>
      <c r="AL134" s="80" t="s">
        <v>45</v>
      </c>
      <c r="AM134" s="80" t="s">
        <v>45</v>
      </c>
      <c r="AN134" s="80" t="s">
        <v>45</v>
      </c>
      <c r="AO134" s="80" t="s">
        <v>45</v>
      </c>
      <c r="AP134" s="81" t="s">
        <v>45</v>
      </c>
      <c r="AQ134" s="45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21"/>
    </row>
    <row r="135" spans="1:61" x14ac:dyDescent="0.2">
      <c r="A135" s="258"/>
      <c r="B135" s="250" t="s">
        <v>9</v>
      </c>
      <c r="C135" s="11">
        <v>22</v>
      </c>
      <c r="D135" s="39"/>
      <c r="E135" s="45">
        <v>2</v>
      </c>
      <c r="F135" s="80" t="s">
        <v>45</v>
      </c>
      <c r="G135" s="80" t="s">
        <v>45</v>
      </c>
      <c r="H135" s="80" t="s">
        <v>45</v>
      </c>
      <c r="I135" s="80" t="s">
        <v>45</v>
      </c>
      <c r="J135" s="80" t="s">
        <v>45</v>
      </c>
      <c r="K135" s="80" t="s">
        <v>45</v>
      </c>
      <c r="L135" s="76" t="s">
        <v>21</v>
      </c>
      <c r="M135" s="76" t="s">
        <v>21</v>
      </c>
      <c r="N135" s="76" t="s">
        <v>21</v>
      </c>
      <c r="O135" s="76" t="s">
        <v>21</v>
      </c>
      <c r="P135" s="76" t="s">
        <v>21</v>
      </c>
      <c r="Q135" s="76" t="s">
        <v>21</v>
      </c>
      <c r="R135" s="78" t="s">
        <v>20</v>
      </c>
      <c r="S135" s="78" t="s">
        <v>20</v>
      </c>
      <c r="T135" s="78" t="s">
        <v>20</v>
      </c>
      <c r="U135" s="78" t="s">
        <v>20</v>
      </c>
      <c r="V135" s="78" t="s">
        <v>20</v>
      </c>
      <c r="W135" s="79" t="s">
        <v>20</v>
      </c>
      <c r="X135" s="45">
        <v>1</v>
      </c>
      <c r="Y135" s="76" t="s">
        <v>21</v>
      </c>
      <c r="Z135" s="76" t="s">
        <v>21</v>
      </c>
      <c r="AA135" s="76" t="s">
        <v>21</v>
      </c>
      <c r="AB135" s="76" t="s">
        <v>21</v>
      </c>
      <c r="AC135" s="76" t="s">
        <v>21</v>
      </c>
      <c r="AD135" s="76" t="s">
        <v>21</v>
      </c>
      <c r="AE135" s="78" t="s">
        <v>20</v>
      </c>
      <c r="AF135" s="72" t="s">
        <v>44</v>
      </c>
      <c r="AG135" s="78" t="s">
        <v>20</v>
      </c>
      <c r="AH135" s="78" t="s">
        <v>20</v>
      </c>
      <c r="AI135" s="78" t="s">
        <v>20</v>
      </c>
      <c r="AJ135" s="78" t="s">
        <v>20</v>
      </c>
      <c r="AK135" s="80" t="s">
        <v>45</v>
      </c>
      <c r="AL135" s="80" t="s">
        <v>45</v>
      </c>
      <c r="AM135" s="80" t="s">
        <v>45</v>
      </c>
      <c r="AN135" s="80" t="s">
        <v>45</v>
      </c>
      <c r="AO135" s="80" t="s">
        <v>45</v>
      </c>
      <c r="AP135" s="81" t="s">
        <v>45</v>
      </c>
      <c r="AQ135" s="45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21"/>
    </row>
    <row r="136" spans="1:61" x14ac:dyDescent="0.2">
      <c r="A136" s="258"/>
      <c r="B136" s="250"/>
      <c r="C136" s="11">
        <v>23</v>
      </c>
      <c r="D136" s="39" t="s">
        <v>27</v>
      </c>
      <c r="E136" s="45">
        <v>2</v>
      </c>
      <c r="F136" s="74" t="s">
        <v>50</v>
      </c>
      <c r="G136" s="74" t="s">
        <v>50</v>
      </c>
      <c r="H136" s="74" t="s">
        <v>50</v>
      </c>
      <c r="I136" s="74" t="s">
        <v>50</v>
      </c>
      <c r="J136" s="74" t="s">
        <v>50</v>
      </c>
      <c r="K136" s="74" t="s">
        <v>50</v>
      </c>
      <c r="L136" s="74" t="s">
        <v>50</v>
      </c>
      <c r="M136" s="74" t="s">
        <v>50</v>
      </c>
      <c r="N136" s="74" t="s">
        <v>50</v>
      </c>
      <c r="O136" s="74" t="s">
        <v>50</v>
      </c>
      <c r="P136" s="74" t="s">
        <v>50</v>
      </c>
      <c r="Q136" s="74" t="s">
        <v>50</v>
      </c>
      <c r="R136" s="74" t="s">
        <v>50</v>
      </c>
      <c r="S136" s="74" t="s">
        <v>50</v>
      </c>
      <c r="T136" s="74" t="s">
        <v>50</v>
      </c>
      <c r="U136" s="74" t="s">
        <v>50</v>
      </c>
      <c r="V136" s="74" t="s">
        <v>50</v>
      </c>
      <c r="W136" s="75" t="s">
        <v>50</v>
      </c>
      <c r="X136" s="45">
        <v>1</v>
      </c>
      <c r="Y136" s="73" t="s">
        <v>49</v>
      </c>
      <c r="Z136" s="73" t="s">
        <v>49</v>
      </c>
      <c r="AA136" s="73" t="s">
        <v>49</v>
      </c>
      <c r="AB136" s="73" t="s">
        <v>49</v>
      </c>
      <c r="AC136" s="73" t="s">
        <v>49</v>
      </c>
      <c r="AD136" s="73" t="s">
        <v>49</v>
      </c>
      <c r="AE136" s="73" t="s">
        <v>49</v>
      </c>
      <c r="AF136" s="73" t="s">
        <v>49</v>
      </c>
      <c r="AG136" s="73" t="s">
        <v>49</v>
      </c>
      <c r="AH136" s="73" t="s">
        <v>49</v>
      </c>
      <c r="AI136" s="73" t="s">
        <v>49</v>
      </c>
      <c r="AJ136" s="73" t="s">
        <v>49</v>
      </c>
      <c r="AK136" s="73" t="s">
        <v>49</v>
      </c>
      <c r="AL136" s="73" t="s">
        <v>49</v>
      </c>
      <c r="AM136" s="73" t="s">
        <v>49</v>
      </c>
      <c r="AN136" s="73" t="s">
        <v>49</v>
      </c>
      <c r="AO136" s="73" t="s">
        <v>49</v>
      </c>
      <c r="AP136" s="173" t="s">
        <v>49</v>
      </c>
      <c r="AQ136" s="45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21"/>
    </row>
    <row r="137" spans="1:61" x14ac:dyDescent="0.2">
      <c r="A137" s="258"/>
      <c r="B137" s="250"/>
      <c r="C137" s="11">
        <v>24</v>
      </c>
      <c r="D137" s="39" t="s">
        <v>27</v>
      </c>
      <c r="E137" s="45">
        <v>2</v>
      </c>
      <c r="F137" s="74" t="s">
        <v>50</v>
      </c>
      <c r="G137" s="74" t="s">
        <v>50</v>
      </c>
      <c r="H137" s="74" t="s">
        <v>50</v>
      </c>
      <c r="I137" s="74" t="s">
        <v>50</v>
      </c>
      <c r="J137" s="74" t="s">
        <v>50</v>
      </c>
      <c r="K137" s="74" t="s">
        <v>50</v>
      </c>
      <c r="L137" s="74" t="s">
        <v>50</v>
      </c>
      <c r="M137" s="74" t="s">
        <v>50</v>
      </c>
      <c r="N137" s="74" t="s">
        <v>50</v>
      </c>
      <c r="O137" s="74" t="s">
        <v>50</v>
      </c>
      <c r="P137" s="74" t="s">
        <v>50</v>
      </c>
      <c r="Q137" s="74" t="s">
        <v>50</v>
      </c>
      <c r="R137" s="74" t="s">
        <v>50</v>
      </c>
      <c r="S137" s="74" t="s">
        <v>50</v>
      </c>
      <c r="T137" s="74" t="s">
        <v>50</v>
      </c>
      <c r="U137" s="74" t="s">
        <v>50</v>
      </c>
      <c r="V137" s="74" t="s">
        <v>50</v>
      </c>
      <c r="W137" s="75" t="s">
        <v>50</v>
      </c>
      <c r="X137" s="45">
        <v>1</v>
      </c>
      <c r="Y137" s="73" t="s">
        <v>49</v>
      </c>
      <c r="Z137" s="73" t="s">
        <v>49</v>
      </c>
      <c r="AA137" s="73" t="s">
        <v>49</v>
      </c>
      <c r="AB137" s="73" t="s">
        <v>49</v>
      </c>
      <c r="AC137" s="73" t="s">
        <v>49</v>
      </c>
      <c r="AD137" s="73" t="s">
        <v>49</v>
      </c>
      <c r="AE137" s="73" t="s">
        <v>49</v>
      </c>
      <c r="AF137" s="73" t="s">
        <v>49</v>
      </c>
      <c r="AG137" s="73" t="s">
        <v>49</v>
      </c>
      <c r="AH137" s="73" t="s">
        <v>49</v>
      </c>
      <c r="AI137" s="73" t="s">
        <v>49</v>
      </c>
      <c r="AJ137" s="73" t="s">
        <v>49</v>
      </c>
      <c r="AK137" s="73" t="s">
        <v>49</v>
      </c>
      <c r="AL137" s="73" t="s">
        <v>49</v>
      </c>
      <c r="AM137" s="73" t="s">
        <v>49</v>
      </c>
      <c r="AN137" s="73" t="s">
        <v>49</v>
      </c>
      <c r="AO137" s="73" t="s">
        <v>49</v>
      </c>
      <c r="AP137" s="173" t="s">
        <v>49</v>
      </c>
      <c r="AQ137" s="45"/>
      <c r="AR137" s="18"/>
      <c r="AS137" s="18"/>
      <c r="AT137" s="18"/>
      <c r="AU137" s="18"/>
      <c r="AV137" s="18"/>
      <c r="AW137" s="18"/>
      <c r="AX137" s="46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21"/>
    </row>
    <row r="138" spans="1:61" x14ac:dyDescent="0.2">
      <c r="A138" s="258"/>
      <c r="B138" s="250"/>
      <c r="C138" s="11">
        <v>25</v>
      </c>
      <c r="D138" s="39"/>
      <c r="E138" s="45">
        <v>2</v>
      </c>
      <c r="F138" s="80" t="s">
        <v>45</v>
      </c>
      <c r="G138" s="80" t="s">
        <v>45</v>
      </c>
      <c r="H138" s="80" t="s">
        <v>45</v>
      </c>
      <c r="I138" s="80" t="s">
        <v>45</v>
      </c>
      <c r="J138" s="80" t="s">
        <v>45</v>
      </c>
      <c r="K138" s="80" t="s">
        <v>45</v>
      </c>
      <c r="L138" s="76" t="s">
        <v>21</v>
      </c>
      <c r="M138" s="76" t="s">
        <v>21</v>
      </c>
      <c r="N138" s="76" t="s">
        <v>21</v>
      </c>
      <c r="O138" s="76" t="s">
        <v>21</v>
      </c>
      <c r="P138" s="76" t="s">
        <v>21</v>
      </c>
      <c r="Q138" s="76" t="s">
        <v>21</v>
      </c>
      <c r="R138" s="78" t="s">
        <v>20</v>
      </c>
      <c r="S138" s="78" t="s">
        <v>20</v>
      </c>
      <c r="T138" s="78" t="s">
        <v>20</v>
      </c>
      <c r="U138" s="78" t="s">
        <v>20</v>
      </c>
      <c r="V138" s="78" t="s">
        <v>20</v>
      </c>
      <c r="W138" s="79" t="s">
        <v>20</v>
      </c>
      <c r="X138" s="45">
        <v>1</v>
      </c>
      <c r="Y138" s="76" t="s">
        <v>21</v>
      </c>
      <c r="Z138" s="76" t="s">
        <v>21</v>
      </c>
      <c r="AA138" s="76" t="s">
        <v>21</v>
      </c>
      <c r="AB138" s="76" t="s">
        <v>21</v>
      </c>
      <c r="AC138" s="76" t="s">
        <v>21</v>
      </c>
      <c r="AD138" s="76" t="s">
        <v>21</v>
      </c>
      <c r="AE138" s="78" t="s">
        <v>20</v>
      </c>
      <c r="AF138" s="72" t="s">
        <v>44</v>
      </c>
      <c r="AG138" s="78" t="s">
        <v>20</v>
      </c>
      <c r="AH138" s="78" t="s">
        <v>20</v>
      </c>
      <c r="AI138" s="78" t="s">
        <v>20</v>
      </c>
      <c r="AJ138" s="78" t="s">
        <v>20</v>
      </c>
      <c r="AK138" s="80" t="s">
        <v>45</v>
      </c>
      <c r="AL138" s="80" t="s">
        <v>45</v>
      </c>
      <c r="AM138" s="80" t="s">
        <v>45</v>
      </c>
      <c r="AN138" s="80" t="s">
        <v>45</v>
      </c>
      <c r="AO138" s="80" t="s">
        <v>45</v>
      </c>
      <c r="AP138" s="81" t="s">
        <v>45</v>
      </c>
      <c r="AQ138" s="45"/>
      <c r="AR138" s="18"/>
      <c r="AS138" s="18"/>
      <c r="AT138" s="18"/>
      <c r="AU138" s="18"/>
      <c r="AV138" s="18"/>
      <c r="AW138" s="18"/>
      <c r="AX138" s="46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21"/>
    </row>
    <row r="139" spans="1:61" x14ac:dyDescent="0.2">
      <c r="A139" s="258"/>
      <c r="B139" s="250"/>
      <c r="C139" s="11">
        <v>26</v>
      </c>
      <c r="D139" s="39"/>
      <c r="E139" s="45">
        <v>2</v>
      </c>
      <c r="F139" s="80" t="s">
        <v>45</v>
      </c>
      <c r="G139" s="80" t="s">
        <v>45</v>
      </c>
      <c r="H139" s="80" t="s">
        <v>45</v>
      </c>
      <c r="I139" s="80" t="s">
        <v>45</v>
      </c>
      <c r="J139" s="80" t="s">
        <v>45</v>
      </c>
      <c r="K139" s="80" t="s">
        <v>45</v>
      </c>
      <c r="L139" s="76" t="s">
        <v>21</v>
      </c>
      <c r="M139" s="76" t="s">
        <v>21</v>
      </c>
      <c r="N139" s="76" t="s">
        <v>21</v>
      </c>
      <c r="O139" s="76" t="s">
        <v>21</v>
      </c>
      <c r="P139" s="76" t="s">
        <v>21</v>
      </c>
      <c r="Q139" s="76" t="s">
        <v>21</v>
      </c>
      <c r="R139" s="78" t="s">
        <v>20</v>
      </c>
      <c r="S139" s="78" t="s">
        <v>20</v>
      </c>
      <c r="T139" s="78" t="s">
        <v>20</v>
      </c>
      <c r="U139" s="78" t="s">
        <v>20</v>
      </c>
      <c r="V139" s="78" t="s">
        <v>20</v>
      </c>
      <c r="W139" s="79" t="s">
        <v>20</v>
      </c>
      <c r="X139" s="45">
        <v>1</v>
      </c>
      <c r="Y139" s="76" t="s">
        <v>21</v>
      </c>
      <c r="Z139" s="76" t="s">
        <v>21</v>
      </c>
      <c r="AA139" s="76" t="s">
        <v>21</v>
      </c>
      <c r="AB139" s="76" t="s">
        <v>21</v>
      </c>
      <c r="AC139" s="76" t="s">
        <v>21</v>
      </c>
      <c r="AD139" s="76" t="s">
        <v>21</v>
      </c>
      <c r="AE139" s="78" t="s">
        <v>20</v>
      </c>
      <c r="AF139" s="72" t="s">
        <v>44</v>
      </c>
      <c r="AG139" s="78" t="s">
        <v>20</v>
      </c>
      <c r="AH139" s="78" t="s">
        <v>20</v>
      </c>
      <c r="AI139" s="78" t="s">
        <v>20</v>
      </c>
      <c r="AJ139" s="78" t="s">
        <v>20</v>
      </c>
      <c r="AK139" s="80" t="s">
        <v>45</v>
      </c>
      <c r="AL139" s="80" t="s">
        <v>45</v>
      </c>
      <c r="AM139" s="80" t="s">
        <v>45</v>
      </c>
      <c r="AN139" s="80" t="s">
        <v>45</v>
      </c>
      <c r="AO139" s="80" t="s">
        <v>45</v>
      </c>
      <c r="AP139" s="81" t="s">
        <v>45</v>
      </c>
      <c r="AQ139" s="45"/>
      <c r="AR139" s="18"/>
      <c r="AS139" s="18"/>
      <c r="AT139" s="18"/>
      <c r="AU139" s="18"/>
      <c r="AV139" s="18"/>
      <c r="AW139" s="18"/>
      <c r="AX139" s="46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21"/>
    </row>
    <row r="140" spans="1:61" x14ac:dyDescent="0.2">
      <c r="A140" s="258"/>
      <c r="B140" s="250" t="s">
        <v>10</v>
      </c>
      <c r="C140" s="11">
        <v>27</v>
      </c>
      <c r="D140" s="39"/>
      <c r="E140" s="45">
        <v>2</v>
      </c>
      <c r="F140" s="80" t="s">
        <v>45</v>
      </c>
      <c r="G140" s="80" t="s">
        <v>45</v>
      </c>
      <c r="H140" s="80" t="s">
        <v>45</v>
      </c>
      <c r="I140" s="80" t="s">
        <v>45</v>
      </c>
      <c r="J140" s="80" t="s">
        <v>45</v>
      </c>
      <c r="K140" s="80" t="s">
        <v>45</v>
      </c>
      <c r="L140" s="76" t="s">
        <v>21</v>
      </c>
      <c r="M140" s="76" t="s">
        <v>21</v>
      </c>
      <c r="N140" s="76" t="s">
        <v>21</v>
      </c>
      <c r="O140" s="76" t="s">
        <v>21</v>
      </c>
      <c r="P140" s="76" t="s">
        <v>21</v>
      </c>
      <c r="Q140" s="76" t="s">
        <v>21</v>
      </c>
      <c r="R140" s="78" t="s">
        <v>20</v>
      </c>
      <c r="S140" s="78" t="s">
        <v>20</v>
      </c>
      <c r="T140" s="78" t="s">
        <v>20</v>
      </c>
      <c r="U140" s="78" t="s">
        <v>20</v>
      </c>
      <c r="V140" s="78" t="s">
        <v>20</v>
      </c>
      <c r="W140" s="79" t="s">
        <v>20</v>
      </c>
      <c r="X140" s="45">
        <v>1</v>
      </c>
      <c r="Y140" s="76" t="s">
        <v>21</v>
      </c>
      <c r="Z140" s="76" t="s">
        <v>21</v>
      </c>
      <c r="AA140" s="76" t="s">
        <v>21</v>
      </c>
      <c r="AB140" s="76" t="s">
        <v>21</v>
      </c>
      <c r="AC140" s="76" t="s">
        <v>21</v>
      </c>
      <c r="AD140" s="76" t="s">
        <v>21</v>
      </c>
      <c r="AE140" s="78" t="s">
        <v>20</v>
      </c>
      <c r="AF140" s="78" t="s">
        <v>20</v>
      </c>
      <c r="AG140" s="72" t="s">
        <v>44</v>
      </c>
      <c r="AH140" s="78" t="s">
        <v>20</v>
      </c>
      <c r="AI140" s="78" t="s">
        <v>20</v>
      </c>
      <c r="AJ140" s="78" t="s">
        <v>20</v>
      </c>
      <c r="AK140" s="80" t="s">
        <v>45</v>
      </c>
      <c r="AL140" s="80" t="s">
        <v>45</v>
      </c>
      <c r="AM140" s="80" t="s">
        <v>45</v>
      </c>
      <c r="AN140" s="80" t="s">
        <v>45</v>
      </c>
      <c r="AO140" s="80" t="s">
        <v>45</v>
      </c>
      <c r="AP140" s="81" t="s">
        <v>45</v>
      </c>
      <c r="AQ140" s="45"/>
      <c r="AR140" s="18"/>
      <c r="AS140" s="18"/>
      <c r="AT140" s="18"/>
      <c r="AU140" s="18"/>
      <c r="AV140" s="18"/>
      <c r="AW140" s="18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7"/>
    </row>
    <row r="141" spans="1:61" x14ac:dyDescent="0.2">
      <c r="A141" s="258"/>
      <c r="B141" s="250"/>
      <c r="C141" s="11">
        <v>28</v>
      </c>
      <c r="D141" s="39"/>
      <c r="E141" s="45">
        <v>2</v>
      </c>
      <c r="F141" s="80" t="s">
        <v>45</v>
      </c>
      <c r="G141" s="80" t="s">
        <v>45</v>
      </c>
      <c r="H141" s="80" t="s">
        <v>45</v>
      </c>
      <c r="I141" s="80" t="s">
        <v>45</v>
      </c>
      <c r="J141" s="80" t="s">
        <v>45</v>
      </c>
      <c r="K141" s="80" t="s">
        <v>45</v>
      </c>
      <c r="L141" s="76" t="s">
        <v>21</v>
      </c>
      <c r="M141" s="76" t="s">
        <v>21</v>
      </c>
      <c r="N141" s="76" t="s">
        <v>21</v>
      </c>
      <c r="O141" s="76" t="s">
        <v>21</v>
      </c>
      <c r="P141" s="76" t="s">
        <v>21</v>
      </c>
      <c r="Q141" s="76" t="s">
        <v>21</v>
      </c>
      <c r="R141" s="78" t="s">
        <v>20</v>
      </c>
      <c r="S141" s="78" t="s">
        <v>20</v>
      </c>
      <c r="T141" s="78" t="s">
        <v>20</v>
      </c>
      <c r="U141" s="78" t="s">
        <v>20</v>
      </c>
      <c r="V141" s="78" t="s">
        <v>20</v>
      </c>
      <c r="W141" s="79" t="s">
        <v>20</v>
      </c>
      <c r="X141" s="45">
        <v>1</v>
      </c>
      <c r="Y141" s="76" t="s">
        <v>21</v>
      </c>
      <c r="Z141" s="76" t="s">
        <v>21</v>
      </c>
      <c r="AA141" s="76" t="s">
        <v>21</v>
      </c>
      <c r="AB141" s="76" t="s">
        <v>21</v>
      </c>
      <c r="AC141" s="76" t="s">
        <v>21</v>
      </c>
      <c r="AD141" s="76" t="s">
        <v>21</v>
      </c>
      <c r="AE141" s="78" t="s">
        <v>20</v>
      </c>
      <c r="AF141" s="78" t="s">
        <v>20</v>
      </c>
      <c r="AG141" s="72" t="s">
        <v>44</v>
      </c>
      <c r="AH141" s="78" t="s">
        <v>20</v>
      </c>
      <c r="AI141" s="78" t="s">
        <v>20</v>
      </c>
      <c r="AJ141" s="78" t="s">
        <v>20</v>
      </c>
      <c r="AK141" s="80" t="s">
        <v>45</v>
      </c>
      <c r="AL141" s="80" t="s">
        <v>45</v>
      </c>
      <c r="AM141" s="80" t="s">
        <v>45</v>
      </c>
      <c r="AN141" s="80" t="s">
        <v>45</v>
      </c>
      <c r="AO141" s="80" t="s">
        <v>45</v>
      </c>
      <c r="AP141" s="81" t="s">
        <v>45</v>
      </c>
      <c r="AQ141" s="45"/>
      <c r="AR141" s="18"/>
      <c r="AS141" s="18"/>
      <c r="AT141" s="18"/>
      <c r="AU141" s="18"/>
      <c r="AV141" s="18"/>
      <c r="AW141" s="18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7"/>
    </row>
    <row r="142" spans="1:61" x14ac:dyDescent="0.2">
      <c r="A142" s="258"/>
      <c r="B142" s="250"/>
      <c r="C142" s="11">
        <v>29</v>
      </c>
      <c r="D142" s="39"/>
      <c r="E142" s="45">
        <v>2</v>
      </c>
      <c r="F142" s="80" t="s">
        <v>45</v>
      </c>
      <c r="G142" s="80" t="s">
        <v>45</v>
      </c>
      <c r="H142" s="80" t="s">
        <v>45</v>
      </c>
      <c r="I142" s="80" t="s">
        <v>45</v>
      </c>
      <c r="J142" s="80" t="s">
        <v>45</v>
      </c>
      <c r="K142" s="80" t="s">
        <v>45</v>
      </c>
      <c r="L142" s="76" t="s">
        <v>21</v>
      </c>
      <c r="M142" s="76" t="s">
        <v>21</v>
      </c>
      <c r="N142" s="76" t="s">
        <v>21</v>
      </c>
      <c r="O142" s="76" t="s">
        <v>21</v>
      </c>
      <c r="P142" s="76" t="s">
        <v>21</v>
      </c>
      <c r="Q142" s="76" t="s">
        <v>21</v>
      </c>
      <c r="R142" s="78" t="s">
        <v>20</v>
      </c>
      <c r="S142" s="78" t="s">
        <v>20</v>
      </c>
      <c r="T142" s="78" t="s">
        <v>20</v>
      </c>
      <c r="U142" s="78" t="s">
        <v>20</v>
      </c>
      <c r="V142" s="78" t="s">
        <v>20</v>
      </c>
      <c r="W142" s="79" t="s">
        <v>20</v>
      </c>
      <c r="X142" s="45">
        <v>1</v>
      </c>
      <c r="Y142" s="76" t="s">
        <v>21</v>
      </c>
      <c r="Z142" s="76" t="s">
        <v>21</v>
      </c>
      <c r="AA142" s="76" t="s">
        <v>21</v>
      </c>
      <c r="AB142" s="76" t="s">
        <v>21</v>
      </c>
      <c r="AC142" s="76" t="s">
        <v>21</v>
      </c>
      <c r="AD142" s="76" t="s">
        <v>21</v>
      </c>
      <c r="AE142" s="78" t="s">
        <v>20</v>
      </c>
      <c r="AF142" s="78" t="s">
        <v>20</v>
      </c>
      <c r="AG142" s="72" t="s">
        <v>44</v>
      </c>
      <c r="AH142" s="78" t="s">
        <v>20</v>
      </c>
      <c r="AI142" s="78" t="s">
        <v>20</v>
      </c>
      <c r="AJ142" s="78" t="s">
        <v>20</v>
      </c>
      <c r="AK142" s="80" t="s">
        <v>45</v>
      </c>
      <c r="AL142" s="80" t="s">
        <v>45</v>
      </c>
      <c r="AM142" s="80" t="s">
        <v>45</v>
      </c>
      <c r="AN142" s="80" t="s">
        <v>45</v>
      </c>
      <c r="AO142" s="80" t="s">
        <v>45</v>
      </c>
      <c r="AP142" s="81" t="s">
        <v>45</v>
      </c>
      <c r="AQ142" s="45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7"/>
    </row>
    <row r="143" spans="1:61" x14ac:dyDescent="0.2">
      <c r="A143" s="258"/>
      <c r="B143" s="250"/>
      <c r="C143" s="11">
        <v>30</v>
      </c>
      <c r="D143" s="39"/>
      <c r="E143" s="45">
        <v>2</v>
      </c>
      <c r="F143" s="80" t="s">
        <v>45</v>
      </c>
      <c r="G143" s="80" t="s">
        <v>45</v>
      </c>
      <c r="H143" s="80" t="s">
        <v>45</v>
      </c>
      <c r="I143" s="80" t="s">
        <v>45</v>
      </c>
      <c r="J143" s="80" t="s">
        <v>45</v>
      </c>
      <c r="K143" s="80" t="s">
        <v>45</v>
      </c>
      <c r="L143" s="76" t="s">
        <v>21</v>
      </c>
      <c r="M143" s="76" t="s">
        <v>21</v>
      </c>
      <c r="N143" s="76" t="s">
        <v>21</v>
      </c>
      <c r="O143" s="76" t="s">
        <v>21</v>
      </c>
      <c r="P143" s="76" t="s">
        <v>21</v>
      </c>
      <c r="Q143" s="76" t="s">
        <v>21</v>
      </c>
      <c r="R143" s="78" t="s">
        <v>20</v>
      </c>
      <c r="S143" s="78" t="s">
        <v>20</v>
      </c>
      <c r="T143" s="78" t="s">
        <v>20</v>
      </c>
      <c r="U143" s="78" t="s">
        <v>20</v>
      </c>
      <c r="V143" s="78" t="s">
        <v>20</v>
      </c>
      <c r="W143" s="79" t="s">
        <v>20</v>
      </c>
      <c r="X143" s="45">
        <v>1</v>
      </c>
      <c r="Y143" s="76" t="s">
        <v>21</v>
      </c>
      <c r="Z143" s="76" t="s">
        <v>21</v>
      </c>
      <c r="AA143" s="76" t="s">
        <v>21</v>
      </c>
      <c r="AB143" s="76" t="s">
        <v>21</v>
      </c>
      <c r="AC143" s="76" t="s">
        <v>21</v>
      </c>
      <c r="AD143" s="76" t="s">
        <v>21</v>
      </c>
      <c r="AE143" s="78" t="s">
        <v>20</v>
      </c>
      <c r="AF143" s="78" t="s">
        <v>20</v>
      </c>
      <c r="AG143" s="78" t="s">
        <v>20</v>
      </c>
      <c r="AH143" s="72" t="s">
        <v>44</v>
      </c>
      <c r="AI143" s="78" t="s">
        <v>20</v>
      </c>
      <c r="AJ143" s="78" t="s">
        <v>20</v>
      </c>
      <c r="AK143" s="80" t="s">
        <v>45</v>
      </c>
      <c r="AL143" s="80" t="s">
        <v>45</v>
      </c>
      <c r="AM143" s="80" t="s">
        <v>45</v>
      </c>
      <c r="AN143" s="80" t="s">
        <v>45</v>
      </c>
      <c r="AO143" s="80" t="s">
        <v>45</v>
      </c>
      <c r="AP143" s="81" t="s">
        <v>45</v>
      </c>
      <c r="AQ143" s="45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7"/>
    </row>
    <row r="144" spans="1:61" x14ac:dyDescent="0.2">
      <c r="A144" s="258"/>
      <c r="B144" s="250" t="s">
        <v>11</v>
      </c>
      <c r="C144" s="11">
        <v>31</v>
      </c>
      <c r="D144" s="39" t="s">
        <v>27</v>
      </c>
      <c r="E144" s="45">
        <v>3</v>
      </c>
      <c r="F144" s="51" t="s">
        <v>80</v>
      </c>
      <c r="G144" s="51" t="s">
        <v>80</v>
      </c>
      <c r="H144" s="51" t="s">
        <v>80</v>
      </c>
      <c r="I144" s="51" t="s">
        <v>80</v>
      </c>
      <c r="J144" s="51" t="s">
        <v>80</v>
      </c>
      <c r="K144" s="51" t="s">
        <v>80</v>
      </c>
      <c r="L144" s="51" t="s">
        <v>80</v>
      </c>
      <c r="M144" s="51" t="s">
        <v>80</v>
      </c>
      <c r="N144" s="51" t="s">
        <v>80</v>
      </c>
      <c r="O144" s="51" t="s">
        <v>80</v>
      </c>
      <c r="P144" s="51" t="s">
        <v>80</v>
      </c>
      <c r="Q144" s="51" t="s">
        <v>80</v>
      </c>
      <c r="R144" s="51" t="s">
        <v>80</v>
      </c>
      <c r="S144" s="51" t="s">
        <v>80</v>
      </c>
      <c r="T144" s="51" t="s">
        <v>80</v>
      </c>
      <c r="U144" s="51" t="s">
        <v>80</v>
      </c>
      <c r="V144" s="51" t="s">
        <v>80</v>
      </c>
      <c r="W144" s="64" t="s">
        <v>80</v>
      </c>
      <c r="X144" s="45">
        <v>2</v>
      </c>
      <c r="Y144" s="80" t="s">
        <v>45</v>
      </c>
      <c r="Z144" s="80" t="s">
        <v>45</v>
      </c>
      <c r="AA144" s="80" t="s">
        <v>45</v>
      </c>
      <c r="AB144" s="80" t="s">
        <v>45</v>
      </c>
      <c r="AC144" s="80" t="s">
        <v>45</v>
      </c>
      <c r="AD144" s="80" t="s">
        <v>45</v>
      </c>
      <c r="AE144" s="76" t="s">
        <v>21</v>
      </c>
      <c r="AF144" s="76" t="s">
        <v>21</v>
      </c>
      <c r="AG144" s="76" t="s">
        <v>21</v>
      </c>
      <c r="AH144" s="72" t="s">
        <v>44</v>
      </c>
      <c r="AI144" s="76" t="s">
        <v>21</v>
      </c>
      <c r="AJ144" s="76" t="s">
        <v>21</v>
      </c>
      <c r="AK144" s="78" t="s">
        <v>20</v>
      </c>
      <c r="AL144" s="78" t="s">
        <v>20</v>
      </c>
      <c r="AM144" s="78" t="s">
        <v>20</v>
      </c>
      <c r="AN144" s="78" t="s">
        <v>20</v>
      </c>
      <c r="AO144" s="78" t="s">
        <v>20</v>
      </c>
      <c r="AP144" s="79" t="s">
        <v>20</v>
      </c>
      <c r="AQ144" s="45">
        <v>1</v>
      </c>
      <c r="AR144" s="70" t="s">
        <v>30</v>
      </c>
      <c r="AS144" s="70" t="s">
        <v>30</v>
      </c>
      <c r="AT144" s="70" t="s">
        <v>30</v>
      </c>
      <c r="AU144" s="70" t="s">
        <v>30</v>
      </c>
      <c r="AV144" s="70" t="s">
        <v>30</v>
      </c>
      <c r="AW144" s="70" t="s">
        <v>30</v>
      </c>
      <c r="AX144" s="70" t="s">
        <v>30</v>
      </c>
      <c r="AY144" s="70" t="s">
        <v>30</v>
      </c>
      <c r="AZ144" s="70" t="s">
        <v>30</v>
      </c>
      <c r="BA144" s="70" t="s">
        <v>30</v>
      </c>
      <c r="BB144" s="70" t="s">
        <v>30</v>
      </c>
      <c r="BC144" s="70" t="s">
        <v>30</v>
      </c>
      <c r="BD144" s="70" t="s">
        <v>30</v>
      </c>
      <c r="BE144" s="70" t="s">
        <v>30</v>
      </c>
      <c r="BF144" s="70" t="s">
        <v>30</v>
      </c>
      <c r="BG144" s="70" t="s">
        <v>30</v>
      </c>
      <c r="BH144" s="70" t="s">
        <v>30</v>
      </c>
      <c r="BI144" s="220" t="s">
        <v>30</v>
      </c>
    </row>
    <row r="145" spans="1:61" x14ac:dyDescent="0.2">
      <c r="A145" s="258"/>
      <c r="B145" s="250"/>
      <c r="C145" s="11">
        <v>32</v>
      </c>
      <c r="D145" s="39" t="s">
        <v>27</v>
      </c>
      <c r="E145" s="45">
        <v>3</v>
      </c>
      <c r="F145" s="51" t="s">
        <v>80</v>
      </c>
      <c r="G145" s="51" t="s">
        <v>80</v>
      </c>
      <c r="H145" s="51" t="s">
        <v>80</v>
      </c>
      <c r="I145" s="51" t="s">
        <v>80</v>
      </c>
      <c r="J145" s="51" t="s">
        <v>80</v>
      </c>
      <c r="K145" s="51" t="s">
        <v>80</v>
      </c>
      <c r="L145" s="51" t="s">
        <v>80</v>
      </c>
      <c r="M145" s="51" t="s">
        <v>80</v>
      </c>
      <c r="N145" s="51" t="s">
        <v>80</v>
      </c>
      <c r="O145" s="51" t="s">
        <v>80</v>
      </c>
      <c r="P145" s="51" t="s">
        <v>80</v>
      </c>
      <c r="Q145" s="51" t="s">
        <v>80</v>
      </c>
      <c r="R145" s="51" t="s">
        <v>80</v>
      </c>
      <c r="S145" s="51" t="s">
        <v>80</v>
      </c>
      <c r="T145" s="51" t="s">
        <v>80</v>
      </c>
      <c r="U145" s="51" t="s">
        <v>80</v>
      </c>
      <c r="V145" s="51" t="s">
        <v>80</v>
      </c>
      <c r="W145" s="64" t="s">
        <v>80</v>
      </c>
      <c r="X145" s="45">
        <v>2</v>
      </c>
      <c r="Y145" s="80" t="s">
        <v>45</v>
      </c>
      <c r="Z145" s="80" t="s">
        <v>45</v>
      </c>
      <c r="AA145" s="80" t="s">
        <v>45</v>
      </c>
      <c r="AB145" s="80" t="s">
        <v>45</v>
      </c>
      <c r="AC145" s="80" t="s">
        <v>45</v>
      </c>
      <c r="AD145" s="80" t="s">
        <v>45</v>
      </c>
      <c r="AE145" s="76" t="s">
        <v>21</v>
      </c>
      <c r="AF145" s="76" t="s">
        <v>21</v>
      </c>
      <c r="AG145" s="76" t="s">
        <v>21</v>
      </c>
      <c r="AH145" s="72" t="s">
        <v>44</v>
      </c>
      <c r="AI145" s="76" t="s">
        <v>21</v>
      </c>
      <c r="AJ145" s="76" t="s">
        <v>21</v>
      </c>
      <c r="AK145" s="78" t="s">
        <v>20</v>
      </c>
      <c r="AL145" s="78" t="s">
        <v>20</v>
      </c>
      <c r="AM145" s="78" t="s">
        <v>20</v>
      </c>
      <c r="AN145" s="78" t="s">
        <v>20</v>
      </c>
      <c r="AO145" s="78" t="s">
        <v>20</v>
      </c>
      <c r="AP145" s="79" t="s">
        <v>20</v>
      </c>
      <c r="AQ145" s="45">
        <v>1</v>
      </c>
      <c r="AR145" s="70" t="s">
        <v>30</v>
      </c>
      <c r="AS145" s="70" t="s">
        <v>30</v>
      </c>
      <c r="AT145" s="70" t="s">
        <v>30</v>
      </c>
      <c r="AU145" s="70" t="s">
        <v>30</v>
      </c>
      <c r="AV145" s="70" t="s">
        <v>30</v>
      </c>
      <c r="AW145" s="70" t="s">
        <v>30</v>
      </c>
      <c r="AX145" s="70" t="s">
        <v>30</v>
      </c>
      <c r="AY145" s="70" t="s">
        <v>30</v>
      </c>
      <c r="AZ145" s="70" t="s">
        <v>30</v>
      </c>
      <c r="BA145" s="70" t="s">
        <v>30</v>
      </c>
      <c r="BB145" s="70" t="s">
        <v>30</v>
      </c>
      <c r="BC145" s="70" t="s">
        <v>30</v>
      </c>
      <c r="BD145" s="70" t="s">
        <v>30</v>
      </c>
      <c r="BE145" s="70" t="s">
        <v>30</v>
      </c>
      <c r="BF145" s="70" t="s">
        <v>30</v>
      </c>
      <c r="BG145" s="70" t="s">
        <v>30</v>
      </c>
      <c r="BH145" s="70" t="s">
        <v>30</v>
      </c>
      <c r="BI145" s="220" t="s">
        <v>30</v>
      </c>
    </row>
    <row r="146" spans="1:61" x14ac:dyDescent="0.2">
      <c r="A146" s="258"/>
      <c r="B146" s="250"/>
      <c r="C146" s="11">
        <v>33</v>
      </c>
      <c r="D146" s="39" t="s">
        <v>27</v>
      </c>
      <c r="E146" s="45">
        <v>3</v>
      </c>
      <c r="F146" s="51" t="s">
        <v>80</v>
      </c>
      <c r="G146" s="51" t="s">
        <v>80</v>
      </c>
      <c r="H146" s="51" t="s">
        <v>80</v>
      </c>
      <c r="I146" s="51" t="s">
        <v>80</v>
      </c>
      <c r="J146" s="51" t="s">
        <v>80</v>
      </c>
      <c r="K146" s="51" t="s">
        <v>80</v>
      </c>
      <c r="L146" s="51" t="s">
        <v>80</v>
      </c>
      <c r="M146" s="51" t="s">
        <v>80</v>
      </c>
      <c r="N146" s="51" t="s">
        <v>80</v>
      </c>
      <c r="O146" s="51" t="s">
        <v>80</v>
      </c>
      <c r="P146" s="51" t="s">
        <v>80</v>
      </c>
      <c r="Q146" s="51" t="s">
        <v>80</v>
      </c>
      <c r="R146" s="51" t="s">
        <v>80</v>
      </c>
      <c r="S146" s="51" t="s">
        <v>80</v>
      </c>
      <c r="T146" s="51" t="s">
        <v>80</v>
      </c>
      <c r="U146" s="51" t="s">
        <v>80</v>
      </c>
      <c r="V146" s="51" t="s">
        <v>80</v>
      </c>
      <c r="W146" s="64" t="s">
        <v>80</v>
      </c>
      <c r="X146" s="45">
        <v>2</v>
      </c>
      <c r="Y146" s="80" t="s">
        <v>45</v>
      </c>
      <c r="Z146" s="80" t="s">
        <v>45</v>
      </c>
      <c r="AA146" s="80" t="s">
        <v>45</v>
      </c>
      <c r="AB146" s="80" t="s">
        <v>45</v>
      </c>
      <c r="AC146" s="80" t="s">
        <v>45</v>
      </c>
      <c r="AD146" s="80" t="s">
        <v>45</v>
      </c>
      <c r="AE146" s="76" t="s">
        <v>21</v>
      </c>
      <c r="AF146" s="76" t="s">
        <v>21</v>
      </c>
      <c r="AG146" s="76" t="s">
        <v>21</v>
      </c>
      <c r="AH146" s="76" t="s">
        <v>21</v>
      </c>
      <c r="AI146" s="72" t="s">
        <v>44</v>
      </c>
      <c r="AJ146" s="76" t="s">
        <v>21</v>
      </c>
      <c r="AK146" s="78" t="s">
        <v>20</v>
      </c>
      <c r="AL146" s="78" t="s">
        <v>20</v>
      </c>
      <c r="AM146" s="78" t="s">
        <v>20</v>
      </c>
      <c r="AN146" s="78" t="s">
        <v>20</v>
      </c>
      <c r="AO146" s="78" t="s">
        <v>20</v>
      </c>
      <c r="AP146" s="79" t="s">
        <v>20</v>
      </c>
      <c r="AQ146" s="45">
        <v>1</v>
      </c>
      <c r="AR146" s="70" t="s">
        <v>30</v>
      </c>
      <c r="AS146" s="70" t="s">
        <v>30</v>
      </c>
      <c r="AT146" s="70" t="s">
        <v>30</v>
      </c>
      <c r="AU146" s="70" t="s">
        <v>30</v>
      </c>
      <c r="AV146" s="70" t="s">
        <v>30</v>
      </c>
      <c r="AW146" s="70" t="s">
        <v>30</v>
      </c>
      <c r="AX146" s="70" t="s">
        <v>30</v>
      </c>
      <c r="AY146" s="70" t="s">
        <v>30</v>
      </c>
      <c r="AZ146" s="70" t="s">
        <v>30</v>
      </c>
      <c r="BA146" s="70" t="s">
        <v>30</v>
      </c>
      <c r="BB146" s="70" t="s">
        <v>30</v>
      </c>
      <c r="BC146" s="70" t="s">
        <v>30</v>
      </c>
      <c r="BD146" s="70" t="s">
        <v>30</v>
      </c>
      <c r="BE146" s="70" t="s">
        <v>30</v>
      </c>
      <c r="BF146" s="70" t="s">
        <v>30</v>
      </c>
      <c r="BG146" s="70" t="s">
        <v>30</v>
      </c>
      <c r="BH146" s="70" t="s">
        <v>30</v>
      </c>
      <c r="BI146" s="220" t="s">
        <v>30</v>
      </c>
    </row>
    <row r="147" spans="1:61" x14ac:dyDescent="0.2">
      <c r="A147" s="258"/>
      <c r="B147" s="250"/>
      <c r="C147" s="11">
        <v>34</v>
      </c>
      <c r="D147" s="39" t="s">
        <v>27</v>
      </c>
      <c r="E147" s="45">
        <v>3</v>
      </c>
      <c r="F147" s="51" t="s">
        <v>80</v>
      </c>
      <c r="G147" s="51" t="s">
        <v>80</v>
      </c>
      <c r="H147" s="51" t="s">
        <v>80</v>
      </c>
      <c r="I147" s="51" t="s">
        <v>80</v>
      </c>
      <c r="J147" s="51" t="s">
        <v>80</v>
      </c>
      <c r="K147" s="51" t="s">
        <v>80</v>
      </c>
      <c r="L147" s="51" t="s">
        <v>80</v>
      </c>
      <c r="M147" s="51" t="s">
        <v>80</v>
      </c>
      <c r="N147" s="51" t="s">
        <v>80</v>
      </c>
      <c r="O147" s="51" t="s">
        <v>80</v>
      </c>
      <c r="P147" s="51" t="s">
        <v>80</v>
      </c>
      <c r="Q147" s="51" t="s">
        <v>80</v>
      </c>
      <c r="R147" s="51" t="s">
        <v>80</v>
      </c>
      <c r="S147" s="51" t="s">
        <v>80</v>
      </c>
      <c r="T147" s="51" t="s">
        <v>80</v>
      </c>
      <c r="U147" s="51" t="s">
        <v>80</v>
      </c>
      <c r="V147" s="51" t="s">
        <v>80</v>
      </c>
      <c r="W147" s="64" t="s">
        <v>80</v>
      </c>
      <c r="X147" s="45">
        <v>2</v>
      </c>
      <c r="Y147" s="80" t="s">
        <v>45</v>
      </c>
      <c r="Z147" s="80" t="s">
        <v>45</v>
      </c>
      <c r="AA147" s="80" t="s">
        <v>45</v>
      </c>
      <c r="AB147" s="80" t="s">
        <v>45</v>
      </c>
      <c r="AC147" s="80" t="s">
        <v>45</v>
      </c>
      <c r="AD147" s="80" t="s">
        <v>45</v>
      </c>
      <c r="AE147" s="76" t="s">
        <v>21</v>
      </c>
      <c r="AF147" s="76" t="s">
        <v>21</v>
      </c>
      <c r="AG147" s="76" t="s">
        <v>21</v>
      </c>
      <c r="AH147" s="76" t="s">
        <v>21</v>
      </c>
      <c r="AI147" s="72" t="s">
        <v>44</v>
      </c>
      <c r="AJ147" s="76" t="s">
        <v>21</v>
      </c>
      <c r="AK147" s="78" t="s">
        <v>20</v>
      </c>
      <c r="AL147" s="78" t="s">
        <v>20</v>
      </c>
      <c r="AM147" s="78" t="s">
        <v>20</v>
      </c>
      <c r="AN147" s="78" t="s">
        <v>20</v>
      </c>
      <c r="AO147" s="78" t="s">
        <v>20</v>
      </c>
      <c r="AP147" s="79" t="s">
        <v>20</v>
      </c>
      <c r="AQ147" s="45">
        <v>1</v>
      </c>
      <c r="AR147" s="70" t="s">
        <v>30</v>
      </c>
      <c r="AS147" s="70" t="s">
        <v>30</v>
      </c>
      <c r="AT147" s="70" t="s">
        <v>30</v>
      </c>
      <c r="AU147" s="70" t="s">
        <v>30</v>
      </c>
      <c r="AV147" s="70" t="s">
        <v>30</v>
      </c>
      <c r="AW147" s="70" t="s">
        <v>30</v>
      </c>
      <c r="AX147" s="70" t="s">
        <v>30</v>
      </c>
      <c r="AY147" s="70" t="s">
        <v>30</v>
      </c>
      <c r="AZ147" s="70" t="s">
        <v>30</v>
      </c>
      <c r="BA147" s="70" t="s">
        <v>30</v>
      </c>
      <c r="BB147" s="70" t="s">
        <v>30</v>
      </c>
      <c r="BC147" s="70" t="s">
        <v>30</v>
      </c>
      <c r="BD147" s="70" t="s">
        <v>30</v>
      </c>
      <c r="BE147" s="70" t="s">
        <v>30</v>
      </c>
      <c r="BF147" s="70" t="s">
        <v>30</v>
      </c>
      <c r="BG147" s="70" t="s">
        <v>30</v>
      </c>
      <c r="BH147" s="70" t="s">
        <v>30</v>
      </c>
      <c r="BI147" s="220" t="s">
        <v>30</v>
      </c>
    </row>
    <row r="148" spans="1:61" x14ac:dyDescent="0.2">
      <c r="A148" s="258"/>
      <c r="B148" s="250"/>
      <c r="C148" s="11">
        <v>35</v>
      </c>
      <c r="D148" s="39" t="s">
        <v>27</v>
      </c>
      <c r="E148" s="45">
        <v>3</v>
      </c>
      <c r="F148" s="51" t="s">
        <v>80</v>
      </c>
      <c r="G148" s="51" t="s">
        <v>80</v>
      </c>
      <c r="H148" s="51" t="s">
        <v>80</v>
      </c>
      <c r="I148" s="51" t="s">
        <v>80</v>
      </c>
      <c r="J148" s="51" t="s">
        <v>80</v>
      </c>
      <c r="K148" s="51" t="s">
        <v>80</v>
      </c>
      <c r="L148" s="51" t="s">
        <v>80</v>
      </c>
      <c r="M148" s="51" t="s">
        <v>80</v>
      </c>
      <c r="N148" s="51" t="s">
        <v>80</v>
      </c>
      <c r="O148" s="51" t="s">
        <v>80</v>
      </c>
      <c r="P148" s="51" t="s">
        <v>80</v>
      </c>
      <c r="Q148" s="51" t="s">
        <v>80</v>
      </c>
      <c r="R148" s="51" t="s">
        <v>80</v>
      </c>
      <c r="S148" s="51" t="s">
        <v>80</v>
      </c>
      <c r="T148" s="51" t="s">
        <v>80</v>
      </c>
      <c r="U148" s="51" t="s">
        <v>80</v>
      </c>
      <c r="V148" s="51" t="s">
        <v>80</v>
      </c>
      <c r="W148" s="64" t="s">
        <v>80</v>
      </c>
      <c r="X148" s="45">
        <v>2</v>
      </c>
      <c r="Y148" s="80" t="s">
        <v>45</v>
      </c>
      <c r="Z148" s="80" t="s">
        <v>45</v>
      </c>
      <c r="AA148" s="80" t="s">
        <v>45</v>
      </c>
      <c r="AB148" s="80" t="s">
        <v>45</v>
      </c>
      <c r="AC148" s="80" t="s">
        <v>45</v>
      </c>
      <c r="AD148" s="80" t="s">
        <v>45</v>
      </c>
      <c r="AE148" s="76" t="s">
        <v>21</v>
      </c>
      <c r="AF148" s="76" t="s">
        <v>21</v>
      </c>
      <c r="AG148" s="76" t="s">
        <v>21</v>
      </c>
      <c r="AH148" s="76" t="s">
        <v>21</v>
      </c>
      <c r="AI148" s="72" t="s">
        <v>44</v>
      </c>
      <c r="AJ148" s="76" t="s">
        <v>21</v>
      </c>
      <c r="AK148" s="78" t="s">
        <v>20</v>
      </c>
      <c r="AL148" s="78" t="s">
        <v>20</v>
      </c>
      <c r="AM148" s="78" t="s">
        <v>20</v>
      </c>
      <c r="AN148" s="78" t="s">
        <v>20</v>
      </c>
      <c r="AO148" s="78" t="s">
        <v>20</v>
      </c>
      <c r="AP148" s="79" t="s">
        <v>20</v>
      </c>
      <c r="AQ148" s="45">
        <v>1</v>
      </c>
      <c r="AR148" s="70" t="s">
        <v>30</v>
      </c>
      <c r="AS148" s="70" t="s">
        <v>30</v>
      </c>
      <c r="AT148" s="70" t="s">
        <v>30</v>
      </c>
      <c r="AU148" s="70" t="s">
        <v>30</v>
      </c>
      <c r="AV148" s="70" t="s">
        <v>30</v>
      </c>
      <c r="AW148" s="70" t="s">
        <v>30</v>
      </c>
      <c r="AX148" s="70" t="s">
        <v>30</v>
      </c>
      <c r="AY148" s="70" t="s">
        <v>30</v>
      </c>
      <c r="AZ148" s="70" t="s">
        <v>30</v>
      </c>
      <c r="BA148" s="70" t="s">
        <v>30</v>
      </c>
      <c r="BB148" s="70" t="s">
        <v>30</v>
      </c>
      <c r="BC148" s="70" t="s">
        <v>30</v>
      </c>
      <c r="BD148" s="70" t="s">
        <v>30</v>
      </c>
      <c r="BE148" s="70" t="s">
        <v>30</v>
      </c>
      <c r="BF148" s="70" t="s">
        <v>30</v>
      </c>
      <c r="BG148" s="70" t="s">
        <v>30</v>
      </c>
      <c r="BH148" s="70" t="s">
        <v>30</v>
      </c>
      <c r="BI148" s="220" t="s">
        <v>30</v>
      </c>
    </row>
    <row r="149" spans="1:61" x14ac:dyDescent="0.2">
      <c r="A149" s="258"/>
      <c r="B149" s="250" t="s">
        <v>12</v>
      </c>
      <c r="C149" s="11">
        <v>36</v>
      </c>
      <c r="D149" s="39" t="s">
        <v>27</v>
      </c>
      <c r="E149" s="45">
        <v>3</v>
      </c>
      <c r="F149" s="51" t="s">
        <v>80</v>
      </c>
      <c r="G149" s="51" t="s">
        <v>80</v>
      </c>
      <c r="H149" s="51" t="s">
        <v>80</v>
      </c>
      <c r="I149" s="51" t="s">
        <v>80</v>
      </c>
      <c r="J149" s="51" t="s">
        <v>80</v>
      </c>
      <c r="K149" s="51" t="s">
        <v>80</v>
      </c>
      <c r="L149" s="51" t="s">
        <v>80</v>
      </c>
      <c r="M149" s="51" t="s">
        <v>80</v>
      </c>
      <c r="N149" s="51" t="s">
        <v>80</v>
      </c>
      <c r="O149" s="51" t="s">
        <v>80</v>
      </c>
      <c r="P149" s="51" t="s">
        <v>80</v>
      </c>
      <c r="Q149" s="51" t="s">
        <v>80</v>
      </c>
      <c r="R149" s="51" t="s">
        <v>80</v>
      </c>
      <c r="S149" s="51" t="s">
        <v>80</v>
      </c>
      <c r="T149" s="51" t="s">
        <v>80</v>
      </c>
      <c r="U149" s="51" t="s">
        <v>80</v>
      </c>
      <c r="V149" s="51" t="s">
        <v>80</v>
      </c>
      <c r="W149" s="64" t="s">
        <v>80</v>
      </c>
      <c r="X149" s="45">
        <v>2</v>
      </c>
      <c r="Y149" s="80" t="s">
        <v>45</v>
      </c>
      <c r="Z149" s="80" t="s">
        <v>45</v>
      </c>
      <c r="AA149" s="80" t="s">
        <v>45</v>
      </c>
      <c r="AB149" s="80" t="s">
        <v>45</v>
      </c>
      <c r="AC149" s="80" t="s">
        <v>45</v>
      </c>
      <c r="AD149" s="80" t="s">
        <v>45</v>
      </c>
      <c r="AE149" s="76" t="s">
        <v>21</v>
      </c>
      <c r="AF149" s="76" t="s">
        <v>21</v>
      </c>
      <c r="AG149" s="76" t="s">
        <v>21</v>
      </c>
      <c r="AH149" s="76" t="s">
        <v>21</v>
      </c>
      <c r="AI149" s="76" t="s">
        <v>21</v>
      </c>
      <c r="AJ149" s="72" t="s">
        <v>44</v>
      </c>
      <c r="AK149" s="78" t="s">
        <v>20</v>
      </c>
      <c r="AL149" s="78" t="s">
        <v>20</v>
      </c>
      <c r="AM149" s="78" t="s">
        <v>20</v>
      </c>
      <c r="AN149" s="78" t="s">
        <v>20</v>
      </c>
      <c r="AO149" s="78" t="s">
        <v>20</v>
      </c>
      <c r="AP149" s="79" t="s">
        <v>20</v>
      </c>
      <c r="AQ149" s="45">
        <v>1</v>
      </c>
      <c r="AR149" s="70" t="s">
        <v>30</v>
      </c>
      <c r="AS149" s="70" t="s">
        <v>30</v>
      </c>
      <c r="AT149" s="70" t="s">
        <v>30</v>
      </c>
      <c r="AU149" s="70" t="s">
        <v>30</v>
      </c>
      <c r="AV149" s="70" t="s">
        <v>30</v>
      </c>
      <c r="AW149" s="70" t="s">
        <v>30</v>
      </c>
      <c r="AX149" s="70" t="s">
        <v>30</v>
      </c>
      <c r="AY149" s="70" t="s">
        <v>30</v>
      </c>
      <c r="AZ149" s="70" t="s">
        <v>30</v>
      </c>
      <c r="BA149" s="70" t="s">
        <v>30</v>
      </c>
      <c r="BB149" s="70" t="s">
        <v>30</v>
      </c>
      <c r="BC149" s="70" t="s">
        <v>30</v>
      </c>
      <c r="BD149" s="70" t="s">
        <v>30</v>
      </c>
      <c r="BE149" s="70" t="s">
        <v>30</v>
      </c>
      <c r="BF149" s="70" t="s">
        <v>30</v>
      </c>
      <c r="BG149" s="70" t="s">
        <v>30</v>
      </c>
      <c r="BH149" s="70" t="s">
        <v>30</v>
      </c>
      <c r="BI149" s="220" t="s">
        <v>30</v>
      </c>
    </row>
    <row r="150" spans="1:61" x14ac:dyDescent="0.2">
      <c r="A150" s="258"/>
      <c r="B150" s="250"/>
      <c r="C150" s="11">
        <v>37</v>
      </c>
      <c r="D150" s="39"/>
      <c r="E150" s="45">
        <v>3</v>
      </c>
      <c r="F150" s="35" t="s">
        <v>52</v>
      </c>
      <c r="G150" s="35" t="s">
        <v>52</v>
      </c>
      <c r="H150" s="35" t="s">
        <v>52</v>
      </c>
      <c r="I150" s="35" t="s">
        <v>52</v>
      </c>
      <c r="J150" s="35" t="s">
        <v>52</v>
      </c>
      <c r="K150" s="35" t="s">
        <v>52</v>
      </c>
      <c r="L150" s="35" t="s">
        <v>52</v>
      </c>
      <c r="M150" s="35" t="s">
        <v>52</v>
      </c>
      <c r="N150" s="35" t="s">
        <v>52</v>
      </c>
      <c r="O150" s="35" t="s">
        <v>52</v>
      </c>
      <c r="P150" s="35" t="s">
        <v>52</v>
      </c>
      <c r="Q150" s="35" t="s">
        <v>52</v>
      </c>
      <c r="R150" s="35" t="s">
        <v>52</v>
      </c>
      <c r="S150" s="35" t="s">
        <v>52</v>
      </c>
      <c r="T150" s="35" t="s">
        <v>52</v>
      </c>
      <c r="U150" s="35" t="s">
        <v>52</v>
      </c>
      <c r="V150" s="35" t="s">
        <v>52</v>
      </c>
      <c r="W150" s="65" t="s">
        <v>52</v>
      </c>
      <c r="X150" s="45">
        <v>2</v>
      </c>
      <c r="Y150" s="80" t="s">
        <v>45</v>
      </c>
      <c r="Z150" s="80" t="s">
        <v>45</v>
      </c>
      <c r="AA150" s="80" t="s">
        <v>45</v>
      </c>
      <c r="AB150" s="80" t="s">
        <v>45</v>
      </c>
      <c r="AC150" s="80" t="s">
        <v>45</v>
      </c>
      <c r="AD150" s="80" t="s">
        <v>45</v>
      </c>
      <c r="AE150" s="76" t="s">
        <v>21</v>
      </c>
      <c r="AF150" s="76" t="s">
        <v>21</v>
      </c>
      <c r="AG150" s="76" t="s">
        <v>21</v>
      </c>
      <c r="AH150" s="76" t="s">
        <v>21</v>
      </c>
      <c r="AI150" s="76" t="s">
        <v>21</v>
      </c>
      <c r="AJ150" s="72" t="s">
        <v>44</v>
      </c>
      <c r="AK150" s="78" t="s">
        <v>20</v>
      </c>
      <c r="AL150" s="78" t="s">
        <v>20</v>
      </c>
      <c r="AM150" s="78" t="s">
        <v>20</v>
      </c>
      <c r="AN150" s="78" t="s">
        <v>20</v>
      </c>
      <c r="AO150" s="78" t="s">
        <v>20</v>
      </c>
      <c r="AP150" s="79" t="s">
        <v>20</v>
      </c>
      <c r="AQ150" s="45">
        <v>1</v>
      </c>
      <c r="AR150" s="70" t="s">
        <v>30</v>
      </c>
      <c r="AS150" s="70" t="s">
        <v>30</v>
      </c>
      <c r="AT150" s="70" t="s">
        <v>30</v>
      </c>
      <c r="AU150" s="70" t="s">
        <v>30</v>
      </c>
      <c r="AV150" s="70" t="s">
        <v>30</v>
      </c>
      <c r="AW150" s="70" t="s">
        <v>30</v>
      </c>
      <c r="AX150" s="70" t="s">
        <v>30</v>
      </c>
      <c r="AY150" s="70" t="s">
        <v>30</v>
      </c>
      <c r="AZ150" s="70" t="s">
        <v>30</v>
      </c>
      <c r="BA150" s="70" t="s">
        <v>30</v>
      </c>
      <c r="BB150" s="70" t="s">
        <v>30</v>
      </c>
      <c r="BC150" s="70" t="s">
        <v>30</v>
      </c>
      <c r="BD150" s="70" t="s">
        <v>30</v>
      </c>
      <c r="BE150" s="70" t="s">
        <v>30</v>
      </c>
      <c r="BF150" s="70" t="s">
        <v>30</v>
      </c>
      <c r="BG150" s="70" t="s">
        <v>30</v>
      </c>
      <c r="BH150" s="70" t="s">
        <v>30</v>
      </c>
      <c r="BI150" s="220" t="s">
        <v>30</v>
      </c>
    </row>
    <row r="151" spans="1:61" x14ac:dyDescent="0.2">
      <c r="A151" s="258"/>
      <c r="B151" s="250"/>
      <c r="C151" s="11">
        <v>38</v>
      </c>
      <c r="D151" s="39"/>
      <c r="E151" s="45">
        <v>3</v>
      </c>
      <c r="F151" s="35" t="s">
        <v>52</v>
      </c>
      <c r="G151" s="35" t="s">
        <v>52</v>
      </c>
      <c r="H151" s="35" t="s">
        <v>52</v>
      </c>
      <c r="I151" s="35" t="s">
        <v>52</v>
      </c>
      <c r="J151" s="35" t="s">
        <v>52</v>
      </c>
      <c r="K151" s="35" t="s">
        <v>52</v>
      </c>
      <c r="L151" s="35" t="s">
        <v>52</v>
      </c>
      <c r="M151" s="35" t="s">
        <v>52</v>
      </c>
      <c r="N151" s="35" t="s">
        <v>52</v>
      </c>
      <c r="O151" s="35" t="s">
        <v>52</v>
      </c>
      <c r="P151" s="35" t="s">
        <v>52</v>
      </c>
      <c r="Q151" s="35" t="s">
        <v>52</v>
      </c>
      <c r="R151" s="35" t="s">
        <v>52</v>
      </c>
      <c r="S151" s="35" t="s">
        <v>52</v>
      </c>
      <c r="T151" s="35" t="s">
        <v>52</v>
      </c>
      <c r="U151" s="35" t="s">
        <v>52</v>
      </c>
      <c r="V151" s="35" t="s">
        <v>52</v>
      </c>
      <c r="W151" s="65" t="s">
        <v>52</v>
      </c>
      <c r="X151" s="45">
        <v>2</v>
      </c>
      <c r="Y151" s="80" t="s">
        <v>45</v>
      </c>
      <c r="Z151" s="80" t="s">
        <v>45</v>
      </c>
      <c r="AA151" s="80" t="s">
        <v>45</v>
      </c>
      <c r="AB151" s="80" t="s">
        <v>45</v>
      </c>
      <c r="AC151" s="80" t="s">
        <v>45</v>
      </c>
      <c r="AD151" s="80" t="s">
        <v>45</v>
      </c>
      <c r="AE151" s="76" t="s">
        <v>21</v>
      </c>
      <c r="AF151" s="76" t="s">
        <v>21</v>
      </c>
      <c r="AG151" s="76" t="s">
        <v>21</v>
      </c>
      <c r="AH151" s="76" t="s">
        <v>21</v>
      </c>
      <c r="AI151" s="76" t="s">
        <v>21</v>
      </c>
      <c r="AJ151" s="72" t="s">
        <v>44</v>
      </c>
      <c r="AK151" s="78" t="s">
        <v>20</v>
      </c>
      <c r="AL151" s="78" t="s">
        <v>20</v>
      </c>
      <c r="AM151" s="78" t="s">
        <v>20</v>
      </c>
      <c r="AN151" s="78" t="s">
        <v>20</v>
      </c>
      <c r="AO151" s="78" t="s">
        <v>20</v>
      </c>
      <c r="AP151" s="79" t="s">
        <v>20</v>
      </c>
      <c r="AQ151" s="45">
        <v>1</v>
      </c>
      <c r="AR151" s="70" t="s">
        <v>30</v>
      </c>
      <c r="AS151" s="70" t="s">
        <v>30</v>
      </c>
      <c r="AT151" s="70" t="s">
        <v>30</v>
      </c>
      <c r="AU151" s="70" t="s">
        <v>30</v>
      </c>
      <c r="AV151" s="70" t="s">
        <v>30</v>
      </c>
      <c r="AW151" s="70" t="s">
        <v>30</v>
      </c>
      <c r="AX151" s="70" t="s">
        <v>30</v>
      </c>
      <c r="AY151" s="70" t="s">
        <v>30</v>
      </c>
      <c r="AZ151" s="70" t="s">
        <v>30</v>
      </c>
      <c r="BA151" s="70" t="s">
        <v>30</v>
      </c>
      <c r="BB151" s="70" t="s">
        <v>30</v>
      </c>
      <c r="BC151" s="70" t="s">
        <v>30</v>
      </c>
      <c r="BD151" s="70" t="s">
        <v>30</v>
      </c>
      <c r="BE151" s="70" t="s">
        <v>30</v>
      </c>
      <c r="BF151" s="70" t="s">
        <v>30</v>
      </c>
      <c r="BG151" s="70" t="s">
        <v>30</v>
      </c>
      <c r="BH151" s="70" t="s">
        <v>30</v>
      </c>
      <c r="BI151" s="220" t="s">
        <v>30</v>
      </c>
    </row>
    <row r="152" spans="1:61" x14ac:dyDescent="0.2">
      <c r="A152" s="258"/>
      <c r="B152" s="250"/>
      <c r="C152" s="11">
        <v>39</v>
      </c>
      <c r="D152" s="39"/>
      <c r="E152" s="45">
        <v>3</v>
      </c>
      <c r="F152" s="35" t="s">
        <v>52</v>
      </c>
      <c r="G152" s="35" t="s">
        <v>52</v>
      </c>
      <c r="H152" s="35" t="s">
        <v>52</v>
      </c>
      <c r="I152" s="35" t="s">
        <v>52</v>
      </c>
      <c r="J152" s="35" t="s">
        <v>52</v>
      </c>
      <c r="K152" s="35" t="s">
        <v>52</v>
      </c>
      <c r="L152" s="35" t="s">
        <v>52</v>
      </c>
      <c r="M152" s="35" t="s">
        <v>52</v>
      </c>
      <c r="N152" s="35" t="s">
        <v>52</v>
      </c>
      <c r="O152" s="35" t="s">
        <v>52</v>
      </c>
      <c r="P152" s="35" t="s">
        <v>52</v>
      </c>
      <c r="Q152" s="35" t="s">
        <v>52</v>
      </c>
      <c r="R152" s="35" t="s">
        <v>52</v>
      </c>
      <c r="S152" s="35" t="s">
        <v>52</v>
      </c>
      <c r="T152" s="35" t="s">
        <v>52</v>
      </c>
      <c r="U152" s="35" t="s">
        <v>52</v>
      </c>
      <c r="V152" s="35" t="s">
        <v>52</v>
      </c>
      <c r="W152" s="65" t="s">
        <v>52</v>
      </c>
      <c r="X152" s="45">
        <v>2</v>
      </c>
      <c r="Y152" s="80" t="s">
        <v>45</v>
      </c>
      <c r="Z152" s="80" t="s">
        <v>45</v>
      </c>
      <c r="AA152" s="80" t="s">
        <v>45</v>
      </c>
      <c r="AB152" s="80" t="s">
        <v>45</v>
      </c>
      <c r="AC152" s="80" t="s">
        <v>45</v>
      </c>
      <c r="AD152" s="80" t="s">
        <v>45</v>
      </c>
      <c r="AE152" s="76" t="s">
        <v>21</v>
      </c>
      <c r="AF152" s="76" t="s">
        <v>21</v>
      </c>
      <c r="AG152" s="76" t="s">
        <v>21</v>
      </c>
      <c r="AH152" s="76" t="s">
        <v>21</v>
      </c>
      <c r="AI152" s="76" t="s">
        <v>21</v>
      </c>
      <c r="AJ152" s="76" t="s">
        <v>21</v>
      </c>
      <c r="AK152" s="72" t="s">
        <v>44</v>
      </c>
      <c r="AL152" s="78" t="s">
        <v>20</v>
      </c>
      <c r="AM152" s="78" t="s">
        <v>20</v>
      </c>
      <c r="AN152" s="78" t="s">
        <v>20</v>
      </c>
      <c r="AO152" s="78" t="s">
        <v>20</v>
      </c>
      <c r="AP152" s="79" t="s">
        <v>20</v>
      </c>
      <c r="AQ152" s="45">
        <v>1</v>
      </c>
      <c r="AR152" s="70" t="s">
        <v>30</v>
      </c>
      <c r="AS152" s="70" t="s">
        <v>30</v>
      </c>
      <c r="AT152" s="70" t="s">
        <v>30</v>
      </c>
      <c r="AU152" s="70" t="s">
        <v>30</v>
      </c>
      <c r="AV152" s="70" t="s">
        <v>30</v>
      </c>
      <c r="AW152" s="70" t="s">
        <v>30</v>
      </c>
      <c r="AX152" s="70" t="s">
        <v>30</v>
      </c>
      <c r="AY152" s="70" t="s">
        <v>30</v>
      </c>
      <c r="AZ152" s="70" t="s">
        <v>30</v>
      </c>
      <c r="BA152" s="70" t="s">
        <v>30</v>
      </c>
      <c r="BB152" s="70" t="s">
        <v>30</v>
      </c>
      <c r="BC152" s="70" t="s">
        <v>30</v>
      </c>
      <c r="BD152" s="70" t="s">
        <v>30</v>
      </c>
      <c r="BE152" s="70" t="s">
        <v>30</v>
      </c>
      <c r="BF152" s="70" t="s">
        <v>30</v>
      </c>
      <c r="BG152" s="70" t="s">
        <v>30</v>
      </c>
      <c r="BH152" s="70" t="s">
        <v>30</v>
      </c>
      <c r="BI152" s="220" t="s">
        <v>30</v>
      </c>
    </row>
    <row r="153" spans="1:61" x14ac:dyDescent="0.2">
      <c r="A153" s="258"/>
      <c r="B153" s="250" t="s">
        <v>1</v>
      </c>
      <c r="C153" s="11">
        <v>40</v>
      </c>
      <c r="D153" s="39"/>
      <c r="E153" s="45">
        <v>3</v>
      </c>
      <c r="F153" s="35" t="s">
        <v>52</v>
      </c>
      <c r="G153" s="35" t="s">
        <v>52</v>
      </c>
      <c r="H153" s="35" t="s">
        <v>52</v>
      </c>
      <c r="I153" s="35" t="s">
        <v>52</v>
      </c>
      <c r="J153" s="35" t="s">
        <v>52</v>
      </c>
      <c r="K153" s="35" t="s">
        <v>52</v>
      </c>
      <c r="L153" s="35" t="s">
        <v>52</v>
      </c>
      <c r="M153" s="35" t="s">
        <v>52</v>
      </c>
      <c r="N153" s="35" t="s">
        <v>52</v>
      </c>
      <c r="O153" s="35" t="s">
        <v>52</v>
      </c>
      <c r="P153" s="35" t="s">
        <v>52</v>
      </c>
      <c r="Q153" s="35" t="s">
        <v>52</v>
      </c>
      <c r="R153" s="35" t="s">
        <v>52</v>
      </c>
      <c r="S153" s="35" t="s">
        <v>52</v>
      </c>
      <c r="T153" s="35" t="s">
        <v>52</v>
      </c>
      <c r="U153" s="35" t="s">
        <v>52</v>
      </c>
      <c r="V153" s="35" t="s">
        <v>52</v>
      </c>
      <c r="W153" s="65" t="s">
        <v>52</v>
      </c>
      <c r="X153" s="45">
        <v>2</v>
      </c>
      <c r="Y153" s="80" t="s">
        <v>45</v>
      </c>
      <c r="Z153" s="80" t="s">
        <v>45</v>
      </c>
      <c r="AA153" s="80" t="s">
        <v>45</v>
      </c>
      <c r="AB153" s="80" t="s">
        <v>45</v>
      </c>
      <c r="AC153" s="80" t="s">
        <v>45</v>
      </c>
      <c r="AD153" s="80" t="s">
        <v>45</v>
      </c>
      <c r="AE153" s="76" t="s">
        <v>21</v>
      </c>
      <c r="AF153" s="76" t="s">
        <v>21</v>
      </c>
      <c r="AG153" s="76" t="s">
        <v>21</v>
      </c>
      <c r="AH153" s="76" t="s">
        <v>21</v>
      </c>
      <c r="AI153" s="76" t="s">
        <v>21</v>
      </c>
      <c r="AJ153" s="76" t="s">
        <v>21</v>
      </c>
      <c r="AK153" s="72" t="s">
        <v>44</v>
      </c>
      <c r="AL153" s="78" t="s">
        <v>20</v>
      </c>
      <c r="AM153" s="78" t="s">
        <v>20</v>
      </c>
      <c r="AN153" s="78" t="s">
        <v>20</v>
      </c>
      <c r="AO153" s="78" t="s">
        <v>20</v>
      </c>
      <c r="AP153" s="79" t="s">
        <v>20</v>
      </c>
      <c r="AQ153" s="45">
        <v>1</v>
      </c>
      <c r="AR153" s="70" t="s">
        <v>30</v>
      </c>
      <c r="AS153" s="70" t="s">
        <v>30</v>
      </c>
      <c r="AT153" s="70" t="s">
        <v>30</v>
      </c>
      <c r="AU153" s="70" t="s">
        <v>30</v>
      </c>
      <c r="AV153" s="70" t="s">
        <v>30</v>
      </c>
      <c r="AW153" s="70" t="s">
        <v>30</v>
      </c>
      <c r="AX153" s="70" t="s">
        <v>30</v>
      </c>
      <c r="AY153" s="70" t="s">
        <v>30</v>
      </c>
      <c r="AZ153" s="70" t="s">
        <v>30</v>
      </c>
      <c r="BA153" s="70" t="s">
        <v>30</v>
      </c>
      <c r="BB153" s="70" t="s">
        <v>30</v>
      </c>
      <c r="BC153" s="70" t="s">
        <v>30</v>
      </c>
      <c r="BD153" s="70" t="s">
        <v>30</v>
      </c>
      <c r="BE153" s="70" t="s">
        <v>30</v>
      </c>
      <c r="BF153" s="70" t="s">
        <v>30</v>
      </c>
      <c r="BG153" s="70" t="s">
        <v>30</v>
      </c>
      <c r="BH153" s="70" t="s">
        <v>30</v>
      </c>
      <c r="BI153" s="220" t="s">
        <v>30</v>
      </c>
    </row>
    <row r="154" spans="1:61" x14ac:dyDescent="0.2">
      <c r="A154" s="258"/>
      <c r="B154" s="250"/>
      <c r="C154" s="11">
        <v>41</v>
      </c>
      <c r="D154" s="39"/>
      <c r="E154" s="45">
        <v>3</v>
      </c>
      <c r="F154" s="35" t="s">
        <v>52</v>
      </c>
      <c r="G154" s="35" t="s">
        <v>52</v>
      </c>
      <c r="H154" s="35" t="s">
        <v>52</v>
      </c>
      <c r="I154" s="35" t="s">
        <v>52</v>
      </c>
      <c r="J154" s="35" t="s">
        <v>52</v>
      </c>
      <c r="K154" s="35" t="s">
        <v>52</v>
      </c>
      <c r="L154" s="35" t="s">
        <v>52</v>
      </c>
      <c r="M154" s="35" t="s">
        <v>52</v>
      </c>
      <c r="N154" s="35" t="s">
        <v>52</v>
      </c>
      <c r="O154" s="35" t="s">
        <v>52</v>
      </c>
      <c r="P154" s="35" t="s">
        <v>52</v>
      </c>
      <c r="Q154" s="35" t="s">
        <v>52</v>
      </c>
      <c r="R154" s="35" t="s">
        <v>52</v>
      </c>
      <c r="S154" s="35" t="s">
        <v>52</v>
      </c>
      <c r="T154" s="35" t="s">
        <v>52</v>
      </c>
      <c r="U154" s="35" t="s">
        <v>52</v>
      </c>
      <c r="V154" s="35" t="s">
        <v>52</v>
      </c>
      <c r="W154" s="65" t="s">
        <v>52</v>
      </c>
      <c r="X154" s="45">
        <v>2</v>
      </c>
      <c r="Y154" s="80" t="s">
        <v>45</v>
      </c>
      <c r="Z154" s="80" t="s">
        <v>45</v>
      </c>
      <c r="AA154" s="80" t="s">
        <v>45</v>
      </c>
      <c r="AB154" s="80" t="s">
        <v>45</v>
      </c>
      <c r="AC154" s="80" t="s">
        <v>45</v>
      </c>
      <c r="AD154" s="80" t="s">
        <v>45</v>
      </c>
      <c r="AE154" s="76" t="s">
        <v>21</v>
      </c>
      <c r="AF154" s="76" t="s">
        <v>21</v>
      </c>
      <c r="AG154" s="76" t="s">
        <v>21</v>
      </c>
      <c r="AH154" s="76" t="s">
        <v>21</v>
      </c>
      <c r="AI154" s="76" t="s">
        <v>21</v>
      </c>
      <c r="AJ154" s="76" t="s">
        <v>21</v>
      </c>
      <c r="AK154" s="72" t="s">
        <v>44</v>
      </c>
      <c r="AL154" s="78" t="s">
        <v>20</v>
      </c>
      <c r="AM154" s="78" t="s">
        <v>20</v>
      </c>
      <c r="AN154" s="78" t="s">
        <v>20</v>
      </c>
      <c r="AO154" s="78" t="s">
        <v>20</v>
      </c>
      <c r="AP154" s="79" t="s">
        <v>20</v>
      </c>
      <c r="AQ154" s="45">
        <v>1</v>
      </c>
      <c r="AR154" s="70" t="s">
        <v>30</v>
      </c>
      <c r="AS154" s="70" t="s">
        <v>30</v>
      </c>
      <c r="AT154" s="70" t="s">
        <v>30</v>
      </c>
      <c r="AU154" s="70" t="s">
        <v>30</v>
      </c>
      <c r="AV154" s="70" t="s">
        <v>30</v>
      </c>
      <c r="AW154" s="70" t="s">
        <v>30</v>
      </c>
      <c r="AX154" s="70" t="s">
        <v>30</v>
      </c>
      <c r="AY154" s="70" t="s">
        <v>30</v>
      </c>
      <c r="AZ154" s="70" t="s">
        <v>30</v>
      </c>
      <c r="BA154" s="70" t="s">
        <v>30</v>
      </c>
      <c r="BB154" s="70" t="s">
        <v>30</v>
      </c>
      <c r="BC154" s="70" t="s">
        <v>30</v>
      </c>
      <c r="BD154" s="70" t="s">
        <v>30</v>
      </c>
      <c r="BE154" s="70" t="s">
        <v>30</v>
      </c>
      <c r="BF154" s="70" t="s">
        <v>30</v>
      </c>
      <c r="BG154" s="70" t="s">
        <v>30</v>
      </c>
      <c r="BH154" s="70" t="s">
        <v>30</v>
      </c>
      <c r="BI154" s="220" t="s">
        <v>30</v>
      </c>
    </row>
    <row r="155" spans="1:61" x14ac:dyDescent="0.2">
      <c r="A155" s="258"/>
      <c r="B155" s="250"/>
      <c r="C155" s="11">
        <v>42</v>
      </c>
      <c r="D155" s="39"/>
      <c r="E155" s="45">
        <v>3</v>
      </c>
      <c r="F155" s="35" t="s">
        <v>52</v>
      </c>
      <c r="G155" s="35" t="s">
        <v>52</v>
      </c>
      <c r="H155" s="35" t="s">
        <v>52</v>
      </c>
      <c r="I155" s="35" t="s">
        <v>52</v>
      </c>
      <c r="J155" s="35" t="s">
        <v>52</v>
      </c>
      <c r="K155" s="35" t="s">
        <v>52</v>
      </c>
      <c r="L155" s="35" t="s">
        <v>52</v>
      </c>
      <c r="M155" s="35" t="s">
        <v>52</v>
      </c>
      <c r="N155" s="35" t="s">
        <v>52</v>
      </c>
      <c r="O155" s="35" t="s">
        <v>52</v>
      </c>
      <c r="P155" s="35" t="s">
        <v>52</v>
      </c>
      <c r="Q155" s="35" t="s">
        <v>52</v>
      </c>
      <c r="R155" s="35" t="s">
        <v>52</v>
      </c>
      <c r="S155" s="35" t="s">
        <v>52</v>
      </c>
      <c r="T155" s="35" t="s">
        <v>52</v>
      </c>
      <c r="U155" s="35" t="s">
        <v>52</v>
      </c>
      <c r="V155" s="35" t="s">
        <v>52</v>
      </c>
      <c r="W155" s="65" t="s">
        <v>52</v>
      </c>
      <c r="X155" s="45">
        <v>2</v>
      </c>
      <c r="Y155" s="80" t="s">
        <v>45</v>
      </c>
      <c r="Z155" s="80" t="s">
        <v>45</v>
      </c>
      <c r="AA155" s="80" t="s">
        <v>45</v>
      </c>
      <c r="AB155" s="80" t="s">
        <v>45</v>
      </c>
      <c r="AC155" s="80" t="s">
        <v>45</v>
      </c>
      <c r="AD155" s="80" t="s">
        <v>45</v>
      </c>
      <c r="AE155" s="76" t="s">
        <v>21</v>
      </c>
      <c r="AF155" s="76" t="s">
        <v>21</v>
      </c>
      <c r="AG155" s="76" t="s">
        <v>21</v>
      </c>
      <c r="AH155" s="76" t="s">
        <v>21</v>
      </c>
      <c r="AI155" s="76" t="s">
        <v>21</v>
      </c>
      <c r="AJ155" s="76" t="s">
        <v>21</v>
      </c>
      <c r="AK155" s="78" t="s">
        <v>20</v>
      </c>
      <c r="AL155" s="72" t="s">
        <v>44</v>
      </c>
      <c r="AM155" s="78" t="s">
        <v>20</v>
      </c>
      <c r="AN155" s="78" t="s">
        <v>20</v>
      </c>
      <c r="AO155" s="78" t="s">
        <v>20</v>
      </c>
      <c r="AP155" s="79" t="s">
        <v>20</v>
      </c>
      <c r="AQ155" s="45">
        <v>1</v>
      </c>
      <c r="AR155" s="70" t="s">
        <v>30</v>
      </c>
      <c r="AS155" s="70" t="s">
        <v>30</v>
      </c>
      <c r="AT155" s="70" t="s">
        <v>30</v>
      </c>
      <c r="AU155" s="70" t="s">
        <v>30</v>
      </c>
      <c r="AV155" s="70" t="s">
        <v>30</v>
      </c>
      <c r="AW155" s="70" t="s">
        <v>30</v>
      </c>
      <c r="AX155" s="70" t="s">
        <v>30</v>
      </c>
      <c r="AY155" s="70" t="s">
        <v>30</v>
      </c>
      <c r="AZ155" s="70" t="s">
        <v>30</v>
      </c>
      <c r="BA155" s="70" t="s">
        <v>30</v>
      </c>
      <c r="BB155" s="70" t="s">
        <v>30</v>
      </c>
      <c r="BC155" s="70" t="s">
        <v>30</v>
      </c>
      <c r="BD155" s="70" t="s">
        <v>30</v>
      </c>
      <c r="BE155" s="70" t="s">
        <v>30</v>
      </c>
      <c r="BF155" s="70" t="s">
        <v>30</v>
      </c>
      <c r="BG155" s="70" t="s">
        <v>30</v>
      </c>
      <c r="BH155" s="70" t="s">
        <v>30</v>
      </c>
      <c r="BI155" s="220" t="s">
        <v>30</v>
      </c>
    </row>
    <row r="156" spans="1:61" x14ac:dyDescent="0.2">
      <c r="A156" s="258"/>
      <c r="B156" s="250"/>
      <c r="C156" s="11">
        <v>43</v>
      </c>
      <c r="D156" s="39"/>
      <c r="E156" s="45">
        <v>3</v>
      </c>
      <c r="F156" s="35" t="s">
        <v>52</v>
      </c>
      <c r="G156" s="35" t="s">
        <v>52</v>
      </c>
      <c r="H156" s="35" t="s">
        <v>52</v>
      </c>
      <c r="I156" s="35" t="s">
        <v>52</v>
      </c>
      <c r="J156" s="35" t="s">
        <v>52</v>
      </c>
      <c r="K156" s="35" t="s">
        <v>52</v>
      </c>
      <c r="L156" s="35" t="s">
        <v>52</v>
      </c>
      <c r="M156" s="35" t="s">
        <v>52</v>
      </c>
      <c r="N156" s="35" t="s">
        <v>52</v>
      </c>
      <c r="O156" s="35" t="s">
        <v>52</v>
      </c>
      <c r="P156" s="35" t="s">
        <v>52</v>
      </c>
      <c r="Q156" s="35" t="s">
        <v>52</v>
      </c>
      <c r="R156" s="35" t="s">
        <v>52</v>
      </c>
      <c r="S156" s="35" t="s">
        <v>52</v>
      </c>
      <c r="T156" s="35" t="s">
        <v>52</v>
      </c>
      <c r="U156" s="35" t="s">
        <v>52</v>
      </c>
      <c r="V156" s="35" t="s">
        <v>52</v>
      </c>
      <c r="W156" s="65" t="s">
        <v>52</v>
      </c>
      <c r="X156" s="45">
        <v>2</v>
      </c>
      <c r="Y156" s="80" t="s">
        <v>45</v>
      </c>
      <c r="Z156" s="80" t="s">
        <v>45</v>
      </c>
      <c r="AA156" s="80" t="s">
        <v>45</v>
      </c>
      <c r="AB156" s="80" t="s">
        <v>45</v>
      </c>
      <c r="AC156" s="80" t="s">
        <v>45</v>
      </c>
      <c r="AD156" s="80" t="s">
        <v>45</v>
      </c>
      <c r="AE156" s="76" t="s">
        <v>21</v>
      </c>
      <c r="AF156" s="76" t="s">
        <v>21</v>
      </c>
      <c r="AG156" s="76" t="s">
        <v>21</v>
      </c>
      <c r="AH156" s="76" t="s">
        <v>21</v>
      </c>
      <c r="AI156" s="76" t="s">
        <v>21</v>
      </c>
      <c r="AJ156" s="76" t="s">
        <v>21</v>
      </c>
      <c r="AK156" s="78" t="s">
        <v>20</v>
      </c>
      <c r="AL156" s="72" t="s">
        <v>44</v>
      </c>
      <c r="AM156" s="78" t="s">
        <v>20</v>
      </c>
      <c r="AN156" s="78" t="s">
        <v>20</v>
      </c>
      <c r="AO156" s="78" t="s">
        <v>20</v>
      </c>
      <c r="AP156" s="79" t="s">
        <v>20</v>
      </c>
      <c r="AQ156" s="45">
        <v>1</v>
      </c>
      <c r="AR156" s="70" t="s">
        <v>30</v>
      </c>
      <c r="AS156" s="70" t="s">
        <v>30</v>
      </c>
      <c r="AT156" s="70" t="s">
        <v>30</v>
      </c>
      <c r="AU156" s="70" t="s">
        <v>30</v>
      </c>
      <c r="AV156" s="70" t="s">
        <v>30</v>
      </c>
      <c r="AW156" s="70" t="s">
        <v>30</v>
      </c>
      <c r="AX156" s="70" t="s">
        <v>30</v>
      </c>
      <c r="AY156" s="70" t="s">
        <v>30</v>
      </c>
      <c r="AZ156" s="70" t="s">
        <v>30</v>
      </c>
      <c r="BA156" s="70" t="s">
        <v>30</v>
      </c>
      <c r="BB156" s="70" t="s">
        <v>30</v>
      </c>
      <c r="BC156" s="70" t="s">
        <v>30</v>
      </c>
      <c r="BD156" s="70" t="s">
        <v>30</v>
      </c>
      <c r="BE156" s="70" t="s">
        <v>30</v>
      </c>
      <c r="BF156" s="70" t="s">
        <v>30</v>
      </c>
      <c r="BG156" s="70" t="s">
        <v>30</v>
      </c>
      <c r="BH156" s="70" t="s">
        <v>30</v>
      </c>
      <c r="BI156" s="220" t="s">
        <v>30</v>
      </c>
    </row>
    <row r="157" spans="1:61" x14ac:dyDescent="0.2">
      <c r="A157" s="258"/>
      <c r="B157" s="250" t="s">
        <v>2</v>
      </c>
      <c r="C157" s="11">
        <v>44</v>
      </c>
      <c r="D157" s="39" t="s">
        <v>27</v>
      </c>
      <c r="E157" s="45">
        <v>3</v>
      </c>
      <c r="F157" s="35" t="s">
        <v>52</v>
      </c>
      <c r="G157" s="35" t="s">
        <v>52</v>
      </c>
      <c r="H157" s="35" t="s">
        <v>52</v>
      </c>
      <c r="I157" s="35" t="s">
        <v>52</v>
      </c>
      <c r="J157" s="35" t="s">
        <v>52</v>
      </c>
      <c r="K157" s="35" t="s">
        <v>52</v>
      </c>
      <c r="L157" s="35" t="s">
        <v>52</v>
      </c>
      <c r="M157" s="35" t="s">
        <v>52</v>
      </c>
      <c r="N157" s="35" t="s">
        <v>52</v>
      </c>
      <c r="O157" s="35" t="s">
        <v>52</v>
      </c>
      <c r="P157" s="35" t="s">
        <v>52</v>
      </c>
      <c r="Q157" s="35" t="s">
        <v>52</v>
      </c>
      <c r="R157" s="35" t="s">
        <v>52</v>
      </c>
      <c r="S157" s="35" t="s">
        <v>52</v>
      </c>
      <c r="T157" s="35" t="s">
        <v>52</v>
      </c>
      <c r="U157" s="35" t="s">
        <v>52</v>
      </c>
      <c r="V157" s="35" t="s">
        <v>52</v>
      </c>
      <c r="W157" s="65" t="s">
        <v>52</v>
      </c>
      <c r="X157" s="45">
        <v>2</v>
      </c>
      <c r="Y157" s="78" t="s">
        <v>20</v>
      </c>
      <c r="Z157" s="78" t="s">
        <v>20</v>
      </c>
      <c r="AA157" s="78" t="s">
        <v>20</v>
      </c>
      <c r="AB157" s="78" t="s">
        <v>20</v>
      </c>
      <c r="AC157" s="78" t="s">
        <v>20</v>
      </c>
      <c r="AD157" s="78" t="s">
        <v>20</v>
      </c>
      <c r="AE157" s="80" t="s">
        <v>45</v>
      </c>
      <c r="AF157" s="80" t="s">
        <v>45</v>
      </c>
      <c r="AG157" s="80" t="s">
        <v>45</v>
      </c>
      <c r="AH157" s="80" t="s">
        <v>45</v>
      </c>
      <c r="AI157" s="80" t="s">
        <v>45</v>
      </c>
      <c r="AJ157" s="80" t="s">
        <v>45</v>
      </c>
      <c r="AK157" s="76" t="s">
        <v>21</v>
      </c>
      <c r="AL157" s="72" t="s">
        <v>44</v>
      </c>
      <c r="AM157" s="76" t="s">
        <v>21</v>
      </c>
      <c r="AN157" s="76" t="s">
        <v>21</v>
      </c>
      <c r="AO157" s="76" t="s">
        <v>21</v>
      </c>
      <c r="AP157" s="77" t="s">
        <v>21</v>
      </c>
      <c r="AQ157" s="45">
        <v>1</v>
      </c>
      <c r="AR157" s="70" t="s">
        <v>30</v>
      </c>
      <c r="AS157" s="70" t="s">
        <v>30</v>
      </c>
      <c r="AT157" s="70" t="s">
        <v>30</v>
      </c>
      <c r="AU157" s="70" t="s">
        <v>30</v>
      </c>
      <c r="AV157" s="70" t="s">
        <v>30</v>
      </c>
      <c r="AW157" s="70" t="s">
        <v>30</v>
      </c>
      <c r="AX157" s="70" t="s">
        <v>30</v>
      </c>
      <c r="AY157" s="70" t="s">
        <v>30</v>
      </c>
      <c r="AZ157" s="70" t="s">
        <v>30</v>
      </c>
      <c r="BA157" s="70" t="s">
        <v>30</v>
      </c>
      <c r="BB157" s="70" t="s">
        <v>30</v>
      </c>
      <c r="BC157" s="70" t="s">
        <v>30</v>
      </c>
      <c r="BD157" s="70" t="s">
        <v>30</v>
      </c>
      <c r="BE157" s="70" t="s">
        <v>30</v>
      </c>
      <c r="BF157" s="70" t="s">
        <v>30</v>
      </c>
      <c r="BG157" s="70" t="s">
        <v>30</v>
      </c>
      <c r="BH157" s="70" t="s">
        <v>30</v>
      </c>
      <c r="BI157" s="220" t="s">
        <v>30</v>
      </c>
    </row>
    <row r="158" spans="1:61" x14ac:dyDescent="0.2">
      <c r="A158" s="258"/>
      <c r="B158" s="250"/>
      <c r="C158" s="11">
        <v>45</v>
      </c>
      <c r="D158" s="39"/>
      <c r="E158" s="45">
        <v>3</v>
      </c>
      <c r="F158" s="35" t="s">
        <v>52</v>
      </c>
      <c r="G158" s="35" t="s">
        <v>52</v>
      </c>
      <c r="H158" s="35" t="s">
        <v>52</v>
      </c>
      <c r="I158" s="35" t="s">
        <v>52</v>
      </c>
      <c r="J158" s="35" t="s">
        <v>52</v>
      </c>
      <c r="K158" s="35" t="s">
        <v>52</v>
      </c>
      <c r="L158" s="35" t="s">
        <v>52</v>
      </c>
      <c r="M158" s="35" t="s">
        <v>52</v>
      </c>
      <c r="N158" s="35" t="s">
        <v>52</v>
      </c>
      <c r="O158" s="35" t="s">
        <v>52</v>
      </c>
      <c r="P158" s="35" t="s">
        <v>52</v>
      </c>
      <c r="Q158" s="35" t="s">
        <v>52</v>
      </c>
      <c r="R158" s="35" t="s">
        <v>52</v>
      </c>
      <c r="S158" s="35" t="s">
        <v>52</v>
      </c>
      <c r="T158" s="35" t="s">
        <v>52</v>
      </c>
      <c r="U158" s="35" t="s">
        <v>52</v>
      </c>
      <c r="V158" s="35" t="s">
        <v>52</v>
      </c>
      <c r="W158" s="65" t="s">
        <v>52</v>
      </c>
      <c r="X158" s="45">
        <v>2</v>
      </c>
      <c r="Y158" s="78" t="s">
        <v>20</v>
      </c>
      <c r="Z158" s="78" t="s">
        <v>20</v>
      </c>
      <c r="AA158" s="78" t="s">
        <v>20</v>
      </c>
      <c r="AB158" s="78" t="s">
        <v>20</v>
      </c>
      <c r="AC158" s="78" t="s">
        <v>20</v>
      </c>
      <c r="AD158" s="78" t="s">
        <v>20</v>
      </c>
      <c r="AE158" s="80" t="s">
        <v>45</v>
      </c>
      <c r="AF158" s="80" t="s">
        <v>45</v>
      </c>
      <c r="AG158" s="80" t="s">
        <v>45</v>
      </c>
      <c r="AH158" s="80" t="s">
        <v>45</v>
      </c>
      <c r="AI158" s="80" t="s">
        <v>45</v>
      </c>
      <c r="AJ158" s="80" t="s">
        <v>45</v>
      </c>
      <c r="AK158" s="76" t="s">
        <v>21</v>
      </c>
      <c r="AL158" s="76" t="s">
        <v>21</v>
      </c>
      <c r="AM158" s="72" t="s">
        <v>44</v>
      </c>
      <c r="AN158" s="76" t="s">
        <v>21</v>
      </c>
      <c r="AO158" s="76" t="s">
        <v>21</v>
      </c>
      <c r="AP158" s="77" t="s">
        <v>21</v>
      </c>
      <c r="AQ158" s="45">
        <v>1</v>
      </c>
      <c r="AR158" s="70" t="s">
        <v>30</v>
      </c>
      <c r="AS158" s="70" t="s">
        <v>30</v>
      </c>
      <c r="AT158" s="70" t="s">
        <v>30</v>
      </c>
      <c r="AU158" s="70" t="s">
        <v>30</v>
      </c>
      <c r="AV158" s="70" t="s">
        <v>30</v>
      </c>
      <c r="AW158" s="70" t="s">
        <v>30</v>
      </c>
      <c r="AX158" s="70" t="s">
        <v>30</v>
      </c>
      <c r="AY158" s="70" t="s">
        <v>30</v>
      </c>
      <c r="AZ158" s="70" t="s">
        <v>30</v>
      </c>
      <c r="BA158" s="70" t="s">
        <v>30</v>
      </c>
      <c r="BB158" s="70" t="s">
        <v>30</v>
      </c>
      <c r="BC158" s="70" t="s">
        <v>30</v>
      </c>
      <c r="BD158" s="70" t="s">
        <v>30</v>
      </c>
      <c r="BE158" s="70" t="s">
        <v>30</v>
      </c>
      <c r="BF158" s="70" t="s">
        <v>30</v>
      </c>
      <c r="BG158" s="70" t="s">
        <v>30</v>
      </c>
      <c r="BH158" s="70" t="s">
        <v>30</v>
      </c>
      <c r="BI158" s="220" t="s">
        <v>30</v>
      </c>
    </row>
    <row r="159" spans="1:61" x14ac:dyDescent="0.2">
      <c r="A159" s="258"/>
      <c r="B159" s="250"/>
      <c r="C159" s="11">
        <v>46</v>
      </c>
      <c r="D159" s="39"/>
      <c r="E159" s="45">
        <v>3</v>
      </c>
      <c r="F159" s="35" t="s">
        <v>52</v>
      </c>
      <c r="G159" s="35" t="s">
        <v>52</v>
      </c>
      <c r="H159" s="35" t="s">
        <v>52</v>
      </c>
      <c r="I159" s="35" t="s">
        <v>52</v>
      </c>
      <c r="J159" s="35" t="s">
        <v>52</v>
      </c>
      <c r="K159" s="35" t="s">
        <v>52</v>
      </c>
      <c r="L159" s="35" t="s">
        <v>52</v>
      </c>
      <c r="M159" s="35" t="s">
        <v>52</v>
      </c>
      <c r="N159" s="35" t="s">
        <v>52</v>
      </c>
      <c r="O159" s="35" t="s">
        <v>52</v>
      </c>
      <c r="P159" s="35" t="s">
        <v>52</v>
      </c>
      <c r="Q159" s="35" t="s">
        <v>52</v>
      </c>
      <c r="R159" s="35" t="s">
        <v>52</v>
      </c>
      <c r="S159" s="35" t="s">
        <v>52</v>
      </c>
      <c r="T159" s="35" t="s">
        <v>52</v>
      </c>
      <c r="U159" s="35" t="s">
        <v>52</v>
      </c>
      <c r="V159" s="35" t="s">
        <v>52</v>
      </c>
      <c r="W159" s="65" t="s">
        <v>52</v>
      </c>
      <c r="X159" s="45">
        <v>2</v>
      </c>
      <c r="Y159" s="78" t="s">
        <v>20</v>
      </c>
      <c r="Z159" s="78" t="s">
        <v>20</v>
      </c>
      <c r="AA159" s="78" t="s">
        <v>20</v>
      </c>
      <c r="AB159" s="78" t="s">
        <v>20</v>
      </c>
      <c r="AC159" s="78" t="s">
        <v>20</v>
      </c>
      <c r="AD159" s="78" t="s">
        <v>20</v>
      </c>
      <c r="AE159" s="80" t="s">
        <v>45</v>
      </c>
      <c r="AF159" s="80" t="s">
        <v>45</v>
      </c>
      <c r="AG159" s="80" t="s">
        <v>45</v>
      </c>
      <c r="AH159" s="80" t="s">
        <v>45</v>
      </c>
      <c r="AI159" s="80" t="s">
        <v>45</v>
      </c>
      <c r="AJ159" s="80" t="s">
        <v>45</v>
      </c>
      <c r="AK159" s="76" t="s">
        <v>21</v>
      </c>
      <c r="AL159" s="76" t="s">
        <v>21</v>
      </c>
      <c r="AM159" s="72" t="s">
        <v>44</v>
      </c>
      <c r="AN159" s="76" t="s">
        <v>21</v>
      </c>
      <c r="AO159" s="76" t="s">
        <v>21</v>
      </c>
      <c r="AP159" s="77" t="s">
        <v>21</v>
      </c>
      <c r="AQ159" s="45">
        <v>1</v>
      </c>
      <c r="AR159" s="70" t="s">
        <v>30</v>
      </c>
      <c r="AS159" s="70" t="s">
        <v>30</v>
      </c>
      <c r="AT159" s="70" t="s">
        <v>30</v>
      </c>
      <c r="AU159" s="70" t="s">
        <v>30</v>
      </c>
      <c r="AV159" s="70" t="s">
        <v>30</v>
      </c>
      <c r="AW159" s="70" t="s">
        <v>30</v>
      </c>
      <c r="AX159" s="70" t="s">
        <v>30</v>
      </c>
      <c r="AY159" s="70" t="s">
        <v>30</v>
      </c>
      <c r="AZ159" s="70" t="s">
        <v>30</v>
      </c>
      <c r="BA159" s="70" t="s">
        <v>30</v>
      </c>
      <c r="BB159" s="70" t="s">
        <v>30</v>
      </c>
      <c r="BC159" s="70" t="s">
        <v>30</v>
      </c>
      <c r="BD159" s="70" t="s">
        <v>30</v>
      </c>
      <c r="BE159" s="70" t="s">
        <v>30</v>
      </c>
      <c r="BF159" s="70" t="s">
        <v>30</v>
      </c>
      <c r="BG159" s="70" t="s">
        <v>30</v>
      </c>
      <c r="BH159" s="70" t="s">
        <v>30</v>
      </c>
      <c r="BI159" s="220" t="s">
        <v>30</v>
      </c>
    </row>
    <row r="160" spans="1:61" x14ac:dyDescent="0.2">
      <c r="A160" s="258"/>
      <c r="B160" s="250"/>
      <c r="C160" s="11">
        <v>47</v>
      </c>
      <c r="D160" s="39"/>
      <c r="E160" s="45">
        <v>3</v>
      </c>
      <c r="F160" s="35" t="s">
        <v>52</v>
      </c>
      <c r="G160" s="35" t="s">
        <v>52</v>
      </c>
      <c r="H160" s="35" t="s">
        <v>52</v>
      </c>
      <c r="I160" s="35" t="s">
        <v>52</v>
      </c>
      <c r="J160" s="35" t="s">
        <v>52</v>
      </c>
      <c r="K160" s="35" t="s">
        <v>52</v>
      </c>
      <c r="L160" s="35" t="s">
        <v>52</v>
      </c>
      <c r="M160" s="35" t="s">
        <v>52</v>
      </c>
      <c r="N160" s="35" t="s">
        <v>52</v>
      </c>
      <c r="O160" s="35" t="s">
        <v>52</v>
      </c>
      <c r="P160" s="35" t="s">
        <v>52</v>
      </c>
      <c r="Q160" s="35" t="s">
        <v>52</v>
      </c>
      <c r="R160" s="35" t="s">
        <v>52</v>
      </c>
      <c r="S160" s="35" t="s">
        <v>52</v>
      </c>
      <c r="T160" s="35" t="s">
        <v>52</v>
      </c>
      <c r="U160" s="35" t="s">
        <v>52</v>
      </c>
      <c r="V160" s="35" t="s">
        <v>52</v>
      </c>
      <c r="W160" s="65" t="s">
        <v>52</v>
      </c>
      <c r="X160" s="45">
        <v>2</v>
      </c>
      <c r="Y160" s="78" t="s">
        <v>20</v>
      </c>
      <c r="Z160" s="78" t="s">
        <v>20</v>
      </c>
      <c r="AA160" s="78" t="s">
        <v>20</v>
      </c>
      <c r="AB160" s="78" t="s">
        <v>20</v>
      </c>
      <c r="AC160" s="78" t="s">
        <v>20</v>
      </c>
      <c r="AD160" s="78" t="s">
        <v>20</v>
      </c>
      <c r="AE160" s="80" t="s">
        <v>45</v>
      </c>
      <c r="AF160" s="80" t="s">
        <v>45</v>
      </c>
      <c r="AG160" s="80" t="s">
        <v>45</v>
      </c>
      <c r="AH160" s="80" t="s">
        <v>45</v>
      </c>
      <c r="AI160" s="80" t="s">
        <v>45</v>
      </c>
      <c r="AJ160" s="80" t="s">
        <v>45</v>
      </c>
      <c r="AK160" s="76" t="s">
        <v>21</v>
      </c>
      <c r="AL160" s="76" t="s">
        <v>21</v>
      </c>
      <c r="AM160" s="72" t="s">
        <v>44</v>
      </c>
      <c r="AN160" s="76" t="s">
        <v>21</v>
      </c>
      <c r="AO160" s="76" t="s">
        <v>21</v>
      </c>
      <c r="AP160" s="77" t="s">
        <v>21</v>
      </c>
      <c r="AQ160" s="45">
        <v>1</v>
      </c>
      <c r="AR160" s="70" t="s">
        <v>30</v>
      </c>
      <c r="AS160" s="70" t="s">
        <v>30</v>
      </c>
      <c r="AT160" s="70" t="s">
        <v>30</v>
      </c>
      <c r="AU160" s="70" t="s">
        <v>30</v>
      </c>
      <c r="AV160" s="70" t="s">
        <v>30</v>
      </c>
      <c r="AW160" s="70" t="s">
        <v>30</v>
      </c>
      <c r="AX160" s="70" t="s">
        <v>30</v>
      </c>
      <c r="AY160" s="70" t="s">
        <v>30</v>
      </c>
      <c r="AZ160" s="70" t="s">
        <v>30</v>
      </c>
      <c r="BA160" s="70" t="s">
        <v>30</v>
      </c>
      <c r="BB160" s="70" t="s">
        <v>30</v>
      </c>
      <c r="BC160" s="70" t="s">
        <v>30</v>
      </c>
      <c r="BD160" s="70" t="s">
        <v>30</v>
      </c>
      <c r="BE160" s="70" t="s">
        <v>30</v>
      </c>
      <c r="BF160" s="70" t="s">
        <v>30</v>
      </c>
      <c r="BG160" s="70" t="s">
        <v>30</v>
      </c>
      <c r="BH160" s="70" t="s">
        <v>30</v>
      </c>
      <c r="BI160" s="220" t="s">
        <v>30</v>
      </c>
    </row>
    <row r="161" spans="1:61" x14ac:dyDescent="0.2">
      <c r="A161" s="258"/>
      <c r="B161" s="250"/>
      <c r="C161" s="11">
        <v>48</v>
      </c>
      <c r="D161" s="39"/>
      <c r="E161" s="45">
        <v>3</v>
      </c>
      <c r="F161" s="35" t="s">
        <v>52</v>
      </c>
      <c r="G161" s="35" t="s">
        <v>52</v>
      </c>
      <c r="H161" s="35" t="s">
        <v>52</v>
      </c>
      <c r="I161" s="35" t="s">
        <v>52</v>
      </c>
      <c r="J161" s="35" t="s">
        <v>52</v>
      </c>
      <c r="K161" s="35" t="s">
        <v>52</v>
      </c>
      <c r="L161" s="35" t="s">
        <v>52</v>
      </c>
      <c r="M161" s="35" t="s">
        <v>52</v>
      </c>
      <c r="N161" s="35" t="s">
        <v>52</v>
      </c>
      <c r="O161" s="35" t="s">
        <v>52</v>
      </c>
      <c r="P161" s="35" t="s">
        <v>52</v>
      </c>
      <c r="Q161" s="35" t="s">
        <v>52</v>
      </c>
      <c r="R161" s="35" t="s">
        <v>52</v>
      </c>
      <c r="S161" s="35" t="s">
        <v>52</v>
      </c>
      <c r="T161" s="35" t="s">
        <v>52</v>
      </c>
      <c r="U161" s="35" t="s">
        <v>52</v>
      </c>
      <c r="V161" s="35" t="s">
        <v>52</v>
      </c>
      <c r="W161" s="65" t="s">
        <v>52</v>
      </c>
      <c r="X161" s="45">
        <v>2</v>
      </c>
      <c r="Y161" s="78" t="s">
        <v>20</v>
      </c>
      <c r="Z161" s="78" t="s">
        <v>20</v>
      </c>
      <c r="AA161" s="78" t="s">
        <v>20</v>
      </c>
      <c r="AB161" s="78" t="s">
        <v>20</v>
      </c>
      <c r="AC161" s="78" t="s">
        <v>20</v>
      </c>
      <c r="AD161" s="78" t="s">
        <v>20</v>
      </c>
      <c r="AE161" s="80" t="s">
        <v>45</v>
      </c>
      <c r="AF161" s="80" t="s">
        <v>45</v>
      </c>
      <c r="AG161" s="80" t="s">
        <v>45</v>
      </c>
      <c r="AH161" s="80" t="s">
        <v>45</v>
      </c>
      <c r="AI161" s="80" t="s">
        <v>45</v>
      </c>
      <c r="AJ161" s="80" t="s">
        <v>45</v>
      </c>
      <c r="AK161" s="76" t="s">
        <v>21</v>
      </c>
      <c r="AL161" s="76" t="s">
        <v>21</v>
      </c>
      <c r="AM161" s="76" t="s">
        <v>21</v>
      </c>
      <c r="AN161" s="72" t="s">
        <v>44</v>
      </c>
      <c r="AO161" s="76" t="s">
        <v>21</v>
      </c>
      <c r="AP161" s="77" t="s">
        <v>21</v>
      </c>
      <c r="AQ161" s="45">
        <v>1</v>
      </c>
      <c r="AR161" s="70" t="s">
        <v>30</v>
      </c>
      <c r="AS161" s="70" t="s">
        <v>30</v>
      </c>
      <c r="AT161" s="70" t="s">
        <v>30</v>
      </c>
      <c r="AU161" s="70" t="s">
        <v>30</v>
      </c>
      <c r="AV161" s="70" t="s">
        <v>30</v>
      </c>
      <c r="AW161" s="70" t="s">
        <v>30</v>
      </c>
      <c r="AX161" s="70" t="s">
        <v>30</v>
      </c>
      <c r="AY161" s="70" t="s">
        <v>30</v>
      </c>
      <c r="AZ161" s="70" t="s">
        <v>30</v>
      </c>
      <c r="BA161" s="70" t="s">
        <v>30</v>
      </c>
      <c r="BB161" s="70" t="s">
        <v>30</v>
      </c>
      <c r="BC161" s="70" t="s">
        <v>30</v>
      </c>
      <c r="BD161" s="70" t="s">
        <v>30</v>
      </c>
      <c r="BE161" s="70" t="s">
        <v>30</v>
      </c>
      <c r="BF161" s="70" t="s">
        <v>30</v>
      </c>
      <c r="BG161" s="70" t="s">
        <v>30</v>
      </c>
      <c r="BH161" s="70" t="s">
        <v>30</v>
      </c>
      <c r="BI161" s="220" t="s">
        <v>30</v>
      </c>
    </row>
    <row r="162" spans="1:61" x14ac:dyDescent="0.2">
      <c r="A162" s="258"/>
      <c r="B162" s="250" t="s">
        <v>3</v>
      </c>
      <c r="C162" s="11">
        <v>49</v>
      </c>
      <c r="D162" s="39"/>
      <c r="E162" s="45">
        <v>3</v>
      </c>
      <c r="F162" s="35" t="s">
        <v>52</v>
      </c>
      <c r="G162" s="35" t="s">
        <v>52</v>
      </c>
      <c r="H162" s="35" t="s">
        <v>52</v>
      </c>
      <c r="I162" s="35" t="s">
        <v>52</v>
      </c>
      <c r="J162" s="35" t="s">
        <v>52</v>
      </c>
      <c r="K162" s="35" t="s">
        <v>52</v>
      </c>
      <c r="L162" s="35" t="s">
        <v>52</v>
      </c>
      <c r="M162" s="35" t="s">
        <v>52</v>
      </c>
      <c r="N162" s="35" t="s">
        <v>52</v>
      </c>
      <c r="O162" s="35" t="s">
        <v>52</v>
      </c>
      <c r="P162" s="35" t="s">
        <v>52</v>
      </c>
      <c r="Q162" s="35" t="s">
        <v>52</v>
      </c>
      <c r="R162" s="35" t="s">
        <v>52</v>
      </c>
      <c r="S162" s="35" t="s">
        <v>52</v>
      </c>
      <c r="T162" s="35" t="s">
        <v>52</v>
      </c>
      <c r="U162" s="35" t="s">
        <v>52</v>
      </c>
      <c r="V162" s="35" t="s">
        <v>52</v>
      </c>
      <c r="W162" s="65" t="s">
        <v>52</v>
      </c>
      <c r="X162" s="45">
        <v>2</v>
      </c>
      <c r="Y162" s="78" t="s">
        <v>20</v>
      </c>
      <c r="Z162" s="78" t="s">
        <v>20</v>
      </c>
      <c r="AA162" s="78" t="s">
        <v>20</v>
      </c>
      <c r="AB162" s="78" t="s">
        <v>20</v>
      </c>
      <c r="AC162" s="78" t="s">
        <v>20</v>
      </c>
      <c r="AD162" s="78" t="s">
        <v>20</v>
      </c>
      <c r="AE162" s="80" t="s">
        <v>45</v>
      </c>
      <c r="AF162" s="80" t="s">
        <v>45</v>
      </c>
      <c r="AG162" s="80" t="s">
        <v>45</v>
      </c>
      <c r="AH162" s="80" t="s">
        <v>45</v>
      </c>
      <c r="AI162" s="80" t="s">
        <v>45</v>
      </c>
      <c r="AJ162" s="80" t="s">
        <v>45</v>
      </c>
      <c r="AK162" s="76" t="s">
        <v>21</v>
      </c>
      <c r="AL162" s="76" t="s">
        <v>21</v>
      </c>
      <c r="AM162" s="76" t="s">
        <v>21</v>
      </c>
      <c r="AN162" s="72" t="s">
        <v>44</v>
      </c>
      <c r="AO162" s="76" t="s">
        <v>21</v>
      </c>
      <c r="AP162" s="77" t="s">
        <v>21</v>
      </c>
      <c r="AQ162" s="45">
        <v>1</v>
      </c>
      <c r="AR162" s="70" t="s">
        <v>30</v>
      </c>
      <c r="AS162" s="70" t="s">
        <v>30</v>
      </c>
      <c r="AT162" s="70" t="s">
        <v>30</v>
      </c>
      <c r="AU162" s="70" t="s">
        <v>30</v>
      </c>
      <c r="AV162" s="70" t="s">
        <v>30</v>
      </c>
      <c r="AW162" s="70" t="s">
        <v>30</v>
      </c>
      <c r="AX162" s="70" t="s">
        <v>30</v>
      </c>
      <c r="AY162" s="70" t="s">
        <v>30</v>
      </c>
      <c r="AZ162" s="70" t="s">
        <v>30</v>
      </c>
      <c r="BA162" s="70" t="s">
        <v>30</v>
      </c>
      <c r="BB162" s="70" t="s">
        <v>30</v>
      </c>
      <c r="BC162" s="70" t="s">
        <v>30</v>
      </c>
      <c r="BD162" s="70" t="s">
        <v>30</v>
      </c>
      <c r="BE162" s="70" t="s">
        <v>30</v>
      </c>
      <c r="BF162" s="70" t="s">
        <v>30</v>
      </c>
      <c r="BG162" s="70" t="s">
        <v>30</v>
      </c>
      <c r="BH162" s="70" t="s">
        <v>30</v>
      </c>
      <c r="BI162" s="220" t="s">
        <v>30</v>
      </c>
    </row>
    <row r="163" spans="1:61" x14ac:dyDescent="0.2">
      <c r="A163" s="258"/>
      <c r="B163" s="250"/>
      <c r="C163" s="11">
        <v>50</v>
      </c>
      <c r="D163" s="39"/>
      <c r="E163" s="45">
        <v>3</v>
      </c>
      <c r="F163" s="35" t="s">
        <v>52</v>
      </c>
      <c r="G163" s="35" t="s">
        <v>52</v>
      </c>
      <c r="H163" s="35" t="s">
        <v>52</v>
      </c>
      <c r="I163" s="35" t="s">
        <v>52</v>
      </c>
      <c r="J163" s="35" t="s">
        <v>52</v>
      </c>
      <c r="K163" s="35" t="s">
        <v>52</v>
      </c>
      <c r="L163" s="35" t="s">
        <v>52</v>
      </c>
      <c r="M163" s="35" t="s">
        <v>52</v>
      </c>
      <c r="N163" s="35" t="s">
        <v>52</v>
      </c>
      <c r="O163" s="35" t="s">
        <v>52</v>
      </c>
      <c r="P163" s="35" t="s">
        <v>52</v>
      </c>
      <c r="Q163" s="35" t="s">
        <v>52</v>
      </c>
      <c r="R163" s="35" t="s">
        <v>52</v>
      </c>
      <c r="S163" s="35" t="s">
        <v>52</v>
      </c>
      <c r="T163" s="35" t="s">
        <v>52</v>
      </c>
      <c r="U163" s="35" t="s">
        <v>52</v>
      </c>
      <c r="V163" s="35" t="s">
        <v>52</v>
      </c>
      <c r="W163" s="65" t="s">
        <v>52</v>
      </c>
      <c r="X163" s="45">
        <v>2</v>
      </c>
      <c r="Y163" s="78" t="s">
        <v>20</v>
      </c>
      <c r="Z163" s="78" t="s">
        <v>20</v>
      </c>
      <c r="AA163" s="78" t="s">
        <v>20</v>
      </c>
      <c r="AB163" s="78" t="s">
        <v>20</v>
      </c>
      <c r="AC163" s="78" t="s">
        <v>20</v>
      </c>
      <c r="AD163" s="78" t="s">
        <v>20</v>
      </c>
      <c r="AE163" s="80" t="s">
        <v>45</v>
      </c>
      <c r="AF163" s="80" t="s">
        <v>45</v>
      </c>
      <c r="AG163" s="80" t="s">
        <v>45</v>
      </c>
      <c r="AH163" s="80" t="s">
        <v>45</v>
      </c>
      <c r="AI163" s="80" t="s">
        <v>45</v>
      </c>
      <c r="AJ163" s="80" t="s">
        <v>45</v>
      </c>
      <c r="AK163" s="76" t="s">
        <v>21</v>
      </c>
      <c r="AL163" s="76" t="s">
        <v>21</v>
      </c>
      <c r="AM163" s="76" t="s">
        <v>21</v>
      </c>
      <c r="AN163" s="72" t="s">
        <v>44</v>
      </c>
      <c r="AO163" s="76" t="s">
        <v>21</v>
      </c>
      <c r="AP163" s="77" t="s">
        <v>21</v>
      </c>
      <c r="AQ163" s="45">
        <v>1</v>
      </c>
      <c r="AR163" s="70" t="s">
        <v>30</v>
      </c>
      <c r="AS163" s="70" t="s">
        <v>30</v>
      </c>
      <c r="AT163" s="70" t="s">
        <v>30</v>
      </c>
      <c r="AU163" s="70" t="s">
        <v>30</v>
      </c>
      <c r="AV163" s="70" t="s">
        <v>30</v>
      </c>
      <c r="AW163" s="70" t="s">
        <v>30</v>
      </c>
      <c r="AX163" s="70" t="s">
        <v>30</v>
      </c>
      <c r="AY163" s="70" t="s">
        <v>30</v>
      </c>
      <c r="AZ163" s="70" t="s">
        <v>30</v>
      </c>
      <c r="BA163" s="70" t="s">
        <v>30</v>
      </c>
      <c r="BB163" s="70" t="s">
        <v>30</v>
      </c>
      <c r="BC163" s="70" t="s">
        <v>30</v>
      </c>
      <c r="BD163" s="70" t="s">
        <v>30</v>
      </c>
      <c r="BE163" s="70" t="s">
        <v>30</v>
      </c>
      <c r="BF163" s="70" t="s">
        <v>30</v>
      </c>
      <c r="BG163" s="70" t="s">
        <v>30</v>
      </c>
      <c r="BH163" s="70" t="s">
        <v>30</v>
      </c>
      <c r="BI163" s="220" t="s">
        <v>30</v>
      </c>
    </row>
    <row r="164" spans="1:61" x14ac:dyDescent="0.2">
      <c r="A164" s="258"/>
      <c r="B164" s="250"/>
      <c r="C164" s="11">
        <v>51</v>
      </c>
      <c r="D164" s="39" t="s">
        <v>27</v>
      </c>
      <c r="E164" s="45">
        <v>3</v>
      </c>
      <c r="F164" s="35" t="s">
        <v>52</v>
      </c>
      <c r="G164" s="35" t="s">
        <v>52</v>
      </c>
      <c r="H164" s="35" t="s">
        <v>52</v>
      </c>
      <c r="I164" s="35" t="s">
        <v>52</v>
      </c>
      <c r="J164" s="35" t="s">
        <v>52</v>
      </c>
      <c r="K164" s="35" t="s">
        <v>52</v>
      </c>
      <c r="L164" s="35" t="s">
        <v>52</v>
      </c>
      <c r="M164" s="35" t="s">
        <v>52</v>
      </c>
      <c r="N164" s="35" t="s">
        <v>52</v>
      </c>
      <c r="O164" s="35" t="s">
        <v>52</v>
      </c>
      <c r="P164" s="35" t="s">
        <v>52</v>
      </c>
      <c r="Q164" s="35" t="s">
        <v>52</v>
      </c>
      <c r="R164" s="35" t="s">
        <v>52</v>
      </c>
      <c r="S164" s="35" t="s">
        <v>52</v>
      </c>
      <c r="T164" s="35" t="s">
        <v>52</v>
      </c>
      <c r="U164" s="35" t="s">
        <v>52</v>
      </c>
      <c r="V164" s="35" t="s">
        <v>52</v>
      </c>
      <c r="W164" s="65" t="s">
        <v>52</v>
      </c>
      <c r="X164" s="45">
        <v>2</v>
      </c>
      <c r="Y164" s="78" t="s">
        <v>20</v>
      </c>
      <c r="Z164" s="78" t="s">
        <v>20</v>
      </c>
      <c r="AA164" s="78" t="s">
        <v>20</v>
      </c>
      <c r="AB164" s="78" t="s">
        <v>20</v>
      </c>
      <c r="AC164" s="78" t="s">
        <v>20</v>
      </c>
      <c r="AD164" s="78" t="s">
        <v>20</v>
      </c>
      <c r="AE164" s="80" t="s">
        <v>45</v>
      </c>
      <c r="AF164" s="80" t="s">
        <v>45</v>
      </c>
      <c r="AG164" s="80" t="s">
        <v>45</v>
      </c>
      <c r="AH164" s="80" t="s">
        <v>45</v>
      </c>
      <c r="AI164" s="80" t="s">
        <v>45</v>
      </c>
      <c r="AJ164" s="80" t="s">
        <v>45</v>
      </c>
      <c r="AK164" s="76" t="s">
        <v>21</v>
      </c>
      <c r="AL164" s="76" t="s">
        <v>21</v>
      </c>
      <c r="AM164" s="76" t="s">
        <v>21</v>
      </c>
      <c r="AN164" s="76" t="s">
        <v>21</v>
      </c>
      <c r="AO164" s="72" t="s">
        <v>44</v>
      </c>
      <c r="AP164" s="77" t="s">
        <v>21</v>
      </c>
      <c r="AQ164" s="45">
        <v>1</v>
      </c>
      <c r="AR164" s="70" t="s">
        <v>30</v>
      </c>
      <c r="AS164" s="70" t="s">
        <v>30</v>
      </c>
      <c r="AT164" s="70" t="s">
        <v>30</v>
      </c>
      <c r="AU164" s="70" t="s">
        <v>30</v>
      </c>
      <c r="AV164" s="70" t="s">
        <v>30</v>
      </c>
      <c r="AW164" s="70" t="s">
        <v>30</v>
      </c>
      <c r="AX164" s="70" t="s">
        <v>30</v>
      </c>
      <c r="AY164" s="70" t="s">
        <v>30</v>
      </c>
      <c r="AZ164" s="70" t="s">
        <v>30</v>
      </c>
      <c r="BA164" s="70" t="s">
        <v>30</v>
      </c>
      <c r="BB164" s="70" t="s">
        <v>30</v>
      </c>
      <c r="BC164" s="70" t="s">
        <v>30</v>
      </c>
      <c r="BD164" s="70" t="s">
        <v>30</v>
      </c>
      <c r="BE164" s="70" t="s">
        <v>30</v>
      </c>
      <c r="BF164" s="70" t="s">
        <v>30</v>
      </c>
      <c r="BG164" s="70" t="s">
        <v>30</v>
      </c>
      <c r="BH164" s="70" t="s">
        <v>30</v>
      </c>
      <c r="BI164" s="220" t="s">
        <v>30</v>
      </c>
    </row>
    <row r="165" spans="1:61" ht="13.5" thickBot="1" x14ac:dyDescent="0.25">
      <c r="A165" s="291"/>
      <c r="B165" s="251"/>
      <c r="C165" s="164">
        <v>52</v>
      </c>
      <c r="D165" s="165" t="s">
        <v>27</v>
      </c>
      <c r="E165" s="45">
        <v>3</v>
      </c>
      <c r="F165" s="35" t="s">
        <v>52</v>
      </c>
      <c r="G165" s="35" t="s">
        <v>52</v>
      </c>
      <c r="H165" s="35" t="s">
        <v>52</v>
      </c>
      <c r="I165" s="35" t="s">
        <v>52</v>
      </c>
      <c r="J165" s="35" t="s">
        <v>52</v>
      </c>
      <c r="K165" s="35" t="s">
        <v>52</v>
      </c>
      <c r="L165" s="35" t="s">
        <v>52</v>
      </c>
      <c r="M165" s="35" t="s">
        <v>52</v>
      </c>
      <c r="N165" s="35" t="s">
        <v>52</v>
      </c>
      <c r="O165" s="35" t="s">
        <v>52</v>
      </c>
      <c r="P165" s="35" t="s">
        <v>52</v>
      </c>
      <c r="Q165" s="35" t="s">
        <v>52</v>
      </c>
      <c r="R165" s="35" t="s">
        <v>52</v>
      </c>
      <c r="S165" s="35" t="s">
        <v>52</v>
      </c>
      <c r="T165" s="35" t="s">
        <v>52</v>
      </c>
      <c r="U165" s="35" t="s">
        <v>52</v>
      </c>
      <c r="V165" s="35" t="s">
        <v>52</v>
      </c>
      <c r="W165" s="65" t="s">
        <v>52</v>
      </c>
      <c r="X165" s="45">
        <v>2</v>
      </c>
      <c r="Y165" s="78" t="s">
        <v>20</v>
      </c>
      <c r="Z165" s="78" t="s">
        <v>20</v>
      </c>
      <c r="AA165" s="78" t="s">
        <v>20</v>
      </c>
      <c r="AB165" s="78" t="s">
        <v>20</v>
      </c>
      <c r="AC165" s="78" t="s">
        <v>20</v>
      </c>
      <c r="AD165" s="78" t="s">
        <v>20</v>
      </c>
      <c r="AE165" s="80" t="s">
        <v>45</v>
      </c>
      <c r="AF165" s="80" t="s">
        <v>45</v>
      </c>
      <c r="AG165" s="80" t="s">
        <v>45</v>
      </c>
      <c r="AH165" s="80" t="s">
        <v>45</v>
      </c>
      <c r="AI165" s="80" t="s">
        <v>45</v>
      </c>
      <c r="AJ165" s="80" t="s">
        <v>45</v>
      </c>
      <c r="AK165" s="76" t="s">
        <v>21</v>
      </c>
      <c r="AL165" s="76" t="s">
        <v>21</v>
      </c>
      <c r="AM165" s="76" t="s">
        <v>21</v>
      </c>
      <c r="AN165" s="76" t="s">
        <v>21</v>
      </c>
      <c r="AO165" s="72" t="s">
        <v>44</v>
      </c>
      <c r="AP165" s="77" t="s">
        <v>21</v>
      </c>
      <c r="AQ165" s="45">
        <v>1</v>
      </c>
      <c r="AR165" s="70" t="s">
        <v>30</v>
      </c>
      <c r="AS165" s="70" t="s">
        <v>30</v>
      </c>
      <c r="AT165" s="70" t="s">
        <v>30</v>
      </c>
      <c r="AU165" s="70" t="s">
        <v>30</v>
      </c>
      <c r="AV165" s="70" t="s">
        <v>30</v>
      </c>
      <c r="AW165" s="70" t="s">
        <v>30</v>
      </c>
      <c r="AX165" s="70" t="s">
        <v>30</v>
      </c>
      <c r="AY165" s="70" t="s">
        <v>30</v>
      </c>
      <c r="AZ165" s="70" t="s">
        <v>30</v>
      </c>
      <c r="BA165" s="70" t="s">
        <v>30</v>
      </c>
      <c r="BB165" s="70" t="s">
        <v>30</v>
      </c>
      <c r="BC165" s="70" t="s">
        <v>30</v>
      </c>
      <c r="BD165" s="70" t="s">
        <v>30</v>
      </c>
      <c r="BE165" s="70" t="s">
        <v>30</v>
      </c>
      <c r="BF165" s="70" t="s">
        <v>30</v>
      </c>
      <c r="BG165" s="70" t="s">
        <v>30</v>
      </c>
      <c r="BH165" s="70" t="s">
        <v>30</v>
      </c>
      <c r="BI165" s="220" t="s">
        <v>30</v>
      </c>
    </row>
    <row r="166" spans="1:61" x14ac:dyDescent="0.2">
      <c r="A166" s="285">
        <v>2023</v>
      </c>
      <c r="B166" s="288" t="s">
        <v>4</v>
      </c>
      <c r="C166" s="10">
        <v>1</v>
      </c>
      <c r="D166" s="171" t="s">
        <v>27</v>
      </c>
      <c r="E166" s="221">
        <v>3</v>
      </c>
      <c r="F166" s="35" t="s">
        <v>52</v>
      </c>
      <c r="G166" s="35" t="s">
        <v>52</v>
      </c>
      <c r="H166" s="35" t="s">
        <v>52</v>
      </c>
      <c r="I166" s="35" t="s">
        <v>52</v>
      </c>
      <c r="J166" s="35" t="s">
        <v>52</v>
      </c>
      <c r="K166" s="35" t="s">
        <v>52</v>
      </c>
      <c r="L166" s="35" t="s">
        <v>52</v>
      </c>
      <c r="M166" s="35" t="s">
        <v>52</v>
      </c>
      <c r="N166" s="35" t="s">
        <v>52</v>
      </c>
      <c r="O166" s="35" t="s">
        <v>52</v>
      </c>
      <c r="P166" s="35" t="s">
        <v>52</v>
      </c>
      <c r="Q166" s="35" t="s">
        <v>52</v>
      </c>
      <c r="R166" s="35" t="s">
        <v>52</v>
      </c>
      <c r="S166" s="35" t="s">
        <v>52</v>
      </c>
      <c r="T166" s="35" t="s">
        <v>52</v>
      </c>
      <c r="U166" s="35" t="s">
        <v>52</v>
      </c>
      <c r="V166" s="35" t="s">
        <v>52</v>
      </c>
      <c r="W166" s="65" t="s">
        <v>52</v>
      </c>
      <c r="X166" s="45">
        <v>2</v>
      </c>
      <c r="Y166" s="78" t="s">
        <v>20</v>
      </c>
      <c r="Z166" s="78" t="s">
        <v>20</v>
      </c>
      <c r="AA166" s="78" t="s">
        <v>20</v>
      </c>
      <c r="AB166" s="78" t="s">
        <v>20</v>
      </c>
      <c r="AC166" s="78" t="s">
        <v>20</v>
      </c>
      <c r="AD166" s="78" t="s">
        <v>20</v>
      </c>
      <c r="AE166" s="80" t="s">
        <v>45</v>
      </c>
      <c r="AF166" s="80" t="s">
        <v>45</v>
      </c>
      <c r="AG166" s="80" t="s">
        <v>45</v>
      </c>
      <c r="AH166" s="80" t="s">
        <v>45</v>
      </c>
      <c r="AI166" s="80" t="s">
        <v>45</v>
      </c>
      <c r="AJ166" s="80" t="s">
        <v>45</v>
      </c>
      <c r="AK166" s="76" t="s">
        <v>21</v>
      </c>
      <c r="AL166" s="76" t="s">
        <v>21</v>
      </c>
      <c r="AM166" s="76" t="s">
        <v>21</v>
      </c>
      <c r="AN166" s="76" t="s">
        <v>21</v>
      </c>
      <c r="AO166" s="72" t="s">
        <v>44</v>
      </c>
      <c r="AP166" s="77" t="s">
        <v>21</v>
      </c>
      <c r="AQ166" s="45">
        <v>1</v>
      </c>
      <c r="AR166" s="72" t="s">
        <v>44</v>
      </c>
      <c r="AS166" s="76" t="s">
        <v>21</v>
      </c>
      <c r="AT166" s="76" t="s">
        <v>21</v>
      </c>
      <c r="AU166" s="76" t="s">
        <v>21</v>
      </c>
      <c r="AV166" s="76" t="s">
        <v>21</v>
      </c>
      <c r="AW166" s="76" t="s">
        <v>21</v>
      </c>
      <c r="AX166" s="78" t="s">
        <v>20</v>
      </c>
      <c r="AY166" s="78" t="s">
        <v>20</v>
      </c>
      <c r="AZ166" s="78" t="s">
        <v>20</v>
      </c>
      <c r="BA166" s="78" t="s">
        <v>20</v>
      </c>
      <c r="BB166" s="78" t="s">
        <v>20</v>
      </c>
      <c r="BC166" s="78" t="s">
        <v>20</v>
      </c>
      <c r="BD166" s="80" t="s">
        <v>45</v>
      </c>
      <c r="BE166" s="80" t="s">
        <v>45</v>
      </c>
      <c r="BF166" s="80" t="s">
        <v>45</v>
      </c>
      <c r="BG166" s="80" t="s">
        <v>45</v>
      </c>
      <c r="BH166" s="80" t="s">
        <v>45</v>
      </c>
      <c r="BI166" s="155" t="s">
        <v>45</v>
      </c>
    </row>
    <row r="167" spans="1:61" x14ac:dyDescent="0.2">
      <c r="A167" s="286"/>
      <c r="B167" s="289"/>
      <c r="C167" s="11">
        <v>2</v>
      </c>
      <c r="D167" s="166"/>
      <c r="E167" s="221">
        <v>3</v>
      </c>
      <c r="F167" s="35" t="s">
        <v>52</v>
      </c>
      <c r="G167" s="35" t="s">
        <v>52</v>
      </c>
      <c r="H167" s="35" t="s">
        <v>52</v>
      </c>
      <c r="I167" s="35" t="s">
        <v>52</v>
      </c>
      <c r="J167" s="35" t="s">
        <v>52</v>
      </c>
      <c r="K167" s="35" t="s">
        <v>52</v>
      </c>
      <c r="L167" s="35" t="s">
        <v>52</v>
      </c>
      <c r="M167" s="35" t="s">
        <v>52</v>
      </c>
      <c r="N167" s="35" t="s">
        <v>52</v>
      </c>
      <c r="O167" s="35" t="s">
        <v>52</v>
      </c>
      <c r="P167" s="35" t="s">
        <v>52</v>
      </c>
      <c r="Q167" s="35" t="s">
        <v>52</v>
      </c>
      <c r="R167" s="35" t="s">
        <v>52</v>
      </c>
      <c r="S167" s="35" t="s">
        <v>52</v>
      </c>
      <c r="T167" s="35" t="s">
        <v>52</v>
      </c>
      <c r="U167" s="35" t="s">
        <v>52</v>
      </c>
      <c r="V167" s="35" t="s">
        <v>52</v>
      </c>
      <c r="W167" s="65" t="s">
        <v>52</v>
      </c>
      <c r="X167" s="45">
        <v>2</v>
      </c>
      <c r="Y167" s="78" t="s">
        <v>20</v>
      </c>
      <c r="Z167" s="78" t="s">
        <v>20</v>
      </c>
      <c r="AA167" s="78" t="s">
        <v>20</v>
      </c>
      <c r="AB167" s="78" t="s">
        <v>20</v>
      </c>
      <c r="AC167" s="78" t="s">
        <v>20</v>
      </c>
      <c r="AD167" s="78" t="s">
        <v>20</v>
      </c>
      <c r="AE167" s="80" t="s">
        <v>45</v>
      </c>
      <c r="AF167" s="80" t="s">
        <v>45</v>
      </c>
      <c r="AG167" s="80" t="s">
        <v>45</v>
      </c>
      <c r="AH167" s="80" t="s">
        <v>45</v>
      </c>
      <c r="AI167" s="80" t="s">
        <v>45</v>
      </c>
      <c r="AJ167" s="80" t="s">
        <v>45</v>
      </c>
      <c r="AK167" s="76" t="s">
        <v>21</v>
      </c>
      <c r="AL167" s="76" t="s">
        <v>21</v>
      </c>
      <c r="AM167" s="76" t="s">
        <v>21</v>
      </c>
      <c r="AN167" s="76" t="s">
        <v>21</v>
      </c>
      <c r="AO167" s="76" t="s">
        <v>21</v>
      </c>
      <c r="AP167" s="174" t="s">
        <v>44</v>
      </c>
      <c r="AQ167" s="45">
        <v>1</v>
      </c>
      <c r="AR167" s="72" t="s">
        <v>44</v>
      </c>
      <c r="AS167" s="76" t="s">
        <v>21</v>
      </c>
      <c r="AT167" s="76" t="s">
        <v>21</v>
      </c>
      <c r="AU167" s="76" t="s">
        <v>21</v>
      </c>
      <c r="AV167" s="76" t="s">
        <v>21</v>
      </c>
      <c r="AW167" s="76" t="s">
        <v>21</v>
      </c>
      <c r="AX167" s="78" t="s">
        <v>20</v>
      </c>
      <c r="AY167" s="78" t="s">
        <v>20</v>
      </c>
      <c r="AZ167" s="78" t="s">
        <v>20</v>
      </c>
      <c r="BA167" s="78" t="s">
        <v>20</v>
      </c>
      <c r="BB167" s="78" t="s">
        <v>20</v>
      </c>
      <c r="BC167" s="78" t="s">
        <v>20</v>
      </c>
      <c r="BD167" s="80" t="s">
        <v>45</v>
      </c>
      <c r="BE167" s="80" t="s">
        <v>45</v>
      </c>
      <c r="BF167" s="80" t="s">
        <v>45</v>
      </c>
      <c r="BG167" s="80" t="s">
        <v>45</v>
      </c>
      <c r="BH167" s="80" t="s">
        <v>45</v>
      </c>
      <c r="BI167" s="155" t="s">
        <v>45</v>
      </c>
    </row>
    <row r="168" spans="1:61" x14ac:dyDescent="0.2">
      <c r="A168" s="286"/>
      <c r="B168" s="289"/>
      <c r="C168" s="11">
        <v>3</v>
      </c>
      <c r="D168" s="166"/>
      <c r="E168" s="221">
        <v>3</v>
      </c>
      <c r="F168" s="35" t="s">
        <v>52</v>
      </c>
      <c r="G168" s="35" t="s">
        <v>52</v>
      </c>
      <c r="H168" s="35" t="s">
        <v>52</v>
      </c>
      <c r="I168" s="35" t="s">
        <v>52</v>
      </c>
      <c r="J168" s="35" t="s">
        <v>52</v>
      </c>
      <c r="K168" s="35" t="s">
        <v>52</v>
      </c>
      <c r="L168" s="35" t="s">
        <v>52</v>
      </c>
      <c r="M168" s="35" t="s">
        <v>52</v>
      </c>
      <c r="N168" s="35" t="s">
        <v>52</v>
      </c>
      <c r="O168" s="35" t="s">
        <v>52</v>
      </c>
      <c r="P168" s="35" t="s">
        <v>52</v>
      </c>
      <c r="Q168" s="35" t="s">
        <v>52</v>
      </c>
      <c r="R168" s="35" t="s">
        <v>52</v>
      </c>
      <c r="S168" s="35" t="s">
        <v>52</v>
      </c>
      <c r="T168" s="35" t="s">
        <v>52</v>
      </c>
      <c r="U168" s="35" t="s">
        <v>52</v>
      </c>
      <c r="V168" s="35" t="s">
        <v>52</v>
      </c>
      <c r="W168" s="65" t="s">
        <v>52</v>
      </c>
      <c r="X168" s="45">
        <v>2</v>
      </c>
      <c r="Y168" s="78" t="s">
        <v>20</v>
      </c>
      <c r="Z168" s="78" t="s">
        <v>20</v>
      </c>
      <c r="AA168" s="78" t="s">
        <v>20</v>
      </c>
      <c r="AB168" s="78" t="s">
        <v>20</v>
      </c>
      <c r="AC168" s="78" t="s">
        <v>20</v>
      </c>
      <c r="AD168" s="78" t="s">
        <v>20</v>
      </c>
      <c r="AE168" s="80" t="s">
        <v>45</v>
      </c>
      <c r="AF168" s="80" t="s">
        <v>45</v>
      </c>
      <c r="AG168" s="80" t="s">
        <v>45</v>
      </c>
      <c r="AH168" s="80" t="s">
        <v>45</v>
      </c>
      <c r="AI168" s="80" t="s">
        <v>45</v>
      </c>
      <c r="AJ168" s="80" t="s">
        <v>45</v>
      </c>
      <c r="AK168" s="76" t="s">
        <v>21</v>
      </c>
      <c r="AL168" s="76" t="s">
        <v>21</v>
      </c>
      <c r="AM168" s="76" t="s">
        <v>21</v>
      </c>
      <c r="AN168" s="76" t="s">
        <v>21</v>
      </c>
      <c r="AO168" s="76" t="s">
        <v>21</v>
      </c>
      <c r="AP168" s="174" t="s">
        <v>44</v>
      </c>
      <c r="AQ168" s="45">
        <v>1</v>
      </c>
      <c r="AR168" s="72" t="s">
        <v>44</v>
      </c>
      <c r="AS168" s="76" t="s">
        <v>21</v>
      </c>
      <c r="AT168" s="76" t="s">
        <v>21</v>
      </c>
      <c r="AU168" s="76" t="s">
        <v>21</v>
      </c>
      <c r="AV168" s="76" t="s">
        <v>21</v>
      </c>
      <c r="AW168" s="76" t="s">
        <v>21</v>
      </c>
      <c r="AX168" s="78" t="s">
        <v>20</v>
      </c>
      <c r="AY168" s="78" t="s">
        <v>20</v>
      </c>
      <c r="AZ168" s="78" t="s">
        <v>20</v>
      </c>
      <c r="BA168" s="78" t="s">
        <v>20</v>
      </c>
      <c r="BB168" s="78" t="s">
        <v>20</v>
      </c>
      <c r="BC168" s="78" t="s">
        <v>20</v>
      </c>
      <c r="BD168" s="80" t="s">
        <v>45</v>
      </c>
      <c r="BE168" s="80" t="s">
        <v>45</v>
      </c>
      <c r="BF168" s="80" t="s">
        <v>45</v>
      </c>
      <c r="BG168" s="80" t="s">
        <v>45</v>
      </c>
      <c r="BH168" s="80" t="s">
        <v>45</v>
      </c>
      <c r="BI168" s="155" t="s">
        <v>45</v>
      </c>
    </row>
    <row r="169" spans="1:61" x14ac:dyDescent="0.2">
      <c r="A169" s="286"/>
      <c r="B169" s="289"/>
      <c r="C169" s="11">
        <v>4</v>
      </c>
      <c r="D169" s="166"/>
      <c r="E169" s="221">
        <v>3</v>
      </c>
      <c r="F169" s="35" t="s">
        <v>52</v>
      </c>
      <c r="G169" s="35" t="s">
        <v>52</v>
      </c>
      <c r="H169" s="35" t="s">
        <v>52</v>
      </c>
      <c r="I169" s="35" t="s">
        <v>52</v>
      </c>
      <c r="J169" s="35" t="s">
        <v>52</v>
      </c>
      <c r="K169" s="35" t="s">
        <v>52</v>
      </c>
      <c r="L169" s="35" t="s">
        <v>52</v>
      </c>
      <c r="M169" s="35" t="s">
        <v>52</v>
      </c>
      <c r="N169" s="35" t="s">
        <v>52</v>
      </c>
      <c r="O169" s="35" t="s">
        <v>52</v>
      </c>
      <c r="P169" s="35" t="s">
        <v>52</v>
      </c>
      <c r="Q169" s="35" t="s">
        <v>52</v>
      </c>
      <c r="R169" s="35" t="s">
        <v>52</v>
      </c>
      <c r="S169" s="35" t="s">
        <v>52</v>
      </c>
      <c r="T169" s="35" t="s">
        <v>52</v>
      </c>
      <c r="U169" s="35" t="s">
        <v>52</v>
      </c>
      <c r="V169" s="35" t="s">
        <v>52</v>
      </c>
      <c r="W169" s="65" t="s">
        <v>52</v>
      </c>
      <c r="X169" s="45">
        <v>2</v>
      </c>
      <c r="Y169" s="78" t="s">
        <v>20</v>
      </c>
      <c r="Z169" s="78" t="s">
        <v>20</v>
      </c>
      <c r="AA169" s="78" t="s">
        <v>20</v>
      </c>
      <c r="AB169" s="78" t="s">
        <v>20</v>
      </c>
      <c r="AC169" s="78" t="s">
        <v>20</v>
      </c>
      <c r="AD169" s="78" t="s">
        <v>20</v>
      </c>
      <c r="AE169" s="80" t="s">
        <v>45</v>
      </c>
      <c r="AF169" s="80" t="s">
        <v>45</v>
      </c>
      <c r="AG169" s="80" t="s">
        <v>45</v>
      </c>
      <c r="AH169" s="80" t="s">
        <v>45</v>
      </c>
      <c r="AI169" s="80" t="s">
        <v>45</v>
      </c>
      <c r="AJ169" s="80" t="s">
        <v>45</v>
      </c>
      <c r="AK169" s="76" t="s">
        <v>21</v>
      </c>
      <c r="AL169" s="76" t="s">
        <v>21</v>
      </c>
      <c r="AM169" s="76" t="s">
        <v>21</v>
      </c>
      <c r="AN169" s="76" t="s">
        <v>21</v>
      </c>
      <c r="AO169" s="76" t="s">
        <v>21</v>
      </c>
      <c r="AP169" s="174" t="s">
        <v>44</v>
      </c>
      <c r="AQ169" s="45">
        <v>1</v>
      </c>
      <c r="AR169" s="76" t="s">
        <v>21</v>
      </c>
      <c r="AS169" s="72" t="s">
        <v>44</v>
      </c>
      <c r="AT169" s="76" t="s">
        <v>21</v>
      </c>
      <c r="AU169" s="76" t="s">
        <v>21</v>
      </c>
      <c r="AV169" s="76" t="s">
        <v>21</v>
      </c>
      <c r="AW169" s="76" t="s">
        <v>21</v>
      </c>
      <c r="AX169" s="78" t="s">
        <v>20</v>
      </c>
      <c r="AY169" s="78" t="s">
        <v>20</v>
      </c>
      <c r="AZ169" s="78" t="s">
        <v>20</v>
      </c>
      <c r="BA169" s="78" t="s">
        <v>20</v>
      </c>
      <c r="BB169" s="78" t="s">
        <v>20</v>
      </c>
      <c r="BC169" s="78" t="s">
        <v>20</v>
      </c>
      <c r="BD169" s="80" t="s">
        <v>45</v>
      </c>
      <c r="BE169" s="80" t="s">
        <v>45</v>
      </c>
      <c r="BF169" s="80" t="s">
        <v>45</v>
      </c>
      <c r="BG169" s="80" t="s">
        <v>45</v>
      </c>
      <c r="BH169" s="80" t="s">
        <v>45</v>
      </c>
      <c r="BI169" s="155" t="s">
        <v>45</v>
      </c>
    </row>
    <row r="170" spans="1:61" x14ac:dyDescent="0.2">
      <c r="A170" s="286"/>
      <c r="B170" s="250" t="s">
        <v>5</v>
      </c>
      <c r="C170" s="11">
        <v>5</v>
      </c>
      <c r="D170" s="166"/>
      <c r="E170" s="221">
        <v>3</v>
      </c>
      <c r="F170" s="35" t="s">
        <v>52</v>
      </c>
      <c r="G170" s="35" t="s">
        <v>52</v>
      </c>
      <c r="H170" s="35" t="s">
        <v>52</v>
      </c>
      <c r="I170" s="35" t="s">
        <v>52</v>
      </c>
      <c r="J170" s="35" t="s">
        <v>52</v>
      </c>
      <c r="K170" s="35" t="s">
        <v>52</v>
      </c>
      <c r="L170" s="35" t="s">
        <v>52</v>
      </c>
      <c r="M170" s="35" t="s">
        <v>52</v>
      </c>
      <c r="N170" s="35" t="s">
        <v>52</v>
      </c>
      <c r="O170" s="35" t="s">
        <v>52</v>
      </c>
      <c r="P170" s="35" t="s">
        <v>52</v>
      </c>
      <c r="Q170" s="35" t="s">
        <v>52</v>
      </c>
      <c r="R170" s="35" t="s">
        <v>52</v>
      </c>
      <c r="S170" s="35" t="s">
        <v>52</v>
      </c>
      <c r="T170" s="35" t="s">
        <v>52</v>
      </c>
      <c r="U170" s="35" t="s">
        <v>52</v>
      </c>
      <c r="V170" s="35" t="s">
        <v>52</v>
      </c>
      <c r="W170" s="65" t="s">
        <v>52</v>
      </c>
      <c r="X170" s="45">
        <v>2</v>
      </c>
      <c r="Y170" s="78" t="s">
        <v>20</v>
      </c>
      <c r="Z170" s="78" t="s">
        <v>20</v>
      </c>
      <c r="AA170" s="78" t="s">
        <v>20</v>
      </c>
      <c r="AB170" s="78" t="s">
        <v>20</v>
      </c>
      <c r="AC170" s="78" t="s">
        <v>20</v>
      </c>
      <c r="AD170" s="78" t="s">
        <v>20</v>
      </c>
      <c r="AE170" s="80" t="s">
        <v>45</v>
      </c>
      <c r="AF170" s="80" t="s">
        <v>45</v>
      </c>
      <c r="AG170" s="80" t="s">
        <v>45</v>
      </c>
      <c r="AH170" s="80" t="s">
        <v>45</v>
      </c>
      <c r="AI170" s="80" t="s">
        <v>45</v>
      </c>
      <c r="AJ170" s="80" t="s">
        <v>45</v>
      </c>
      <c r="AK170" s="76" t="s">
        <v>21</v>
      </c>
      <c r="AL170" s="76" t="s">
        <v>21</v>
      </c>
      <c r="AM170" s="76" t="s">
        <v>21</v>
      </c>
      <c r="AN170" s="76" t="s">
        <v>21</v>
      </c>
      <c r="AO170" s="76" t="s">
        <v>21</v>
      </c>
      <c r="AP170" s="77" t="s">
        <v>21</v>
      </c>
      <c r="AQ170" s="45">
        <v>1</v>
      </c>
      <c r="AR170" s="76" t="s">
        <v>21</v>
      </c>
      <c r="AS170" s="72" t="s">
        <v>44</v>
      </c>
      <c r="AT170" s="76" t="s">
        <v>21</v>
      </c>
      <c r="AU170" s="76" t="s">
        <v>21</v>
      </c>
      <c r="AV170" s="76" t="s">
        <v>21</v>
      </c>
      <c r="AW170" s="76" t="s">
        <v>21</v>
      </c>
      <c r="AX170" s="78" t="s">
        <v>20</v>
      </c>
      <c r="AY170" s="78" t="s">
        <v>20</v>
      </c>
      <c r="AZ170" s="78" t="s">
        <v>20</v>
      </c>
      <c r="BA170" s="78" t="s">
        <v>20</v>
      </c>
      <c r="BB170" s="78" t="s">
        <v>20</v>
      </c>
      <c r="BC170" s="78" t="s">
        <v>20</v>
      </c>
      <c r="BD170" s="80" t="s">
        <v>45</v>
      </c>
      <c r="BE170" s="80" t="s">
        <v>45</v>
      </c>
      <c r="BF170" s="80" t="s">
        <v>45</v>
      </c>
      <c r="BG170" s="80" t="s">
        <v>45</v>
      </c>
      <c r="BH170" s="80" t="s">
        <v>45</v>
      </c>
      <c r="BI170" s="155" t="s">
        <v>45</v>
      </c>
    </row>
    <row r="171" spans="1:61" x14ac:dyDescent="0.2">
      <c r="A171" s="286"/>
      <c r="B171" s="250"/>
      <c r="C171" s="11">
        <v>6</v>
      </c>
      <c r="D171" s="166"/>
      <c r="E171" s="221">
        <v>3</v>
      </c>
      <c r="F171" s="35" t="s">
        <v>52</v>
      </c>
      <c r="G171" s="35" t="s">
        <v>52</v>
      </c>
      <c r="H171" s="35" t="s">
        <v>52</v>
      </c>
      <c r="I171" s="35" t="s">
        <v>52</v>
      </c>
      <c r="J171" s="35" t="s">
        <v>52</v>
      </c>
      <c r="K171" s="35" t="s">
        <v>52</v>
      </c>
      <c r="L171" s="35" t="s">
        <v>52</v>
      </c>
      <c r="M171" s="35" t="s">
        <v>52</v>
      </c>
      <c r="N171" s="35" t="s">
        <v>52</v>
      </c>
      <c r="O171" s="35" t="s">
        <v>52</v>
      </c>
      <c r="P171" s="35" t="s">
        <v>52</v>
      </c>
      <c r="Q171" s="35" t="s">
        <v>52</v>
      </c>
      <c r="R171" s="35" t="s">
        <v>52</v>
      </c>
      <c r="S171" s="35" t="s">
        <v>52</v>
      </c>
      <c r="T171" s="35" t="s">
        <v>52</v>
      </c>
      <c r="U171" s="35" t="s">
        <v>52</v>
      </c>
      <c r="V171" s="35" t="s">
        <v>52</v>
      </c>
      <c r="W171" s="65" t="s">
        <v>52</v>
      </c>
      <c r="X171" s="45">
        <v>2</v>
      </c>
      <c r="Y171" s="78" t="s">
        <v>20</v>
      </c>
      <c r="Z171" s="78" t="s">
        <v>20</v>
      </c>
      <c r="AA171" s="78" t="s">
        <v>20</v>
      </c>
      <c r="AB171" s="78" t="s">
        <v>20</v>
      </c>
      <c r="AC171" s="78" t="s">
        <v>20</v>
      </c>
      <c r="AD171" s="78" t="s">
        <v>20</v>
      </c>
      <c r="AE171" s="80" t="s">
        <v>45</v>
      </c>
      <c r="AF171" s="80" t="s">
        <v>45</v>
      </c>
      <c r="AG171" s="80" t="s">
        <v>45</v>
      </c>
      <c r="AH171" s="80" t="s">
        <v>45</v>
      </c>
      <c r="AI171" s="80" t="s">
        <v>45</v>
      </c>
      <c r="AJ171" s="80" t="s">
        <v>45</v>
      </c>
      <c r="AK171" s="76" t="s">
        <v>21</v>
      </c>
      <c r="AL171" s="76" t="s">
        <v>21</v>
      </c>
      <c r="AM171" s="76" t="s">
        <v>21</v>
      </c>
      <c r="AN171" s="76" t="s">
        <v>21</v>
      </c>
      <c r="AO171" s="76" t="s">
        <v>21</v>
      </c>
      <c r="AP171" s="77" t="s">
        <v>21</v>
      </c>
      <c r="AQ171" s="45">
        <v>1</v>
      </c>
      <c r="AR171" s="76" t="s">
        <v>21</v>
      </c>
      <c r="AS171" s="72" t="s">
        <v>44</v>
      </c>
      <c r="AT171" s="76" t="s">
        <v>21</v>
      </c>
      <c r="AU171" s="76" t="s">
        <v>21</v>
      </c>
      <c r="AV171" s="76" t="s">
        <v>21</v>
      </c>
      <c r="AW171" s="76" t="s">
        <v>21</v>
      </c>
      <c r="AX171" s="78" t="s">
        <v>20</v>
      </c>
      <c r="AY171" s="78" t="s">
        <v>20</v>
      </c>
      <c r="AZ171" s="78" t="s">
        <v>20</v>
      </c>
      <c r="BA171" s="78" t="s">
        <v>20</v>
      </c>
      <c r="BB171" s="78" t="s">
        <v>20</v>
      </c>
      <c r="BC171" s="78" t="s">
        <v>20</v>
      </c>
      <c r="BD171" s="80" t="s">
        <v>45</v>
      </c>
      <c r="BE171" s="80" t="s">
        <v>45</v>
      </c>
      <c r="BF171" s="80" t="s">
        <v>45</v>
      </c>
      <c r="BG171" s="80" t="s">
        <v>45</v>
      </c>
      <c r="BH171" s="80" t="s">
        <v>45</v>
      </c>
      <c r="BI171" s="155" t="s">
        <v>45</v>
      </c>
    </row>
    <row r="172" spans="1:61" x14ac:dyDescent="0.2">
      <c r="A172" s="286"/>
      <c r="B172" s="250"/>
      <c r="C172" s="11">
        <v>7</v>
      </c>
      <c r="D172" s="166"/>
      <c r="E172" s="221">
        <v>3</v>
      </c>
      <c r="F172" s="35" t="s">
        <v>52</v>
      </c>
      <c r="G172" s="35" t="s">
        <v>52</v>
      </c>
      <c r="H172" s="35" t="s">
        <v>52</v>
      </c>
      <c r="I172" s="35" t="s">
        <v>52</v>
      </c>
      <c r="J172" s="35" t="s">
        <v>52</v>
      </c>
      <c r="K172" s="35" t="s">
        <v>52</v>
      </c>
      <c r="L172" s="35" t="s">
        <v>52</v>
      </c>
      <c r="M172" s="35" t="s">
        <v>52</v>
      </c>
      <c r="N172" s="35" t="s">
        <v>52</v>
      </c>
      <c r="O172" s="35" t="s">
        <v>52</v>
      </c>
      <c r="P172" s="35" t="s">
        <v>52</v>
      </c>
      <c r="Q172" s="35" t="s">
        <v>52</v>
      </c>
      <c r="R172" s="35" t="s">
        <v>52</v>
      </c>
      <c r="S172" s="35" t="s">
        <v>52</v>
      </c>
      <c r="T172" s="35" t="s">
        <v>52</v>
      </c>
      <c r="U172" s="35" t="s">
        <v>52</v>
      </c>
      <c r="V172" s="35" t="s">
        <v>52</v>
      </c>
      <c r="W172" s="65" t="s">
        <v>52</v>
      </c>
      <c r="X172" s="45">
        <v>2</v>
      </c>
      <c r="Y172" s="78" t="s">
        <v>20</v>
      </c>
      <c r="Z172" s="78" t="s">
        <v>20</v>
      </c>
      <c r="AA172" s="78" t="s">
        <v>20</v>
      </c>
      <c r="AB172" s="78" t="s">
        <v>20</v>
      </c>
      <c r="AC172" s="78" t="s">
        <v>20</v>
      </c>
      <c r="AD172" s="78" t="s">
        <v>20</v>
      </c>
      <c r="AE172" s="80" t="s">
        <v>45</v>
      </c>
      <c r="AF172" s="80" t="s">
        <v>45</v>
      </c>
      <c r="AG172" s="80" t="s">
        <v>45</v>
      </c>
      <c r="AH172" s="80" t="s">
        <v>45</v>
      </c>
      <c r="AI172" s="80" t="s">
        <v>45</v>
      </c>
      <c r="AJ172" s="80" t="s">
        <v>45</v>
      </c>
      <c r="AK172" s="76" t="s">
        <v>21</v>
      </c>
      <c r="AL172" s="76" t="s">
        <v>21</v>
      </c>
      <c r="AM172" s="76" t="s">
        <v>21</v>
      </c>
      <c r="AN172" s="76" t="s">
        <v>21</v>
      </c>
      <c r="AO172" s="76" t="s">
        <v>21</v>
      </c>
      <c r="AP172" s="77" t="s">
        <v>21</v>
      </c>
      <c r="AQ172" s="45">
        <v>1</v>
      </c>
      <c r="AR172" s="76" t="s">
        <v>21</v>
      </c>
      <c r="AS172" s="76" t="s">
        <v>21</v>
      </c>
      <c r="AT172" s="72" t="s">
        <v>44</v>
      </c>
      <c r="AU172" s="76" t="s">
        <v>21</v>
      </c>
      <c r="AV172" s="76" t="s">
        <v>21</v>
      </c>
      <c r="AW172" s="76" t="s">
        <v>21</v>
      </c>
      <c r="AX172" s="78" t="s">
        <v>20</v>
      </c>
      <c r="AY172" s="78" t="s">
        <v>20</v>
      </c>
      <c r="AZ172" s="78" t="s">
        <v>20</v>
      </c>
      <c r="BA172" s="78" t="s">
        <v>20</v>
      </c>
      <c r="BB172" s="78" t="s">
        <v>20</v>
      </c>
      <c r="BC172" s="78" t="s">
        <v>20</v>
      </c>
      <c r="BD172" s="80" t="s">
        <v>45</v>
      </c>
      <c r="BE172" s="80" t="s">
        <v>45</v>
      </c>
      <c r="BF172" s="80" t="s">
        <v>45</v>
      </c>
      <c r="BG172" s="80" t="s">
        <v>45</v>
      </c>
      <c r="BH172" s="80" t="s">
        <v>45</v>
      </c>
      <c r="BI172" s="155" t="s">
        <v>45</v>
      </c>
    </row>
    <row r="173" spans="1:61" x14ac:dyDescent="0.2">
      <c r="A173" s="286"/>
      <c r="B173" s="250"/>
      <c r="C173" s="11">
        <v>8</v>
      </c>
      <c r="D173" s="166" t="s">
        <v>27</v>
      </c>
      <c r="E173" s="221">
        <v>3</v>
      </c>
      <c r="F173" s="35" t="s">
        <v>52</v>
      </c>
      <c r="G173" s="35" t="s">
        <v>52</v>
      </c>
      <c r="H173" s="35" t="s">
        <v>52</v>
      </c>
      <c r="I173" s="35" t="s">
        <v>52</v>
      </c>
      <c r="J173" s="35" t="s">
        <v>52</v>
      </c>
      <c r="K173" s="35" t="s">
        <v>52</v>
      </c>
      <c r="L173" s="35" t="s">
        <v>52</v>
      </c>
      <c r="M173" s="35" t="s">
        <v>52</v>
      </c>
      <c r="N173" s="35" t="s">
        <v>52</v>
      </c>
      <c r="O173" s="35" t="s">
        <v>52</v>
      </c>
      <c r="P173" s="35" t="s">
        <v>52</v>
      </c>
      <c r="Q173" s="35" t="s">
        <v>52</v>
      </c>
      <c r="R173" s="35" t="s">
        <v>52</v>
      </c>
      <c r="S173" s="35" t="s">
        <v>52</v>
      </c>
      <c r="T173" s="35" t="s">
        <v>52</v>
      </c>
      <c r="U173" s="35" t="s">
        <v>52</v>
      </c>
      <c r="V173" s="35" t="s">
        <v>52</v>
      </c>
      <c r="W173" s="65" t="s">
        <v>52</v>
      </c>
      <c r="X173" s="45">
        <v>2</v>
      </c>
      <c r="Y173" s="78" t="s">
        <v>20</v>
      </c>
      <c r="Z173" s="78" t="s">
        <v>20</v>
      </c>
      <c r="AA173" s="78" t="s">
        <v>20</v>
      </c>
      <c r="AB173" s="78" t="s">
        <v>20</v>
      </c>
      <c r="AC173" s="78" t="s">
        <v>20</v>
      </c>
      <c r="AD173" s="78" t="s">
        <v>20</v>
      </c>
      <c r="AE173" s="80" t="s">
        <v>45</v>
      </c>
      <c r="AF173" s="80" t="s">
        <v>45</v>
      </c>
      <c r="AG173" s="80" t="s">
        <v>45</v>
      </c>
      <c r="AH173" s="80" t="s">
        <v>45</v>
      </c>
      <c r="AI173" s="80" t="s">
        <v>45</v>
      </c>
      <c r="AJ173" s="80" t="s">
        <v>45</v>
      </c>
      <c r="AK173" s="76" t="s">
        <v>21</v>
      </c>
      <c r="AL173" s="76" t="s">
        <v>21</v>
      </c>
      <c r="AM173" s="76" t="s">
        <v>21</v>
      </c>
      <c r="AN173" s="76" t="s">
        <v>21</v>
      </c>
      <c r="AO173" s="76" t="s">
        <v>21</v>
      </c>
      <c r="AP173" s="77" t="s">
        <v>21</v>
      </c>
      <c r="AQ173" s="45">
        <v>1</v>
      </c>
      <c r="AR173" s="76" t="s">
        <v>21</v>
      </c>
      <c r="AS173" s="76" t="s">
        <v>21</v>
      </c>
      <c r="AT173" s="72" t="s">
        <v>44</v>
      </c>
      <c r="AU173" s="76" t="s">
        <v>21</v>
      </c>
      <c r="AV173" s="76" t="s">
        <v>21</v>
      </c>
      <c r="AW173" s="76" t="s">
        <v>21</v>
      </c>
      <c r="AX173" s="78" t="s">
        <v>20</v>
      </c>
      <c r="AY173" s="78" t="s">
        <v>20</v>
      </c>
      <c r="AZ173" s="78" t="s">
        <v>20</v>
      </c>
      <c r="BA173" s="78" t="s">
        <v>20</v>
      </c>
      <c r="BB173" s="78" t="s">
        <v>20</v>
      </c>
      <c r="BC173" s="78" t="s">
        <v>20</v>
      </c>
      <c r="BD173" s="80" t="s">
        <v>45</v>
      </c>
      <c r="BE173" s="80" t="s">
        <v>45</v>
      </c>
      <c r="BF173" s="80" t="s">
        <v>45</v>
      </c>
      <c r="BG173" s="80" t="s">
        <v>45</v>
      </c>
      <c r="BH173" s="80" t="s">
        <v>45</v>
      </c>
      <c r="BI173" s="155" t="s">
        <v>45</v>
      </c>
    </row>
    <row r="174" spans="1:61" x14ac:dyDescent="0.2">
      <c r="A174" s="286"/>
      <c r="B174" s="250" t="s">
        <v>6</v>
      </c>
      <c r="C174" s="11">
        <v>9</v>
      </c>
      <c r="D174" s="166"/>
      <c r="E174" s="221">
        <v>3</v>
      </c>
      <c r="F174" s="35" t="s">
        <v>52</v>
      </c>
      <c r="G174" s="35" t="s">
        <v>52</v>
      </c>
      <c r="H174" s="35" t="s">
        <v>52</v>
      </c>
      <c r="I174" s="35" t="s">
        <v>52</v>
      </c>
      <c r="J174" s="35" t="s">
        <v>52</v>
      </c>
      <c r="K174" s="35" t="s">
        <v>52</v>
      </c>
      <c r="L174" s="35" t="s">
        <v>52</v>
      </c>
      <c r="M174" s="35" t="s">
        <v>52</v>
      </c>
      <c r="N174" s="35" t="s">
        <v>52</v>
      </c>
      <c r="O174" s="35" t="s">
        <v>52</v>
      </c>
      <c r="P174" s="35" t="s">
        <v>52</v>
      </c>
      <c r="Q174" s="35" t="s">
        <v>52</v>
      </c>
      <c r="R174" s="35" t="s">
        <v>52</v>
      </c>
      <c r="S174" s="35" t="s">
        <v>52</v>
      </c>
      <c r="T174" s="35" t="s">
        <v>52</v>
      </c>
      <c r="U174" s="35" t="s">
        <v>52</v>
      </c>
      <c r="V174" s="35" t="s">
        <v>52</v>
      </c>
      <c r="W174" s="65" t="s">
        <v>52</v>
      </c>
      <c r="X174" s="45">
        <v>2</v>
      </c>
      <c r="Y174" s="78" t="s">
        <v>20</v>
      </c>
      <c r="Z174" s="78" t="s">
        <v>20</v>
      </c>
      <c r="AA174" s="78" t="s">
        <v>20</v>
      </c>
      <c r="AB174" s="78" t="s">
        <v>20</v>
      </c>
      <c r="AC174" s="78" t="s">
        <v>20</v>
      </c>
      <c r="AD174" s="78" t="s">
        <v>20</v>
      </c>
      <c r="AE174" s="80" t="s">
        <v>45</v>
      </c>
      <c r="AF174" s="80" t="s">
        <v>45</v>
      </c>
      <c r="AG174" s="80" t="s">
        <v>45</v>
      </c>
      <c r="AH174" s="80" t="s">
        <v>45</v>
      </c>
      <c r="AI174" s="80" t="s">
        <v>45</v>
      </c>
      <c r="AJ174" s="80" t="s">
        <v>45</v>
      </c>
      <c r="AK174" s="76" t="s">
        <v>21</v>
      </c>
      <c r="AL174" s="76" t="s">
        <v>21</v>
      </c>
      <c r="AM174" s="76" t="s">
        <v>21</v>
      </c>
      <c r="AN174" s="76" t="s">
        <v>21</v>
      </c>
      <c r="AO174" s="76" t="s">
        <v>21</v>
      </c>
      <c r="AP174" s="77" t="s">
        <v>21</v>
      </c>
      <c r="AQ174" s="45">
        <v>1</v>
      </c>
      <c r="AR174" s="76" t="s">
        <v>21</v>
      </c>
      <c r="AS174" s="76" t="s">
        <v>21</v>
      </c>
      <c r="AT174" s="72" t="s">
        <v>44</v>
      </c>
      <c r="AU174" s="76" t="s">
        <v>21</v>
      </c>
      <c r="AV174" s="76" t="s">
        <v>21</v>
      </c>
      <c r="AW174" s="76" t="s">
        <v>21</v>
      </c>
      <c r="AX174" s="78" t="s">
        <v>20</v>
      </c>
      <c r="AY174" s="78" t="s">
        <v>20</v>
      </c>
      <c r="AZ174" s="78" t="s">
        <v>20</v>
      </c>
      <c r="BA174" s="78" t="s">
        <v>20</v>
      </c>
      <c r="BB174" s="78" t="s">
        <v>20</v>
      </c>
      <c r="BC174" s="78" t="s">
        <v>20</v>
      </c>
      <c r="BD174" s="80" t="s">
        <v>45</v>
      </c>
      <c r="BE174" s="80" t="s">
        <v>45</v>
      </c>
      <c r="BF174" s="80" t="s">
        <v>45</v>
      </c>
      <c r="BG174" s="80" t="s">
        <v>45</v>
      </c>
      <c r="BH174" s="80" t="s">
        <v>45</v>
      </c>
      <c r="BI174" s="155" t="s">
        <v>45</v>
      </c>
    </row>
    <row r="175" spans="1:61" x14ac:dyDescent="0.2">
      <c r="A175" s="286"/>
      <c r="B175" s="250"/>
      <c r="C175" s="11">
        <v>10</v>
      </c>
      <c r="D175" s="166"/>
      <c r="E175" s="221">
        <v>3</v>
      </c>
      <c r="F175" s="35" t="s">
        <v>52</v>
      </c>
      <c r="G175" s="35" t="s">
        <v>52</v>
      </c>
      <c r="H175" s="35" t="s">
        <v>52</v>
      </c>
      <c r="I175" s="35" t="s">
        <v>52</v>
      </c>
      <c r="J175" s="35" t="s">
        <v>52</v>
      </c>
      <c r="K175" s="35" t="s">
        <v>52</v>
      </c>
      <c r="L175" s="35" t="s">
        <v>52</v>
      </c>
      <c r="M175" s="35" t="s">
        <v>52</v>
      </c>
      <c r="N175" s="35" t="s">
        <v>52</v>
      </c>
      <c r="O175" s="35" t="s">
        <v>52</v>
      </c>
      <c r="P175" s="35" t="s">
        <v>52</v>
      </c>
      <c r="Q175" s="35" t="s">
        <v>52</v>
      </c>
      <c r="R175" s="35" t="s">
        <v>52</v>
      </c>
      <c r="S175" s="35" t="s">
        <v>52</v>
      </c>
      <c r="T175" s="35" t="s">
        <v>52</v>
      </c>
      <c r="U175" s="35" t="s">
        <v>52</v>
      </c>
      <c r="V175" s="35" t="s">
        <v>52</v>
      </c>
      <c r="W175" s="65" t="s">
        <v>52</v>
      </c>
      <c r="X175" s="45">
        <v>2</v>
      </c>
      <c r="Y175" s="78" t="s">
        <v>20</v>
      </c>
      <c r="Z175" s="78" t="s">
        <v>20</v>
      </c>
      <c r="AA175" s="78" t="s">
        <v>20</v>
      </c>
      <c r="AB175" s="78" t="s">
        <v>20</v>
      </c>
      <c r="AC175" s="78" t="s">
        <v>20</v>
      </c>
      <c r="AD175" s="78" t="s">
        <v>20</v>
      </c>
      <c r="AE175" s="80" t="s">
        <v>45</v>
      </c>
      <c r="AF175" s="80" t="s">
        <v>45</v>
      </c>
      <c r="AG175" s="80" t="s">
        <v>45</v>
      </c>
      <c r="AH175" s="80" t="s">
        <v>45</v>
      </c>
      <c r="AI175" s="80" t="s">
        <v>45</v>
      </c>
      <c r="AJ175" s="80" t="s">
        <v>45</v>
      </c>
      <c r="AK175" s="76" t="s">
        <v>21</v>
      </c>
      <c r="AL175" s="76" t="s">
        <v>21</v>
      </c>
      <c r="AM175" s="76" t="s">
        <v>21</v>
      </c>
      <c r="AN175" s="76" t="s">
        <v>21</v>
      </c>
      <c r="AO175" s="76" t="s">
        <v>21</v>
      </c>
      <c r="AP175" s="77" t="s">
        <v>21</v>
      </c>
      <c r="AQ175" s="45">
        <v>1</v>
      </c>
      <c r="AR175" s="76" t="s">
        <v>21</v>
      </c>
      <c r="AS175" s="76" t="s">
        <v>21</v>
      </c>
      <c r="AT175" s="76" t="s">
        <v>21</v>
      </c>
      <c r="AU175" s="72" t="s">
        <v>44</v>
      </c>
      <c r="AV175" s="76" t="s">
        <v>21</v>
      </c>
      <c r="AW175" s="76" t="s">
        <v>21</v>
      </c>
      <c r="AX175" s="78" t="s">
        <v>20</v>
      </c>
      <c r="AY175" s="78" t="s">
        <v>20</v>
      </c>
      <c r="AZ175" s="78" t="s">
        <v>20</v>
      </c>
      <c r="BA175" s="78" t="s">
        <v>20</v>
      </c>
      <c r="BB175" s="78" t="s">
        <v>20</v>
      </c>
      <c r="BC175" s="78" t="s">
        <v>20</v>
      </c>
      <c r="BD175" s="80" t="s">
        <v>45</v>
      </c>
      <c r="BE175" s="80" t="s">
        <v>45</v>
      </c>
      <c r="BF175" s="80" t="s">
        <v>45</v>
      </c>
      <c r="BG175" s="80" t="s">
        <v>45</v>
      </c>
      <c r="BH175" s="80" t="s">
        <v>45</v>
      </c>
      <c r="BI175" s="155" t="s">
        <v>45</v>
      </c>
    </row>
    <row r="176" spans="1:61" x14ac:dyDescent="0.2">
      <c r="A176" s="286"/>
      <c r="B176" s="250"/>
      <c r="C176" s="11">
        <v>11</v>
      </c>
      <c r="D176" s="166"/>
      <c r="E176" s="221">
        <v>3</v>
      </c>
      <c r="F176" s="35" t="s">
        <v>52</v>
      </c>
      <c r="G176" s="35" t="s">
        <v>52</v>
      </c>
      <c r="H176" s="35" t="s">
        <v>52</v>
      </c>
      <c r="I176" s="35" t="s">
        <v>52</v>
      </c>
      <c r="J176" s="35" t="s">
        <v>52</v>
      </c>
      <c r="K176" s="35" t="s">
        <v>52</v>
      </c>
      <c r="L176" s="35" t="s">
        <v>52</v>
      </c>
      <c r="M176" s="35" t="s">
        <v>52</v>
      </c>
      <c r="N176" s="35" t="s">
        <v>52</v>
      </c>
      <c r="O176" s="35" t="s">
        <v>52</v>
      </c>
      <c r="P176" s="35" t="s">
        <v>52</v>
      </c>
      <c r="Q176" s="35" t="s">
        <v>52</v>
      </c>
      <c r="R176" s="35" t="s">
        <v>52</v>
      </c>
      <c r="S176" s="35" t="s">
        <v>52</v>
      </c>
      <c r="T176" s="35" t="s">
        <v>52</v>
      </c>
      <c r="U176" s="35" t="s">
        <v>52</v>
      </c>
      <c r="V176" s="35" t="s">
        <v>52</v>
      </c>
      <c r="W176" s="65" t="s">
        <v>52</v>
      </c>
      <c r="X176" s="45">
        <v>2</v>
      </c>
      <c r="Y176" s="78" t="s">
        <v>20</v>
      </c>
      <c r="Z176" s="78" t="s">
        <v>20</v>
      </c>
      <c r="AA176" s="78" t="s">
        <v>20</v>
      </c>
      <c r="AB176" s="78" t="s">
        <v>20</v>
      </c>
      <c r="AC176" s="78" t="s">
        <v>20</v>
      </c>
      <c r="AD176" s="78" t="s">
        <v>20</v>
      </c>
      <c r="AE176" s="80" t="s">
        <v>45</v>
      </c>
      <c r="AF176" s="80" t="s">
        <v>45</v>
      </c>
      <c r="AG176" s="80" t="s">
        <v>45</v>
      </c>
      <c r="AH176" s="80" t="s">
        <v>45</v>
      </c>
      <c r="AI176" s="80" t="s">
        <v>45</v>
      </c>
      <c r="AJ176" s="80" t="s">
        <v>45</v>
      </c>
      <c r="AK176" s="76" t="s">
        <v>21</v>
      </c>
      <c r="AL176" s="76" t="s">
        <v>21</v>
      </c>
      <c r="AM176" s="76" t="s">
        <v>21</v>
      </c>
      <c r="AN176" s="76" t="s">
        <v>21</v>
      </c>
      <c r="AO176" s="76" t="s">
        <v>21</v>
      </c>
      <c r="AP176" s="77" t="s">
        <v>21</v>
      </c>
      <c r="AQ176" s="45">
        <v>1</v>
      </c>
      <c r="AR176" s="76" t="s">
        <v>21</v>
      </c>
      <c r="AS176" s="76" t="s">
        <v>21</v>
      </c>
      <c r="AT176" s="76" t="s">
        <v>21</v>
      </c>
      <c r="AU176" s="72" t="s">
        <v>44</v>
      </c>
      <c r="AV176" s="76" t="s">
        <v>21</v>
      </c>
      <c r="AW176" s="76" t="s">
        <v>21</v>
      </c>
      <c r="AX176" s="78" t="s">
        <v>20</v>
      </c>
      <c r="AY176" s="78" t="s">
        <v>20</v>
      </c>
      <c r="AZ176" s="78" t="s">
        <v>20</v>
      </c>
      <c r="BA176" s="78" t="s">
        <v>20</v>
      </c>
      <c r="BB176" s="78" t="s">
        <v>20</v>
      </c>
      <c r="BC176" s="78" t="s">
        <v>20</v>
      </c>
      <c r="BD176" s="80" t="s">
        <v>45</v>
      </c>
      <c r="BE176" s="80" t="s">
        <v>45</v>
      </c>
      <c r="BF176" s="80" t="s">
        <v>45</v>
      </c>
      <c r="BG176" s="80" t="s">
        <v>45</v>
      </c>
      <c r="BH176" s="80" t="s">
        <v>45</v>
      </c>
      <c r="BI176" s="155" t="s">
        <v>45</v>
      </c>
    </row>
    <row r="177" spans="1:61" x14ac:dyDescent="0.2">
      <c r="A177" s="286"/>
      <c r="B177" s="250"/>
      <c r="C177" s="11">
        <v>12</v>
      </c>
      <c r="D177" s="166"/>
      <c r="E177" s="221">
        <v>3</v>
      </c>
      <c r="F177" s="52" t="s">
        <v>54</v>
      </c>
      <c r="G177" s="52" t="s">
        <v>54</v>
      </c>
      <c r="H177" s="52" t="s">
        <v>54</v>
      </c>
      <c r="I177" s="52" t="s">
        <v>54</v>
      </c>
      <c r="J177" s="52" t="s">
        <v>54</v>
      </c>
      <c r="K177" s="52" t="s">
        <v>54</v>
      </c>
      <c r="L177" s="52" t="s">
        <v>54</v>
      </c>
      <c r="M177" s="52" t="s">
        <v>54</v>
      </c>
      <c r="N177" s="52" t="s">
        <v>54</v>
      </c>
      <c r="O177" s="52" t="s">
        <v>54</v>
      </c>
      <c r="P177" s="52" t="s">
        <v>54</v>
      </c>
      <c r="Q177" s="52" t="s">
        <v>54</v>
      </c>
      <c r="R177" s="52" t="s">
        <v>54</v>
      </c>
      <c r="S177" s="52" t="s">
        <v>54</v>
      </c>
      <c r="T177" s="52" t="s">
        <v>54</v>
      </c>
      <c r="U177" s="52" t="s">
        <v>54</v>
      </c>
      <c r="V177" s="52" t="s">
        <v>54</v>
      </c>
      <c r="W177" s="66" t="s">
        <v>54</v>
      </c>
      <c r="X177" s="45">
        <v>2</v>
      </c>
      <c r="Y177" s="78" t="s">
        <v>20</v>
      </c>
      <c r="Z177" s="78" t="s">
        <v>20</v>
      </c>
      <c r="AA177" s="78" t="s">
        <v>20</v>
      </c>
      <c r="AB177" s="78" t="s">
        <v>20</v>
      </c>
      <c r="AC177" s="78" t="s">
        <v>20</v>
      </c>
      <c r="AD177" s="78" t="s">
        <v>20</v>
      </c>
      <c r="AE177" s="80" t="s">
        <v>45</v>
      </c>
      <c r="AF177" s="80" t="s">
        <v>45</v>
      </c>
      <c r="AG177" s="80" t="s">
        <v>45</v>
      </c>
      <c r="AH177" s="80" t="s">
        <v>45</v>
      </c>
      <c r="AI177" s="80" t="s">
        <v>45</v>
      </c>
      <c r="AJ177" s="80" t="s">
        <v>45</v>
      </c>
      <c r="AK177" s="76" t="s">
        <v>21</v>
      </c>
      <c r="AL177" s="76" t="s">
        <v>21</v>
      </c>
      <c r="AM177" s="76" t="s">
        <v>21</v>
      </c>
      <c r="AN177" s="76" t="s">
        <v>21</v>
      </c>
      <c r="AO177" s="76" t="s">
        <v>21</v>
      </c>
      <c r="AP177" s="77" t="s">
        <v>21</v>
      </c>
      <c r="AQ177" s="45">
        <v>1</v>
      </c>
      <c r="AR177" s="76" t="s">
        <v>21</v>
      </c>
      <c r="AS177" s="76" t="s">
        <v>21</v>
      </c>
      <c r="AT177" s="76" t="s">
        <v>21</v>
      </c>
      <c r="AU177" s="72" t="s">
        <v>44</v>
      </c>
      <c r="AV177" s="76" t="s">
        <v>21</v>
      </c>
      <c r="AW177" s="76" t="s">
        <v>21</v>
      </c>
      <c r="AX177" s="78" t="s">
        <v>20</v>
      </c>
      <c r="AY177" s="78" t="s">
        <v>20</v>
      </c>
      <c r="AZ177" s="78" t="s">
        <v>20</v>
      </c>
      <c r="BA177" s="78" t="s">
        <v>20</v>
      </c>
      <c r="BB177" s="78" t="s">
        <v>20</v>
      </c>
      <c r="BC177" s="78" t="s">
        <v>20</v>
      </c>
      <c r="BD177" s="80" t="s">
        <v>45</v>
      </c>
      <c r="BE177" s="80" t="s">
        <v>45</v>
      </c>
      <c r="BF177" s="80" t="s">
        <v>45</v>
      </c>
      <c r="BG177" s="80" t="s">
        <v>45</v>
      </c>
      <c r="BH177" s="80" t="s">
        <v>45</v>
      </c>
      <c r="BI177" s="155" t="s">
        <v>45</v>
      </c>
    </row>
    <row r="178" spans="1:61" x14ac:dyDescent="0.2">
      <c r="A178" s="286"/>
      <c r="B178" s="250"/>
      <c r="C178" s="11">
        <v>13</v>
      </c>
      <c r="D178" s="166"/>
      <c r="E178" s="221">
        <v>3</v>
      </c>
      <c r="F178" s="52" t="s">
        <v>54</v>
      </c>
      <c r="G178" s="52" t="s">
        <v>54</v>
      </c>
      <c r="H178" s="52" t="s">
        <v>54</v>
      </c>
      <c r="I178" s="52" t="s">
        <v>54</v>
      </c>
      <c r="J178" s="52" t="s">
        <v>54</v>
      </c>
      <c r="K178" s="52" t="s">
        <v>54</v>
      </c>
      <c r="L178" s="52" t="s">
        <v>54</v>
      </c>
      <c r="M178" s="52" t="s">
        <v>54</v>
      </c>
      <c r="N178" s="52" t="s">
        <v>54</v>
      </c>
      <c r="O178" s="52" t="s">
        <v>54</v>
      </c>
      <c r="P178" s="52" t="s">
        <v>54</v>
      </c>
      <c r="Q178" s="52" t="s">
        <v>54</v>
      </c>
      <c r="R178" s="52" t="s">
        <v>54</v>
      </c>
      <c r="S178" s="52" t="s">
        <v>54</v>
      </c>
      <c r="T178" s="52" t="s">
        <v>54</v>
      </c>
      <c r="U178" s="52" t="s">
        <v>54</v>
      </c>
      <c r="V178" s="52" t="s">
        <v>54</v>
      </c>
      <c r="W178" s="66" t="s">
        <v>54</v>
      </c>
      <c r="X178" s="45">
        <v>2</v>
      </c>
      <c r="Y178" s="78" t="s">
        <v>20</v>
      </c>
      <c r="Z178" s="78" t="s">
        <v>20</v>
      </c>
      <c r="AA178" s="78" t="s">
        <v>20</v>
      </c>
      <c r="AB178" s="78" t="s">
        <v>20</v>
      </c>
      <c r="AC178" s="78" t="s">
        <v>20</v>
      </c>
      <c r="AD178" s="78" t="s">
        <v>20</v>
      </c>
      <c r="AE178" s="80" t="s">
        <v>45</v>
      </c>
      <c r="AF178" s="80" t="s">
        <v>45</v>
      </c>
      <c r="AG178" s="80" t="s">
        <v>45</v>
      </c>
      <c r="AH178" s="80" t="s">
        <v>45</v>
      </c>
      <c r="AI178" s="80" t="s">
        <v>45</v>
      </c>
      <c r="AJ178" s="80" t="s">
        <v>45</v>
      </c>
      <c r="AK178" s="76" t="s">
        <v>21</v>
      </c>
      <c r="AL178" s="76" t="s">
        <v>21</v>
      </c>
      <c r="AM178" s="76" t="s">
        <v>21</v>
      </c>
      <c r="AN178" s="76" t="s">
        <v>21</v>
      </c>
      <c r="AO178" s="76" t="s">
        <v>21</v>
      </c>
      <c r="AP178" s="77" t="s">
        <v>21</v>
      </c>
      <c r="AQ178" s="45">
        <v>1</v>
      </c>
      <c r="AR178" s="76" t="s">
        <v>21</v>
      </c>
      <c r="AS178" s="76" t="s">
        <v>21</v>
      </c>
      <c r="AT178" s="76" t="s">
        <v>21</v>
      </c>
      <c r="AU178" s="76" t="s">
        <v>21</v>
      </c>
      <c r="AV178" s="72" t="s">
        <v>44</v>
      </c>
      <c r="AW178" s="76" t="s">
        <v>21</v>
      </c>
      <c r="AX178" s="78" t="s">
        <v>20</v>
      </c>
      <c r="AY178" s="78" t="s">
        <v>20</v>
      </c>
      <c r="AZ178" s="78" t="s">
        <v>20</v>
      </c>
      <c r="BA178" s="78" t="s">
        <v>20</v>
      </c>
      <c r="BB178" s="78" t="s">
        <v>20</v>
      </c>
      <c r="BC178" s="78" t="s">
        <v>20</v>
      </c>
      <c r="BD178" s="80" t="s">
        <v>45</v>
      </c>
      <c r="BE178" s="80" t="s">
        <v>45</v>
      </c>
      <c r="BF178" s="80" t="s">
        <v>45</v>
      </c>
      <c r="BG178" s="80" t="s">
        <v>45</v>
      </c>
      <c r="BH178" s="80" t="s">
        <v>45</v>
      </c>
      <c r="BI178" s="155" t="s">
        <v>45</v>
      </c>
    </row>
    <row r="179" spans="1:61" x14ac:dyDescent="0.2">
      <c r="A179" s="286"/>
      <c r="B179" s="250" t="s">
        <v>7</v>
      </c>
      <c r="C179" s="11">
        <v>14</v>
      </c>
      <c r="D179" s="166"/>
      <c r="E179" s="221">
        <v>3</v>
      </c>
      <c r="F179" s="52" t="s">
        <v>54</v>
      </c>
      <c r="G179" s="52" t="s">
        <v>54</v>
      </c>
      <c r="H179" s="52" t="s">
        <v>54</v>
      </c>
      <c r="I179" s="52" t="s">
        <v>54</v>
      </c>
      <c r="J179" s="52" t="s">
        <v>54</v>
      </c>
      <c r="K179" s="52" t="s">
        <v>54</v>
      </c>
      <c r="L179" s="52" t="s">
        <v>54</v>
      </c>
      <c r="M179" s="52" t="s">
        <v>54</v>
      </c>
      <c r="N179" s="52" t="s">
        <v>54</v>
      </c>
      <c r="O179" s="52" t="s">
        <v>54</v>
      </c>
      <c r="P179" s="52" t="s">
        <v>54</v>
      </c>
      <c r="Q179" s="52" t="s">
        <v>54</v>
      </c>
      <c r="R179" s="52" t="s">
        <v>54</v>
      </c>
      <c r="S179" s="52" t="s">
        <v>54</v>
      </c>
      <c r="T179" s="52" t="s">
        <v>54</v>
      </c>
      <c r="U179" s="52" t="s">
        <v>54</v>
      </c>
      <c r="V179" s="52" t="s">
        <v>54</v>
      </c>
      <c r="W179" s="66" t="s">
        <v>54</v>
      </c>
      <c r="X179" s="45">
        <v>2</v>
      </c>
      <c r="Y179" s="78" t="s">
        <v>20</v>
      </c>
      <c r="Z179" s="78" t="s">
        <v>20</v>
      </c>
      <c r="AA179" s="78" t="s">
        <v>20</v>
      </c>
      <c r="AB179" s="78" t="s">
        <v>20</v>
      </c>
      <c r="AC179" s="78" t="s">
        <v>20</v>
      </c>
      <c r="AD179" s="78" t="s">
        <v>20</v>
      </c>
      <c r="AE179" s="80" t="s">
        <v>45</v>
      </c>
      <c r="AF179" s="80" t="s">
        <v>45</v>
      </c>
      <c r="AG179" s="80" t="s">
        <v>45</v>
      </c>
      <c r="AH179" s="80" t="s">
        <v>45</v>
      </c>
      <c r="AI179" s="80" t="s">
        <v>45</v>
      </c>
      <c r="AJ179" s="80" t="s">
        <v>45</v>
      </c>
      <c r="AK179" s="76" t="s">
        <v>21</v>
      </c>
      <c r="AL179" s="76" t="s">
        <v>21</v>
      </c>
      <c r="AM179" s="76" t="s">
        <v>21</v>
      </c>
      <c r="AN179" s="76" t="s">
        <v>21</v>
      </c>
      <c r="AO179" s="76" t="s">
        <v>21</v>
      </c>
      <c r="AP179" s="77" t="s">
        <v>21</v>
      </c>
      <c r="AQ179" s="45">
        <v>1</v>
      </c>
      <c r="AR179" s="76" t="s">
        <v>21</v>
      </c>
      <c r="AS179" s="76" t="s">
        <v>21</v>
      </c>
      <c r="AT179" s="76" t="s">
        <v>21</v>
      </c>
      <c r="AU179" s="76" t="s">
        <v>21</v>
      </c>
      <c r="AV179" s="72" t="s">
        <v>44</v>
      </c>
      <c r="AW179" s="76" t="s">
        <v>21</v>
      </c>
      <c r="AX179" s="78" t="s">
        <v>20</v>
      </c>
      <c r="AY179" s="78" t="s">
        <v>20</v>
      </c>
      <c r="AZ179" s="78" t="s">
        <v>20</v>
      </c>
      <c r="BA179" s="78" t="s">
        <v>20</v>
      </c>
      <c r="BB179" s="78" t="s">
        <v>20</v>
      </c>
      <c r="BC179" s="78" t="s">
        <v>20</v>
      </c>
      <c r="BD179" s="80" t="s">
        <v>45</v>
      </c>
      <c r="BE179" s="80" t="s">
        <v>45</v>
      </c>
      <c r="BF179" s="80" t="s">
        <v>45</v>
      </c>
      <c r="BG179" s="80" t="s">
        <v>45</v>
      </c>
      <c r="BH179" s="80" t="s">
        <v>45</v>
      </c>
      <c r="BI179" s="155" t="s">
        <v>45</v>
      </c>
    </row>
    <row r="180" spans="1:61" x14ac:dyDescent="0.2">
      <c r="A180" s="286"/>
      <c r="B180" s="250"/>
      <c r="C180" s="11">
        <v>15</v>
      </c>
      <c r="D180" s="166" t="s">
        <v>27</v>
      </c>
      <c r="E180" s="221">
        <v>3</v>
      </c>
      <c r="F180" s="52" t="s">
        <v>54</v>
      </c>
      <c r="G180" s="52" t="s">
        <v>54</v>
      </c>
      <c r="H180" s="52" t="s">
        <v>54</v>
      </c>
      <c r="I180" s="52" t="s">
        <v>54</v>
      </c>
      <c r="J180" s="52" t="s">
        <v>54</v>
      </c>
      <c r="K180" s="52" t="s">
        <v>54</v>
      </c>
      <c r="L180" s="52" t="s">
        <v>54</v>
      </c>
      <c r="M180" s="52" t="s">
        <v>54</v>
      </c>
      <c r="N180" s="52" t="s">
        <v>54</v>
      </c>
      <c r="O180" s="52" t="s">
        <v>54</v>
      </c>
      <c r="P180" s="52" t="s">
        <v>54</v>
      </c>
      <c r="Q180" s="52" t="s">
        <v>54</v>
      </c>
      <c r="R180" s="52" t="s">
        <v>54</v>
      </c>
      <c r="S180" s="52" t="s">
        <v>54</v>
      </c>
      <c r="T180" s="52" t="s">
        <v>54</v>
      </c>
      <c r="U180" s="52" t="s">
        <v>54</v>
      </c>
      <c r="V180" s="52" t="s">
        <v>54</v>
      </c>
      <c r="W180" s="66" t="s">
        <v>54</v>
      </c>
      <c r="X180" s="45">
        <v>2</v>
      </c>
      <c r="Y180" s="78" t="s">
        <v>20</v>
      </c>
      <c r="Z180" s="78" t="s">
        <v>20</v>
      </c>
      <c r="AA180" s="78" t="s">
        <v>20</v>
      </c>
      <c r="AB180" s="78" t="s">
        <v>20</v>
      </c>
      <c r="AC180" s="78" t="s">
        <v>20</v>
      </c>
      <c r="AD180" s="78" t="s">
        <v>20</v>
      </c>
      <c r="AE180" s="80" t="s">
        <v>45</v>
      </c>
      <c r="AF180" s="80" t="s">
        <v>45</v>
      </c>
      <c r="AG180" s="80" t="s">
        <v>45</v>
      </c>
      <c r="AH180" s="80" t="s">
        <v>45</v>
      </c>
      <c r="AI180" s="80" t="s">
        <v>45</v>
      </c>
      <c r="AJ180" s="80" t="s">
        <v>45</v>
      </c>
      <c r="AK180" s="76" t="s">
        <v>21</v>
      </c>
      <c r="AL180" s="76" t="s">
        <v>21</v>
      </c>
      <c r="AM180" s="76" t="s">
        <v>21</v>
      </c>
      <c r="AN180" s="76" t="s">
        <v>21</v>
      </c>
      <c r="AO180" s="76" t="s">
        <v>21</v>
      </c>
      <c r="AP180" s="77" t="s">
        <v>21</v>
      </c>
      <c r="AQ180" s="45">
        <v>1</v>
      </c>
      <c r="AR180" s="76" t="s">
        <v>21</v>
      </c>
      <c r="AS180" s="76" t="s">
        <v>21</v>
      </c>
      <c r="AT180" s="76" t="s">
        <v>21</v>
      </c>
      <c r="AU180" s="76" t="s">
        <v>21</v>
      </c>
      <c r="AV180" s="72" t="s">
        <v>44</v>
      </c>
      <c r="AW180" s="76" t="s">
        <v>21</v>
      </c>
      <c r="AX180" s="78" t="s">
        <v>20</v>
      </c>
      <c r="AY180" s="78" t="s">
        <v>20</v>
      </c>
      <c r="AZ180" s="78" t="s">
        <v>20</v>
      </c>
      <c r="BA180" s="78" t="s">
        <v>20</v>
      </c>
      <c r="BB180" s="78" t="s">
        <v>20</v>
      </c>
      <c r="BC180" s="78" t="s">
        <v>20</v>
      </c>
      <c r="BD180" s="80" t="s">
        <v>45</v>
      </c>
      <c r="BE180" s="80" t="s">
        <v>45</v>
      </c>
      <c r="BF180" s="80" t="s">
        <v>45</v>
      </c>
      <c r="BG180" s="80" t="s">
        <v>45</v>
      </c>
      <c r="BH180" s="80" t="s">
        <v>45</v>
      </c>
      <c r="BI180" s="155" t="s">
        <v>45</v>
      </c>
    </row>
    <row r="181" spans="1:61" x14ac:dyDescent="0.2">
      <c r="A181" s="286"/>
      <c r="B181" s="250"/>
      <c r="C181" s="11">
        <v>16</v>
      </c>
      <c r="D181" s="166"/>
      <c r="E181" s="221">
        <v>3</v>
      </c>
      <c r="F181" s="52" t="s">
        <v>54</v>
      </c>
      <c r="G181" s="52" t="s">
        <v>54</v>
      </c>
      <c r="H181" s="52" t="s">
        <v>54</v>
      </c>
      <c r="I181" s="52" t="s">
        <v>54</v>
      </c>
      <c r="J181" s="52" t="s">
        <v>54</v>
      </c>
      <c r="K181" s="52" t="s">
        <v>54</v>
      </c>
      <c r="L181" s="52" t="s">
        <v>54</v>
      </c>
      <c r="M181" s="52" t="s">
        <v>54</v>
      </c>
      <c r="N181" s="52" t="s">
        <v>54</v>
      </c>
      <c r="O181" s="52" t="s">
        <v>54</v>
      </c>
      <c r="P181" s="52" t="s">
        <v>54</v>
      </c>
      <c r="Q181" s="52" t="s">
        <v>54</v>
      </c>
      <c r="R181" s="52" t="s">
        <v>54</v>
      </c>
      <c r="S181" s="52" t="s">
        <v>54</v>
      </c>
      <c r="T181" s="52" t="s">
        <v>54</v>
      </c>
      <c r="U181" s="52" t="s">
        <v>54</v>
      </c>
      <c r="V181" s="52" t="s">
        <v>54</v>
      </c>
      <c r="W181" s="66" t="s">
        <v>54</v>
      </c>
      <c r="X181" s="45">
        <v>2</v>
      </c>
      <c r="Y181" s="78" t="s">
        <v>20</v>
      </c>
      <c r="Z181" s="78" t="s">
        <v>20</v>
      </c>
      <c r="AA181" s="78" t="s">
        <v>20</v>
      </c>
      <c r="AB181" s="78" t="s">
        <v>20</v>
      </c>
      <c r="AC181" s="78" t="s">
        <v>20</v>
      </c>
      <c r="AD181" s="78" t="s">
        <v>20</v>
      </c>
      <c r="AE181" s="80" t="s">
        <v>45</v>
      </c>
      <c r="AF181" s="80" t="s">
        <v>45</v>
      </c>
      <c r="AG181" s="80" t="s">
        <v>45</v>
      </c>
      <c r="AH181" s="80" t="s">
        <v>45</v>
      </c>
      <c r="AI181" s="80" t="s">
        <v>45</v>
      </c>
      <c r="AJ181" s="80" t="s">
        <v>45</v>
      </c>
      <c r="AK181" s="76" t="s">
        <v>21</v>
      </c>
      <c r="AL181" s="76" t="s">
        <v>21</v>
      </c>
      <c r="AM181" s="76" t="s">
        <v>21</v>
      </c>
      <c r="AN181" s="76" t="s">
        <v>21</v>
      </c>
      <c r="AO181" s="76" t="s">
        <v>21</v>
      </c>
      <c r="AP181" s="77" t="s">
        <v>21</v>
      </c>
      <c r="AQ181" s="45">
        <v>1</v>
      </c>
      <c r="AR181" s="76" t="s">
        <v>21</v>
      </c>
      <c r="AS181" s="76" t="s">
        <v>21</v>
      </c>
      <c r="AT181" s="76" t="s">
        <v>21</v>
      </c>
      <c r="AU181" s="76" t="s">
        <v>21</v>
      </c>
      <c r="AV181" s="76" t="s">
        <v>21</v>
      </c>
      <c r="AW181" s="72" t="s">
        <v>44</v>
      </c>
      <c r="AX181" s="78" t="s">
        <v>20</v>
      </c>
      <c r="AY181" s="78" t="s">
        <v>20</v>
      </c>
      <c r="AZ181" s="78" t="s">
        <v>20</v>
      </c>
      <c r="BA181" s="78" t="s">
        <v>20</v>
      </c>
      <c r="BB181" s="78" t="s">
        <v>20</v>
      </c>
      <c r="BC181" s="78" t="s">
        <v>20</v>
      </c>
      <c r="BD181" s="80" t="s">
        <v>45</v>
      </c>
      <c r="BE181" s="80" t="s">
        <v>45</v>
      </c>
      <c r="BF181" s="80" t="s">
        <v>45</v>
      </c>
      <c r="BG181" s="80" t="s">
        <v>45</v>
      </c>
      <c r="BH181" s="80" t="s">
        <v>45</v>
      </c>
      <c r="BI181" s="155" t="s">
        <v>45</v>
      </c>
    </row>
    <row r="182" spans="1:61" x14ac:dyDescent="0.2">
      <c r="A182" s="286"/>
      <c r="B182" s="250"/>
      <c r="C182" s="11">
        <v>17</v>
      </c>
      <c r="D182" s="166"/>
      <c r="E182" s="221">
        <v>3</v>
      </c>
      <c r="F182" s="53" t="s">
        <v>55</v>
      </c>
      <c r="G182" s="53" t="s">
        <v>55</v>
      </c>
      <c r="H182" s="53" t="s">
        <v>55</v>
      </c>
      <c r="I182" s="53" t="s">
        <v>55</v>
      </c>
      <c r="J182" s="53" t="s">
        <v>55</v>
      </c>
      <c r="K182" s="53" t="s">
        <v>55</v>
      </c>
      <c r="L182" s="53" t="s">
        <v>55</v>
      </c>
      <c r="M182" s="53" t="s">
        <v>55</v>
      </c>
      <c r="N182" s="53" t="s">
        <v>55</v>
      </c>
      <c r="O182" s="53" t="s">
        <v>55</v>
      </c>
      <c r="P182" s="53" t="s">
        <v>55</v>
      </c>
      <c r="Q182" s="53" t="s">
        <v>55</v>
      </c>
      <c r="R182" s="53" t="s">
        <v>55</v>
      </c>
      <c r="S182" s="53" t="s">
        <v>55</v>
      </c>
      <c r="T182" s="53" t="s">
        <v>55</v>
      </c>
      <c r="U182" s="53" t="s">
        <v>55</v>
      </c>
      <c r="V182" s="53" t="s">
        <v>55</v>
      </c>
      <c r="W182" s="67" t="s">
        <v>55</v>
      </c>
      <c r="X182" s="45">
        <v>2</v>
      </c>
      <c r="Y182" s="78" t="s">
        <v>20</v>
      </c>
      <c r="Z182" s="78" t="s">
        <v>20</v>
      </c>
      <c r="AA182" s="78" t="s">
        <v>20</v>
      </c>
      <c r="AB182" s="78" t="s">
        <v>20</v>
      </c>
      <c r="AC182" s="78" t="s">
        <v>20</v>
      </c>
      <c r="AD182" s="78" t="s">
        <v>20</v>
      </c>
      <c r="AE182" s="80" t="s">
        <v>45</v>
      </c>
      <c r="AF182" s="80" t="s">
        <v>45</v>
      </c>
      <c r="AG182" s="80" t="s">
        <v>45</v>
      </c>
      <c r="AH182" s="80" t="s">
        <v>45</v>
      </c>
      <c r="AI182" s="80" t="s">
        <v>45</v>
      </c>
      <c r="AJ182" s="80" t="s">
        <v>45</v>
      </c>
      <c r="AK182" s="76" t="s">
        <v>21</v>
      </c>
      <c r="AL182" s="76" t="s">
        <v>21</v>
      </c>
      <c r="AM182" s="76" t="s">
        <v>21</v>
      </c>
      <c r="AN182" s="76" t="s">
        <v>21</v>
      </c>
      <c r="AO182" s="76" t="s">
        <v>21</v>
      </c>
      <c r="AP182" s="77" t="s">
        <v>21</v>
      </c>
      <c r="AQ182" s="45">
        <v>1</v>
      </c>
      <c r="AR182" s="76" t="s">
        <v>21</v>
      </c>
      <c r="AS182" s="76" t="s">
        <v>21</v>
      </c>
      <c r="AT182" s="76" t="s">
        <v>21</v>
      </c>
      <c r="AU182" s="76" t="s">
        <v>21</v>
      </c>
      <c r="AV182" s="76" t="s">
        <v>21</v>
      </c>
      <c r="AW182" s="72" t="s">
        <v>44</v>
      </c>
      <c r="AX182" s="78" t="s">
        <v>20</v>
      </c>
      <c r="AY182" s="78" t="s">
        <v>20</v>
      </c>
      <c r="AZ182" s="78" t="s">
        <v>20</v>
      </c>
      <c r="BA182" s="78" t="s">
        <v>20</v>
      </c>
      <c r="BB182" s="78" t="s">
        <v>20</v>
      </c>
      <c r="BC182" s="78" t="s">
        <v>20</v>
      </c>
      <c r="BD182" s="80" t="s">
        <v>45</v>
      </c>
      <c r="BE182" s="80" t="s">
        <v>45</v>
      </c>
      <c r="BF182" s="80" t="s">
        <v>45</v>
      </c>
      <c r="BG182" s="80" t="s">
        <v>45</v>
      </c>
      <c r="BH182" s="80" t="s">
        <v>45</v>
      </c>
      <c r="BI182" s="155" t="s">
        <v>45</v>
      </c>
    </row>
    <row r="183" spans="1:61" x14ac:dyDescent="0.2">
      <c r="A183" s="286"/>
      <c r="B183" s="250" t="s">
        <v>8</v>
      </c>
      <c r="C183" s="11">
        <v>18</v>
      </c>
      <c r="D183" s="166"/>
      <c r="E183" s="221">
        <v>3</v>
      </c>
      <c r="F183" s="53" t="s">
        <v>55</v>
      </c>
      <c r="G183" s="53" t="s">
        <v>55</v>
      </c>
      <c r="H183" s="53" t="s">
        <v>55</v>
      </c>
      <c r="I183" s="53" t="s">
        <v>55</v>
      </c>
      <c r="J183" s="53" t="s">
        <v>55</v>
      </c>
      <c r="K183" s="53" t="s">
        <v>55</v>
      </c>
      <c r="L183" s="53" t="s">
        <v>55</v>
      </c>
      <c r="M183" s="53" t="s">
        <v>55</v>
      </c>
      <c r="N183" s="53" t="s">
        <v>55</v>
      </c>
      <c r="O183" s="53" t="s">
        <v>55</v>
      </c>
      <c r="P183" s="53" t="s">
        <v>55</v>
      </c>
      <c r="Q183" s="53" t="s">
        <v>55</v>
      </c>
      <c r="R183" s="53" t="s">
        <v>55</v>
      </c>
      <c r="S183" s="53" t="s">
        <v>55</v>
      </c>
      <c r="T183" s="53" t="s">
        <v>55</v>
      </c>
      <c r="U183" s="53" t="s">
        <v>55</v>
      </c>
      <c r="V183" s="53" t="s">
        <v>55</v>
      </c>
      <c r="W183" s="67" t="s">
        <v>55</v>
      </c>
      <c r="X183" s="45">
        <v>2</v>
      </c>
      <c r="Y183" s="80" t="s">
        <v>45</v>
      </c>
      <c r="Z183" s="80" t="s">
        <v>45</v>
      </c>
      <c r="AA183" s="80" t="s">
        <v>45</v>
      </c>
      <c r="AB183" s="80" t="s">
        <v>45</v>
      </c>
      <c r="AC183" s="80" t="s">
        <v>45</v>
      </c>
      <c r="AD183" s="80" t="s">
        <v>45</v>
      </c>
      <c r="AE183" s="76" t="s">
        <v>21</v>
      </c>
      <c r="AF183" s="76" t="s">
        <v>21</v>
      </c>
      <c r="AG183" s="76" t="s">
        <v>21</v>
      </c>
      <c r="AH183" s="76" t="s">
        <v>21</v>
      </c>
      <c r="AI183" s="76" t="s">
        <v>21</v>
      </c>
      <c r="AJ183" s="76" t="s">
        <v>21</v>
      </c>
      <c r="AK183" s="78" t="s">
        <v>20</v>
      </c>
      <c r="AL183" s="78" t="s">
        <v>20</v>
      </c>
      <c r="AM183" s="78" t="s">
        <v>20</v>
      </c>
      <c r="AN183" s="78" t="s">
        <v>20</v>
      </c>
      <c r="AO183" s="78" t="s">
        <v>20</v>
      </c>
      <c r="AP183" s="79" t="s">
        <v>20</v>
      </c>
      <c r="AQ183" s="45">
        <v>1</v>
      </c>
      <c r="AR183" s="76" t="s">
        <v>21</v>
      </c>
      <c r="AS183" s="76" t="s">
        <v>21</v>
      </c>
      <c r="AT183" s="76" t="s">
        <v>21</v>
      </c>
      <c r="AU183" s="76" t="s">
        <v>21</v>
      </c>
      <c r="AV183" s="76" t="s">
        <v>21</v>
      </c>
      <c r="AW183" s="72" t="s">
        <v>44</v>
      </c>
      <c r="AX183" s="78" t="s">
        <v>20</v>
      </c>
      <c r="AY183" s="78" t="s">
        <v>20</v>
      </c>
      <c r="AZ183" s="78" t="s">
        <v>20</v>
      </c>
      <c r="BA183" s="78" t="s">
        <v>20</v>
      </c>
      <c r="BB183" s="78" t="s">
        <v>20</v>
      </c>
      <c r="BC183" s="78" t="s">
        <v>20</v>
      </c>
      <c r="BD183" s="80" t="s">
        <v>45</v>
      </c>
      <c r="BE183" s="80" t="s">
        <v>45</v>
      </c>
      <c r="BF183" s="80" t="s">
        <v>45</v>
      </c>
      <c r="BG183" s="80" t="s">
        <v>45</v>
      </c>
      <c r="BH183" s="80" t="s">
        <v>45</v>
      </c>
      <c r="BI183" s="155" t="s">
        <v>45</v>
      </c>
    </row>
    <row r="184" spans="1:61" x14ac:dyDescent="0.2">
      <c r="A184" s="286"/>
      <c r="B184" s="250"/>
      <c r="C184" s="11">
        <v>19</v>
      </c>
      <c r="D184" s="166"/>
      <c r="E184" s="221">
        <v>3</v>
      </c>
      <c r="F184" s="53" t="s">
        <v>55</v>
      </c>
      <c r="G184" s="53" t="s">
        <v>55</v>
      </c>
      <c r="H184" s="53" t="s">
        <v>55</v>
      </c>
      <c r="I184" s="53" t="s">
        <v>55</v>
      </c>
      <c r="J184" s="53" t="s">
        <v>55</v>
      </c>
      <c r="K184" s="53" t="s">
        <v>55</v>
      </c>
      <c r="L184" s="53" t="s">
        <v>55</v>
      </c>
      <c r="M184" s="53" t="s">
        <v>55</v>
      </c>
      <c r="N184" s="53" t="s">
        <v>55</v>
      </c>
      <c r="O184" s="53" t="s">
        <v>55</v>
      </c>
      <c r="P184" s="53" t="s">
        <v>55</v>
      </c>
      <c r="Q184" s="53" t="s">
        <v>55</v>
      </c>
      <c r="R184" s="53" t="s">
        <v>55</v>
      </c>
      <c r="S184" s="53" t="s">
        <v>55</v>
      </c>
      <c r="T184" s="53" t="s">
        <v>55</v>
      </c>
      <c r="U184" s="53" t="s">
        <v>55</v>
      </c>
      <c r="V184" s="53" t="s">
        <v>55</v>
      </c>
      <c r="W184" s="67" t="s">
        <v>55</v>
      </c>
      <c r="X184" s="45">
        <v>2</v>
      </c>
      <c r="Y184" s="80" t="s">
        <v>45</v>
      </c>
      <c r="Z184" s="80" t="s">
        <v>45</v>
      </c>
      <c r="AA184" s="80" t="s">
        <v>45</v>
      </c>
      <c r="AB184" s="80" t="s">
        <v>45</v>
      </c>
      <c r="AC184" s="80" t="s">
        <v>45</v>
      </c>
      <c r="AD184" s="80" t="s">
        <v>45</v>
      </c>
      <c r="AE184" s="76" t="s">
        <v>21</v>
      </c>
      <c r="AF184" s="76" t="s">
        <v>21</v>
      </c>
      <c r="AG184" s="76" t="s">
        <v>21</v>
      </c>
      <c r="AH184" s="76" t="s">
        <v>21</v>
      </c>
      <c r="AI184" s="76" t="s">
        <v>21</v>
      </c>
      <c r="AJ184" s="76" t="s">
        <v>21</v>
      </c>
      <c r="AK184" s="78" t="s">
        <v>20</v>
      </c>
      <c r="AL184" s="78" t="s">
        <v>20</v>
      </c>
      <c r="AM184" s="78" t="s">
        <v>20</v>
      </c>
      <c r="AN184" s="78" t="s">
        <v>20</v>
      </c>
      <c r="AO184" s="78" t="s">
        <v>20</v>
      </c>
      <c r="AP184" s="79" t="s">
        <v>20</v>
      </c>
      <c r="AQ184" s="45">
        <v>1</v>
      </c>
      <c r="AR184" s="76" t="s">
        <v>21</v>
      </c>
      <c r="AS184" s="76" t="s">
        <v>21</v>
      </c>
      <c r="AT184" s="76" t="s">
        <v>21</v>
      </c>
      <c r="AU184" s="76" t="s">
        <v>21</v>
      </c>
      <c r="AV184" s="76" t="s">
        <v>21</v>
      </c>
      <c r="AW184" s="76" t="s">
        <v>21</v>
      </c>
      <c r="AX184" s="72" t="s">
        <v>44</v>
      </c>
      <c r="AY184" s="78" t="s">
        <v>20</v>
      </c>
      <c r="AZ184" s="78" t="s">
        <v>20</v>
      </c>
      <c r="BA184" s="78" t="s">
        <v>20</v>
      </c>
      <c r="BB184" s="78" t="s">
        <v>20</v>
      </c>
      <c r="BC184" s="78" t="s">
        <v>20</v>
      </c>
      <c r="BD184" s="80" t="s">
        <v>45</v>
      </c>
      <c r="BE184" s="80" t="s">
        <v>45</v>
      </c>
      <c r="BF184" s="80" t="s">
        <v>45</v>
      </c>
      <c r="BG184" s="80" t="s">
        <v>45</v>
      </c>
      <c r="BH184" s="80" t="s">
        <v>45</v>
      </c>
      <c r="BI184" s="155" t="s">
        <v>45</v>
      </c>
    </row>
    <row r="185" spans="1:61" x14ac:dyDescent="0.2">
      <c r="A185" s="286"/>
      <c r="B185" s="250"/>
      <c r="C185" s="11">
        <v>20</v>
      </c>
      <c r="D185" s="166"/>
      <c r="E185" s="221">
        <v>3</v>
      </c>
      <c r="F185" s="53" t="s">
        <v>55</v>
      </c>
      <c r="G185" s="53" t="s">
        <v>55</v>
      </c>
      <c r="H185" s="53" t="s">
        <v>55</v>
      </c>
      <c r="I185" s="53" t="s">
        <v>55</v>
      </c>
      <c r="J185" s="53" t="s">
        <v>55</v>
      </c>
      <c r="K185" s="53" t="s">
        <v>55</v>
      </c>
      <c r="L185" s="53" t="s">
        <v>55</v>
      </c>
      <c r="M185" s="53" t="s">
        <v>55</v>
      </c>
      <c r="N185" s="53" t="s">
        <v>55</v>
      </c>
      <c r="O185" s="53" t="s">
        <v>55</v>
      </c>
      <c r="P185" s="53" t="s">
        <v>55</v>
      </c>
      <c r="Q185" s="53" t="s">
        <v>55</v>
      </c>
      <c r="R185" s="53" t="s">
        <v>55</v>
      </c>
      <c r="S185" s="53" t="s">
        <v>55</v>
      </c>
      <c r="T185" s="53" t="s">
        <v>55</v>
      </c>
      <c r="U185" s="53" t="s">
        <v>55</v>
      </c>
      <c r="V185" s="53" t="s">
        <v>55</v>
      </c>
      <c r="W185" s="67" t="s">
        <v>55</v>
      </c>
      <c r="X185" s="45">
        <v>2</v>
      </c>
      <c r="Y185" s="80" t="s">
        <v>45</v>
      </c>
      <c r="Z185" s="80" t="s">
        <v>45</v>
      </c>
      <c r="AA185" s="80" t="s">
        <v>45</v>
      </c>
      <c r="AB185" s="80" t="s">
        <v>45</v>
      </c>
      <c r="AC185" s="80" t="s">
        <v>45</v>
      </c>
      <c r="AD185" s="80" t="s">
        <v>45</v>
      </c>
      <c r="AE185" s="76" t="s">
        <v>21</v>
      </c>
      <c r="AF185" s="76" t="s">
        <v>21</v>
      </c>
      <c r="AG185" s="76" t="s">
        <v>21</v>
      </c>
      <c r="AH185" s="76" t="s">
        <v>21</v>
      </c>
      <c r="AI185" s="76" t="s">
        <v>21</v>
      </c>
      <c r="AJ185" s="76" t="s">
        <v>21</v>
      </c>
      <c r="AK185" s="78" t="s">
        <v>20</v>
      </c>
      <c r="AL185" s="78" t="s">
        <v>20</v>
      </c>
      <c r="AM185" s="78" t="s">
        <v>20</v>
      </c>
      <c r="AN185" s="78" t="s">
        <v>20</v>
      </c>
      <c r="AO185" s="78" t="s">
        <v>20</v>
      </c>
      <c r="AP185" s="79" t="s">
        <v>20</v>
      </c>
      <c r="AQ185" s="45">
        <v>1</v>
      </c>
      <c r="AR185" s="76" t="s">
        <v>21</v>
      </c>
      <c r="AS185" s="76" t="s">
        <v>21</v>
      </c>
      <c r="AT185" s="76" t="s">
        <v>21</v>
      </c>
      <c r="AU185" s="76" t="s">
        <v>21</v>
      </c>
      <c r="AV185" s="76" t="s">
        <v>21</v>
      </c>
      <c r="AW185" s="76" t="s">
        <v>21</v>
      </c>
      <c r="AX185" s="72" t="s">
        <v>44</v>
      </c>
      <c r="AY185" s="78" t="s">
        <v>20</v>
      </c>
      <c r="AZ185" s="78" t="s">
        <v>20</v>
      </c>
      <c r="BA185" s="78" t="s">
        <v>20</v>
      </c>
      <c r="BB185" s="78" t="s">
        <v>20</v>
      </c>
      <c r="BC185" s="78" t="s">
        <v>20</v>
      </c>
      <c r="BD185" s="80" t="s">
        <v>45</v>
      </c>
      <c r="BE185" s="80" t="s">
        <v>45</v>
      </c>
      <c r="BF185" s="80" t="s">
        <v>45</v>
      </c>
      <c r="BG185" s="80" t="s">
        <v>45</v>
      </c>
      <c r="BH185" s="80" t="s">
        <v>45</v>
      </c>
      <c r="BI185" s="155" t="s">
        <v>45</v>
      </c>
    </row>
    <row r="186" spans="1:61" x14ac:dyDescent="0.2">
      <c r="A186" s="286"/>
      <c r="B186" s="250"/>
      <c r="C186" s="11">
        <v>21</v>
      </c>
      <c r="D186" s="166"/>
      <c r="E186" s="221">
        <v>3</v>
      </c>
      <c r="F186" s="53" t="s">
        <v>55</v>
      </c>
      <c r="G186" s="53" t="s">
        <v>55</v>
      </c>
      <c r="H186" s="53" t="s">
        <v>55</v>
      </c>
      <c r="I186" s="53" t="s">
        <v>55</v>
      </c>
      <c r="J186" s="53" t="s">
        <v>55</v>
      </c>
      <c r="K186" s="53" t="s">
        <v>55</v>
      </c>
      <c r="L186" s="53" t="s">
        <v>55</v>
      </c>
      <c r="M186" s="53" t="s">
        <v>55</v>
      </c>
      <c r="N186" s="53" t="s">
        <v>55</v>
      </c>
      <c r="O186" s="53" t="s">
        <v>55</v>
      </c>
      <c r="P186" s="53" t="s">
        <v>55</v>
      </c>
      <c r="Q186" s="53" t="s">
        <v>55</v>
      </c>
      <c r="R186" s="53" t="s">
        <v>55</v>
      </c>
      <c r="S186" s="53" t="s">
        <v>55</v>
      </c>
      <c r="T186" s="53" t="s">
        <v>55</v>
      </c>
      <c r="U186" s="53" t="s">
        <v>55</v>
      </c>
      <c r="V186" s="53" t="s">
        <v>55</v>
      </c>
      <c r="W186" s="67" t="s">
        <v>55</v>
      </c>
      <c r="X186" s="45">
        <v>2</v>
      </c>
      <c r="Y186" s="80" t="s">
        <v>45</v>
      </c>
      <c r="Z186" s="80" t="s">
        <v>45</v>
      </c>
      <c r="AA186" s="80" t="s">
        <v>45</v>
      </c>
      <c r="AB186" s="80" t="s">
        <v>45</v>
      </c>
      <c r="AC186" s="80" t="s">
        <v>45</v>
      </c>
      <c r="AD186" s="80" t="s">
        <v>45</v>
      </c>
      <c r="AE186" s="76" t="s">
        <v>21</v>
      </c>
      <c r="AF186" s="76" t="s">
        <v>21</v>
      </c>
      <c r="AG186" s="76" t="s">
        <v>21</v>
      </c>
      <c r="AH186" s="76" t="s">
        <v>21</v>
      </c>
      <c r="AI186" s="76" t="s">
        <v>21</v>
      </c>
      <c r="AJ186" s="76" t="s">
        <v>21</v>
      </c>
      <c r="AK186" s="78" t="s">
        <v>20</v>
      </c>
      <c r="AL186" s="78" t="s">
        <v>20</v>
      </c>
      <c r="AM186" s="78" t="s">
        <v>20</v>
      </c>
      <c r="AN186" s="78" t="s">
        <v>20</v>
      </c>
      <c r="AO186" s="78" t="s">
        <v>20</v>
      </c>
      <c r="AP186" s="79" t="s">
        <v>20</v>
      </c>
      <c r="AQ186" s="45">
        <v>1</v>
      </c>
      <c r="AR186" s="76" t="s">
        <v>21</v>
      </c>
      <c r="AS186" s="76" t="s">
        <v>21</v>
      </c>
      <c r="AT186" s="76" t="s">
        <v>21</v>
      </c>
      <c r="AU186" s="76" t="s">
        <v>21</v>
      </c>
      <c r="AV186" s="76" t="s">
        <v>21</v>
      </c>
      <c r="AW186" s="76" t="s">
        <v>21</v>
      </c>
      <c r="AX186" s="72" t="s">
        <v>44</v>
      </c>
      <c r="AY186" s="78" t="s">
        <v>20</v>
      </c>
      <c r="AZ186" s="78" t="s">
        <v>20</v>
      </c>
      <c r="BA186" s="78" t="s">
        <v>20</v>
      </c>
      <c r="BB186" s="78" t="s">
        <v>20</v>
      </c>
      <c r="BC186" s="78" t="s">
        <v>20</v>
      </c>
      <c r="BD186" s="80" t="s">
        <v>45</v>
      </c>
      <c r="BE186" s="80" t="s">
        <v>45</v>
      </c>
      <c r="BF186" s="80" t="s">
        <v>45</v>
      </c>
      <c r="BG186" s="80" t="s">
        <v>45</v>
      </c>
      <c r="BH186" s="80" t="s">
        <v>45</v>
      </c>
      <c r="BI186" s="155" t="s">
        <v>45</v>
      </c>
    </row>
    <row r="187" spans="1:61" x14ac:dyDescent="0.2">
      <c r="A187" s="286"/>
      <c r="B187" s="250"/>
      <c r="C187" s="11">
        <v>22</v>
      </c>
      <c r="D187" s="166" t="s">
        <v>27</v>
      </c>
      <c r="E187" s="221">
        <v>3</v>
      </c>
      <c r="F187" s="74" t="s">
        <v>51</v>
      </c>
      <c r="G187" s="74" t="s">
        <v>51</v>
      </c>
      <c r="H187" s="74" t="s">
        <v>51</v>
      </c>
      <c r="I187" s="74" t="s">
        <v>51</v>
      </c>
      <c r="J187" s="74" t="s">
        <v>51</v>
      </c>
      <c r="K187" s="74" t="s">
        <v>51</v>
      </c>
      <c r="L187" s="74" t="s">
        <v>51</v>
      </c>
      <c r="M187" s="74" t="s">
        <v>51</v>
      </c>
      <c r="N187" s="74" t="s">
        <v>51</v>
      </c>
      <c r="O187" s="74" t="s">
        <v>51</v>
      </c>
      <c r="P187" s="74" t="s">
        <v>51</v>
      </c>
      <c r="Q187" s="74" t="s">
        <v>51</v>
      </c>
      <c r="R187" s="74" t="s">
        <v>51</v>
      </c>
      <c r="S187" s="74" t="s">
        <v>51</v>
      </c>
      <c r="T187" s="74" t="s">
        <v>51</v>
      </c>
      <c r="U187" s="74" t="s">
        <v>51</v>
      </c>
      <c r="V187" s="74" t="s">
        <v>51</v>
      </c>
      <c r="W187" s="75" t="s">
        <v>51</v>
      </c>
      <c r="X187" s="45">
        <v>2</v>
      </c>
      <c r="Y187" s="74" t="s">
        <v>50</v>
      </c>
      <c r="Z187" s="74" t="s">
        <v>50</v>
      </c>
      <c r="AA187" s="74" t="s">
        <v>50</v>
      </c>
      <c r="AB187" s="74" t="s">
        <v>50</v>
      </c>
      <c r="AC187" s="74" t="s">
        <v>50</v>
      </c>
      <c r="AD187" s="74" t="s">
        <v>50</v>
      </c>
      <c r="AE187" s="74" t="s">
        <v>50</v>
      </c>
      <c r="AF187" s="74" t="s">
        <v>50</v>
      </c>
      <c r="AG187" s="74" t="s">
        <v>50</v>
      </c>
      <c r="AH187" s="74" t="s">
        <v>50</v>
      </c>
      <c r="AI187" s="74" t="s">
        <v>50</v>
      </c>
      <c r="AJ187" s="74" t="s">
        <v>50</v>
      </c>
      <c r="AK187" s="74" t="s">
        <v>50</v>
      </c>
      <c r="AL187" s="74" t="s">
        <v>50</v>
      </c>
      <c r="AM187" s="74" t="s">
        <v>50</v>
      </c>
      <c r="AN187" s="74" t="s">
        <v>50</v>
      </c>
      <c r="AO187" s="74" t="s">
        <v>50</v>
      </c>
      <c r="AP187" s="75" t="s">
        <v>50</v>
      </c>
      <c r="AQ187" s="45">
        <v>1</v>
      </c>
      <c r="AR187" s="73" t="s">
        <v>49</v>
      </c>
      <c r="AS187" s="73" t="s">
        <v>49</v>
      </c>
      <c r="AT187" s="73" t="s">
        <v>49</v>
      </c>
      <c r="AU187" s="73" t="s">
        <v>49</v>
      </c>
      <c r="AV187" s="73" t="s">
        <v>49</v>
      </c>
      <c r="AW187" s="73" t="s">
        <v>49</v>
      </c>
      <c r="AX187" s="73" t="s">
        <v>49</v>
      </c>
      <c r="AY187" s="73" t="s">
        <v>49</v>
      </c>
      <c r="AZ187" s="73" t="s">
        <v>49</v>
      </c>
      <c r="BA187" s="73" t="s">
        <v>49</v>
      </c>
      <c r="BB187" s="73" t="s">
        <v>49</v>
      </c>
      <c r="BC187" s="73" t="s">
        <v>49</v>
      </c>
      <c r="BD187" s="73" t="s">
        <v>49</v>
      </c>
      <c r="BE187" s="73" t="s">
        <v>49</v>
      </c>
      <c r="BF187" s="73" t="s">
        <v>49</v>
      </c>
      <c r="BG187" s="73" t="s">
        <v>49</v>
      </c>
      <c r="BH187" s="73" t="s">
        <v>49</v>
      </c>
      <c r="BI187" s="98" t="s">
        <v>49</v>
      </c>
    </row>
    <row r="188" spans="1:61" x14ac:dyDescent="0.2">
      <c r="A188" s="286"/>
      <c r="B188" s="250" t="s">
        <v>9</v>
      </c>
      <c r="C188" s="11">
        <v>23</v>
      </c>
      <c r="D188" s="166" t="s">
        <v>27</v>
      </c>
      <c r="E188" s="221">
        <v>3</v>
      </c>
      <c r="F188" s="74" t="s">
        <v>51</v>
      </c>
      <c r="G188" s="74" t="s">
        <v>51</v>
      </c>
      <c r="H188" s="74" t="s">
        <v>51</v>
      </c>
      <c r="I188" s="74" t="s">
        <v>51</v>
      </c>
      <c r="J188" s="74" t="s">
        <v>51</v>
      </c>
      <c r="K188" s="74" t="s">
        <v>51</v>
      </c>
      <c r="L188" s="74" t="s">
        <v>51</v>
      </c>
      <c r="M188" s="74" t="s">
        <v>51</v>
      </c>
      <c r="N188" s="74" t="s">
        <v>51</v>
      </c>
      <c r="O188" s="74" t="s">
        <v>51</v>
      </c>
      <c r="P188" s="74" t="s">
        <v>51</v>
      </c>
      <c r="Q188" s="74" t="s">
        <v>51</v>
      </c>
      <c r="R188" s="74" t="s">
        <v>51</v>
      </c>
      <c r="S188" s="74" t="s">
        <v>51</v>
      </c>
      <c r="T188" s="74" t="s">
        <v>51</v>
      </c>
      <c r="U188" s="74" t="s">
        <v>51</v>
      </c>
      <c r="V188" s="74" t="s">
        <v>51</v>
      </c>
      <c r="W188" s="75" t="s">
        <v>51</v>
      </c>
      <c r="X188" s="45">
        <v>2</v>
      </c>
      <c r="Y188" s="74" t="s">
        <v>50</v>
      </c>
      <c r="Z188" s="74" t="s">
        <v>50</v>
      </c>
      <c r="AA188" s="74" t="s">
        <v>50</v>
      </c>
      <c r="AB188" s="74" t="s">
        <v>50</v>
      </c>
      <c r="AC188" s="74" t="s">
        <v>50</v>
      </c>
      <c r="AD188" s="74" t="s">
        <v>50</v>
      </c>
      <c r="AE188" s="74" t="s">
        <v>50</v>
      </c>
      <c r="AF188" s="74" t="s">
        <v>50</v>
      </c>
      <c r="AG188" s="74" t="s">
        <v>50</v>
      </c>
      <c r="AH188" s="74" t="s">
        <v>50</v>
      </c>
      <c r="AI188" s="74" t="s">
        <v>50</v>
      </c>
      <c r="AJ188" s="74" t="s">
        <v>50</v>
      </c>
      <c r="AK188" s="74" t="s">
        <v>50</v>
      </c>
      <c r="AL188" s="74" t="s">
        <v>50</v>
      </c>
      <c r="AM188" s="74" t="s">
        <v>50</v>
      </c>
      <c r="AN188" s="74" t="s">
        <v>50</v>
      </c>
      <c r="AO188" s="74" t="s">
        <v>50</v>
      </c>
      <c r="AP188" s="75" t="s">
        <v>50</v>
      </c>
      <c r="AQ188" s="45">
        <v>1</v>
      </c>
      <c r="AR188" s="73" t="s">
        <v>49</v>
      </c>
      <c r="AS188" s="73" t="s">
        <v>49</v>
      </c>
      <c r="AT188" s="73" t="s">
        <v>49</v>
      </c>
      <c r="AU188" s="73" t="s">
        <v>49</v>
      </c>
      <c r="AV188" s="73" t="s">
        <v>49</v>
      </c>
      <c r="AW188" s="73" t="s">
        <v>49</v>
      </c>
      <c r="AX188" s="73" t="s">
        <v>49</v>
      </c>
      <c r="AY188" s="73" t="s">
        <v>49</v>
      </c>
      <c r="AZ188" s="73" t="s">
        <v>49</v>
      </c>
      <c r="BA188" s="73" t="s">
        <v>49</v>
      </c>
      <c r="BB188" s="73" t="s">
        <v>49</v>
      </c>
      <c r="BC188" s="73" t="s">
        <v>49</v>
      </c>
      <c r="BD188" s="73" t="s">
        <v>49</v>
      </c>
      <c r="BE188" s="73" t="s">
        <v>49</v>
      </c>
      <c r="BF188" s="73" t="s">
        <v>49</v>
      </c>
      <c r="BG188" s="73" t="s">
        <v>49</v>
      </c>
      <c r="BH188" s="73" t="s">
        <v>49</v>
      </c>
      <c r="BI188" s="98" t="s">
        <v>49</v>
      </c>
    </row>
    <row r="189" spans="1:61" x14ac:dyDescent="0.2">
      <c r="A189" s="286"/>
      <c r="B189" s="250"/>
      <c r="C189" s="11">
        <v>24</v>
      </c>
      <c r="D189" s="166"/>
      <c r="E189" s="221">
        <v>3</v>
      </c>
      <c r="F189" s="35" t="s">
        <v>52</v>
      </c>
      <c r="G189" s="35" t="s">
        <v>52</v>
      </c>
      <c r="H189" s="35" t="s">
        <v>52</v>
      </c>
      <c r="I189" s="35" t="s">
        <v>52</v>
      </c>
      <c r="J189" s="35" t="s">
        <v>52</v>
      </c>
      <c r="K189" s="35" t="s">
        <v>52</v>
      </c>
      <c r="L189" s="35" t="s">
        <v>52</v>
      </c>
      <c r="M189" s="35" t="s">
        <v>52</v>
      </c>
      <c r="N189" s="35" t="s">
        <v>52</v>
      </c>
      <c r="O189" s="35" t="s">
        <v>52</v>
      </c>
      <c r="P189" s="35" t="s">
        <v>52</v>
      </c>
      <c r="Q189" s="35" t="s">
        <v>52</v>
      </c>
      <c r="R189" s="35" t="s">
        <v>52</v>
      </c>
      <c r="S189" s="35" t="s">
        <v>52</v>
      </c>
      <c r="T189" s="35" t="s">
        <v>52</v>
      </c>
      <c r="U189" s="35" t="s">
        <v>52</v>
      </c>
      <c r="V189" s="35" t="s">
        <v>52</v>
      </c>
      <c r="W189" s="65" t="s">
        <v>52</v>
      </c>
      <c r="X189" s="45">
        <v>2</v>
      </c>
      <c r="Y189" s="80" t="s">
        <v>45</v>
      </c>
      <c r="Z189" s="80" t="s">
        <v>45</v>
      </c>
      <c r="AA189" s="80" t="s">
        <v>45</v>
      </c>
      <c r="AB189" s="80" t="s">
        <v>45</v>
      </c>
      <c r="AC189" s="80" t="s">
        <v>45</v>
      </c>
      <c r="AD189" s="80" t="s">
        <v>45</v>
      </c>
      <c r="AE189" s="76" t="s">
        <v>21</v>
      </c>
      <c r="AF189" s="76" t="s">
        <v>21</v>
      </c>
      <c r="AG189" s="76" t="s">
        <v>21</v>
      </c>
      <c r="AH189" s="76" t="s">
        <v>21</v>
      </c>
      <c r="AI189" s="76" t="s">
        <v>21</v>
      </c>
      <c r="AJ189" s="76" t="s">
        <v>21</v>
      </c>
      <c r="AK189" s="78" t="s">
        <v>20</v>
      </c>
      <c r="AL189" s="78" t="s">
        <v>20</v>
      </c>
      <c r="AM189" s="78" t="s">
        <v>20</v>
      </c>
      <c r="AN189" s="78" t="s">
        <v>20</v>
      </c>
      <c r="AO189" s="78" t="s">
        <v>20</v>
      </c>
      <c r="AP189" s="79" t="s">
        <v>20</v>
      </c>
      <c r="AQ189" s="45">
        <v>1</v>
      </c>
      <c r="AR189" s="76" t="s">
        <v>21</v>
      </c>
      <c r="AS189" s="76" t="s">
        <v>21</v>
      </c>
      <c r="AT189" s="76" t="s">
        <v>21</v>
      </c>
      <c r="AU189" s="76" t="s">
        <v>21</v>
      </c>
      <c r="AV189" s="76" t="s">
        <v>21</v>
      </c>
      <c r="AW189" s="76" t="s">
        <v>21</v>
      </c>
      <c r="AX189" s="78" t="s">
        <v>20</v>
      </c>
      <c r="AY189" s="72" t="s">
        <v>44</v>
      </c>
      <c r="AZ189" s="78" t="s">
        <v>20</v>
      </c>
      <c r="BA189" s="78" t="s">
        <v>20</v>
      </c>
      <c r="BB189" s="78" t="s">
        <v>20</v>
      </c>
      <c r="BC189" s="78" t="s">
        <v>20</v>
      </c>
      <c r="BD189" s="80" t="s">
        <v>45</v>
      </c>
      <c r="BE189" s="80" t="s">
        <v>45</v>
      </c>
      <c r="BF189" s="80" t="s">
        <v>45</v>
      </c>
      <c r="BG189" s="80" t="s">
        <v>45</v>
      </c>
      <c r="BH189" s="80" t="s">
        <v>45</v>
      </c>
      <c r="BI189" s="155" t="s">
        <v>45</v>
      </c>
    </row>
    <row r="190" spans="1:61" x14ac:dyDescent="0.2">
      <c r="A190" s="286"/>
      <c r="B190" s="250"/>
      <c r="C190" s="11">
        <v>25</v>
      </c>
      <c r="D190" s="166"/>
      <c r="E190" s="221">
        <v>3</v>
      </c>
      <c r="F190" s="35" t="s">
        <v>52</v>
      </c>
      <c r="G190" s="35" t="s">
        <v>52</v>
      </c>
      <c r="H190" s="35" t="s">
        <v>52</v>
      </c>
      <c r="I190" s="35" t="s">
        <v>52</v>
      </c>
      <c r="J190" s="35" t="s">
        <v>52</v>
      </c>
      <c r="K190" s="35" t="s">
        <v>52</v>
      </c>
      <c r="L190" s="35" t="s">
        <v>52</v>
      </c>
      <c r="M190" s="35" t="s">
        <v>52</v>
      </c>
      <c r="N190" s="35" t="s">
        <v>52</v>
      </c>
      <c r="O190" s="35" t="s">
        <v>52</v>
      </c>
      <c r="P190" s="35" t="s">
        <v>52</v>
      </c>
      <c r="Q190" s="35" t="s">
        <v>52</v>
      </c>
      <c r="R190" s="35" t="s">
        <v>52</v>
      </c>
      <c r="S190" s="35" t="s">
        <v>52</v>
      </c>
      <c r="T190" s="35" t="s">
        <v>52</v>
      </c>
      <c r="U190" s="35" t="s">
        <v>52</v>
      </c>
      <c r="V190" s="35" t="s">
        <v>52</v>
      </c>
      <c r="W190" s="65" t="s">
        <v>52</v>
      </c>
      <c r="X190" s="45">
        <v>2</v>
      </c>
      <c r="Y190" s="80" t="s">
        <v>45</v>
      </c>
      <c r="Z190" s="80" t="s">
        <v>45</v>
      </c>
      <c r="AA190" s="80" t="s">
        <v>45</v>
      </c>
      <c r="AB190" s="80" t="s">
        <v>45</v>
      </c>
      <c r="AC190" s="80" t="s">
        <v>45</v>
      </c>
      <c r="AD190" s="80" t="s">
        <v>45</v>
      </c>
      <c r="AE190" s="76" t="s">
        <v>21</v>
      </c>
      <c r="AF190" s="76" t="s">
        <v>21</v>
      </c>
      <c r="AG190" s="76" t="s">
        <v>21</v>
      </c>
      <c r="AH190" s="76" t="s">
        <v>21</v>
      </c>
      <c r="AI190" s="76" t="s">
        <v>21</v>
      </c>
      <c r="AJ190" s="76" t="s">
        <v>21</v>
      </c>
      <c r="AK190" s="78" t="s">
        <v>20</v>
      </c>
      <c r="AL190" s="78" t="s">
        <v>20</v>
      </c>
      <c r="AM190" s="78" t="s">
        <v>20</v>
      </c>
      <c r="AN190" s="78" t="s">
        <v>20</v>
      </c>
      <c r="AO190" s="78" t="s">
        <v>20</v>
      </c>
      <c r="AP190" s="79" t="s">
        <v>20</v>
      </c>
      <c r="AQ190" s="45">
        <v>1</v>
      </c>
      <c r="AR190" s="76" t="s">
        <v>21</v>
      </c>
      <c r="AS190" s="76" t="s">
        <v>21</v>
      </c>
      <c r="AT190" s="76" t="s">
        <v>21</v>
      </c>
      <c r="AU190" s="76" t="s">
        <v>21</v>
      </c>
      <c r="AV190" s="76" t="s">
        <v>21</v>
      </c>
      <c r="AW190" s="76" t="s">
        <v>21</v>
      </c>
      <c r="AX190" s="78" t="s">
        <v>20</v>
      </c>
      <c r="AY190" s="72" t="s">
        <v>44</v>
      </c>
      <c r="AZ190" s="78" t="s">
        <v>20</v>
      </c>
      <c r="BA190" s="78" t="s">
        <v>20</v>
      </c>
      <c r="BB190" s="78" t="s">
        <v>20</v>
      </c>
      <c r="BC190" s="78" t="s">
        <v>20</v>
      </c>
      <c r="BD190" s="80" t="s">
        <v>45</v>
      </c>
      <c r="BE190" s="80" t="s">
        <v>45</v>
      </c>
      <c r="BF190" s="80" t="s">
        <v>45</v>
      </c>
      <c r="BG190" s="80" t="s">
        <v>45</v>
      </c>
      <c r="BH190" s="80" t="s">
        <v>45</v>
      </c>
      <c r="BI190" s="155" t="s">
        <v>45</v>
      </c>
    </row>
    <row r="191" spans="1:61" x14ac:dyDescent="0.2">
      <c r="A191" s="286"/>
      <c r="B191" s="250"/>
      <c r="C191" s="11">
        <v>26</v>
      </c>
      <c r="D191" s="166"/>
      <c r="E191" s="221">
        <v>3</v>
      </c>
      <c r="F191" s="35" t="s">
        <v>52</v>
      </c>
      <c r="G191" s="35" t="s">
        <v>52</v>
      </c>
      <c r="H191" s="35" t="s">
        <v>52</v>
      </c>
      <c r="I191" s="35" t="s">
        <v>52</v>
      </c>
      <c r="J191" s="35" t="s">
        <v>52</v>
      </c>
      <c r="K191" s="35" t="s">
        <v>52</v>
      </c>
      <c r="L191" s="35" t="s">
        <v>52</v>
      </c>
      <c r="M191" s="35" t="s">
        <v>52</v>
      </c>
      <c r="N191" s="35" t="s">
        <v>52</v>
      </c>
      <c r="O191" s="35" t="s">
        <v>52</v>
      </c>
      <c r="P191" s="35" t="s">
        <v>52</v>
      </c>
      <c r="Q191" s="35" t="s">
        <v>52</v>
      </c>
      <c r="R191" s="35" t="s">
        <v>52</v>
      </c>
      <c r="S191" s="35" t="s">
        <v>52</v>
      </c>
      <c r="T191" s="35" t="s">
        <v>52</v>
      </c>
      <c r="U191" s="35" t="s">
        <v>52</v>
      </c>
      <c r="V191" s="35" t="s">
        <v>52</v>
      </c>
      <c r="W191" s="65" t="s">
        <v>52</v>
      </c>
      <c r="X191" s="45">
        <v>2</v>
      </c>
      <c r="Y191" s="80" t="s">
        <v>45</v>
      </c>
      <c r="Z191" s="80" t="s">
        <v>45</v>
      </c>
      <c r="AA191" s="80" t="s">
        <v>45</v>
      </c>
      <c r="AB191" s="80" t="s">
        <v>45</v>
      </c>
      <c r="AC191" s="80" t="s">
        <v>45</v>
      </c>
      <c r="AD191" s="80" t="s">
        <v>45</v>
      </c>
      <c r="AE191" s="76" t="s">
        <v>21</v>
      </c>
      <c r="AF191" s="76" t="s">
        <v>21</v>
      </c>
      <c r="AG191" s="76" t="s">
        <v>21</v>
      </c>
      <c r="AH191" s="76" t="s">
        <v>21</v>
      </c>
      <c r="AI191" s="76" t="s">
        <v>21</v>
      </c>
      <c r="AJ191" s="76" t="s">
        <v>21</v>
      </c>
      <c r="AK191" s="78" t="s">
        <v>20</v>
      </c>
      <c r="AL191" s="78" t="s">
        <v>20</v>
      </c>
      <c r="AM191" s="78" t="s">
        <v>20</v>
      </c>
      <c r="AN191" s="78" t="s">
        <v>20</v>
      </c>
      <c r="AO191" s="78" t="s">
        <v>20</v>
      </c>
      <c r="AP191" s="79" t="s">
        <v>20</v>
      </c>
      <c r="AQ191" s="45">
        <v>1</v>
      </c>
      <c r="AR191" s="76" t="s">
        <v>21</v>
      </c>
      <c r="AS191" s="76" t="s">
        <v>21</v>
      </c>
      <c r="AT191" s="76" t="s">
        <v>21</v>
      </c>
      <c r="AU191" s="76" t="s">
        <v>21</v>
      </c>
      <c r="AV191" s="76" t="s">
        <v>21</v>
      </c>
      <c r="AW191" s="76" t="s">
        <v>21</v>
      </c>
      <c r="AX191" s="78" t="s">
        <v>20</v>
      </c>
      <c r="AY191" s="72" t="s">
        <v>44</v>
      </c>
      <c r="AZ191" s="78" t="s">
        <v>20</v>
      </c>
      <c r="BA191" s="78" t="s">
        <v>20</v>
      </c>
      <c r="BB191" s="78" t="s">
        <v>20</v>
      </c>
      <c r="BC191" s="78" t="s">
        <v>20</v>
      </c>
      <c r="BD191" s="80" t="s">
        <v>45</v>
      </c>
      <c r="BE191" s="80" t="s">
        <v>45</v>
      </c>
      <c r="BF191" s="80" t="s">
        <v>45</v>
      </c>
      <c r="BG191" s="80" t="s">
        <v>45</v>
      </c>
      <c r="BH191" s="80" t="s">
        <v>45</v>
      </c>
      <c r="BI191" s="155" t="s">
        <v>45</v>
      </c>
    </row>
    <row r="192" spans="1:61" x14ac:dyDescent="0.2">
      <c r="A192" s="286"/>
      <c r="B192" s="250" t="s">
        <v>10</v>
      </c>
      <c r="C192" s="11">
        <v>27</v>
      </c>
      <c r="D192" s="166"/>
      <c r="E192" s="221">
        <v>3</v>
      </c>
      <c r="F192" s="35" t="s">
        <v>52</v>
      </c>
      <c r="G192" s="35" t="s">
        <v>52</v>
      </c>
      <c r="H192" s="35" t="s">
        <v>52</v>
      </c>
      <c r="I192" s="35" t="s">
        <v>52</v>
      </c>
      <c r="J192" s="35" t="s">
        <v>52</v>
      </c>
      <c r="K192" s="35" t="s">
        <v>52</v>
      </c>
      <c r="L192" s="35" t="s">
        <v>52</v>
      </c>
      <c r="M192" s="35" t="s">
        <v>52</v>
      </c>
      <c r="N192" s="35" t="s">
        <v>52</v>
      </c>
      <c r="O192" s="35" t="s">
        <v>52</v>
      </c>
      <c r="P192" s="35" t="s">
        <v>52</v>
      </c>
      <c r="Q192" s="35" t="s">
        <v>52</v>
      </c>
      <c r="R192" s="35" t="s">
        <v>52</v>
      </c>
      <c r="S192" s="35" t="s">
        <v>52</v>
      </c>
      <c r="T192" s="35" t="s">
        <v>52</v>
      </c>
      <c r="U192" s="35" t="s">
        <v>52</v>
      </c>
      <c r="V192" s="35" t="s">
        <v>52</v>
      </c>
      <c r="W192" s="65" t="s">
        <v>52</v>
      </c>
      <c r="X192" s="45">
        <v>2</v>
      </c>
      <c r="Y192" s="80" t="s">
        <v>45</v>
      </c>
      <c r="Z192" s="80" t="s">
        <v>45</v>
      </c>
      <c r="AA192" s="80" t="s">
        <v>45</v>
      </c>
      <c r="AB192" s="80" t="s">
        <v>45</v>
      </c>
      <c r="AC192" s="80" t="s">
        <v>45</v>
      </c>
      <c r="AD192" s="80" t="s">
        <v>45</v>
      </c>
      <c r="AE192" s="76" t="s">
        <v>21</v>
      </c>
      <c r="AF192" s="76" t="s">
        <v>21</v>
      </c>
      <c r="AG192" s="76" t="s">
        <v>21</v>
      </c>
      <c r="AH192" s="76" t="s">
        <v>21</v>
      </c>
      <c r="AI192" s="76" t="s">
        <v>21</v>
      </c>
      <c r="AJ192" s="76" t="s">
        <v>21</v>
      </c>
      <c r="AK192" s="78" t="s">
        <v>20</v>
      </c>
      <c r="AL192" s="78" t="s">
        <v>20</v>
      </c>
      <c r="AM192" s="78" t="s">
        <v>20</v>
      </c>
      <c r="AN192" s="78" t="s">
        <v>20</v>
      </c>
      <c r="AO192" s="78" t="s">
        <v>20</v>
      </c>
      <c r="AP192" s="79" t="s">
        <v>20</v>
      </c>
      <c r="AQ192" s="45">
        <v>1</v>
      </c>
      <c r="AR192" s="76" t="s">
        <v>21</v>
      </c>
      <c r="AS192" s="76" t="s">
        <v>21</v>
      </c>
      <c r="AT192" s="76" t="s">
        <v>21</v>
      </c>
      <c r="AU192" s="76" t="s">
        <v>21</v>
      </c>
      <c r="AV192" s="76" t="s">
        <v>21</v>
      </c>
      <c r="AW192" s="76" t="s">
        <v>21</v>
      </c>
      <c r="AX192" s="78" t="s">
        <v>20</v>
      </c>
      <c r="AY192" s="78" t="s">
        <v>20</v>
      </c>
      <c r="AZ192" s="72" t="s">
        <v>44</v>
      </c>
      <c r="BA192" s="78" t="s">
        <v>20</v>
      </c>
      <c r="BB192" s="78" t="s">
        <v>20</v>
      </c>
      <c r="BC192" s="78" t="s">
        <v>20</v>
      </c>
      <c r="BD192" s="80" t="s">
        <v>45</v>
      </c>
      <c r="BE192" s="80" t="s">
        <v>45</v>
      </c>
      <c r="BF192" s="80" t="s">
        <v>45</v>
      </c>
      <c r="BG192" s="80" t="s">
        <v>45</v>
      </c>
      <c r="BH192" s="80" t="s">
        <v>45</v>
      </c>
      <c r="BI192" s="155" t="s">
        <v>45</v>
      </c>
    </row>
    <row r="193" spans="1:61" x14ac:dyDescent="0.2">
      <c r="A193" s="286"/>
      <c r="B193" s="250"/>
      <c r="C193" s="11">
        <v>28</v>
      </c>
      <c r="D193" s="166"/>
      <c r="E193" s="221">
        <v>3</v>
      </c>
      <c r="F193" s="35" t="s">
        <v>52</v>
      </c>
      <c r="G193" s="35" t="s">
        <v>52</v>
      </c>
      <c r="H193" s="35" t="s">
        <v>52</v>
      </c>
      <c r="I193" s="35" t="s">
        <v>52</v>
      </c>
      <c r="J193" s="35" t="s">
        <v>52</v>
      </c>
      <c r="K193" s="35" t="s">
        <v>52</v>
      </c>
      <c r="L193" s="35" t="s">
        <v>52</v>
      </c>
      <c r="M193" s="35" t="s">
        <v>52</v>
      </c>
      <c r="N193" s="35" t="s">
        <v>52</v>
      </c>
      <c r="O193" s="35" t="s">
        <v>52</v>
      </c>
      <c r="P193" s="35" t="s">
        <v>52</v>
      </c>
      <c r="Q193" s="35" t="s">
        <v>52</v>
      </c>
      <c r="R193" s="35" t="s">
        <v>52</v>
      </c>
      <c r="S193" s="35" t="s">
        <v>52</v>
      </c>
      <c r="T193" s="35" t="s">
        <v>52</v>
      </c>
      <c r="U193" s="35" t="s">
        <v>52</v>
      </c>
      <c r="V193" s="35" t="s">
        <v>52</v>
      </c>
      <c r="W193" s="65" t="s">
        <v>52</v>
      </c>
      <c r="X193" s="45">
        <v>2</v>
      </c>
      <c r="Y193" s="80" t="s">
        <v>45</v>
      </c>
      <c r="Z193" s="80" t="s">
        <v>45</v>
      </c>
      <c r="AA193" s="80" t="s">
        <v>45</v>
      </c>
      <c r="AB193" s="80" t="s">
        <v>45</v>
      </c>
      <c r="AC193" s="80" t="s">
        <v>45</v>
      </c>
      <c r="AD193" s="80" t="s">
        <v>45</v>
      </c>
      <c r="AE193" s="76" t="s">
        <v>21</v>
      </c>
      <c r="AF193" s="76" t="s">
        <v>21</v>
      </c>
      <c r="AG193" s="76" t="s">
        <v>21</v>
      </c>
      <c r="AH193" s="76" t="s">
        <v>21</v>
      </c>
      <c r="AI193" s="76" t="s">
        <v>21</v>
      </c>
      <c r="AJ193" s="76" t="s">
        <v>21</v>
      </c>
      <c r="AK193" s="78" t="s">
        <v>20</v>
      </c>
      <c r="AL193" s="78" t="s">
        <v>20</v>
      </c>
      <c r="AM193" s="78" t="s">
        <v>20</v>
      </c>
      <c r="AN193" s="78" t="s">
        <v>20</v>
      </c>
      <c r="AO193" s="78" t="s">
        <v>20</v>
      </c>
      <c r="AP193" s="79" t="s">
        <v>20</v>
      </c>
      <c r="AQ193" s="45">
        <v>1</v>
      </c>
      <c r="AR193" s="76" t="s">
        <v>21</v>
      </c>
      <c r="AS193" s="76" t="s">
        <v>21</v>
      </c>
      <c r="AT193" s="76" t="s">
        <v>21</v>
      </c>
      <c r="AU193" s="76" t="s">
        <v>21</v>
      </c>
      <c r="AV193" s="76" t="s">
        <v>21</v>
      </c>
      <c r="AW193" s="76" t="s">
        <v>21</v>
      </c>
      <c r="AX193" s="78" t="s">
        <v>20</v>
      </c>
      <c r="AY193" s="78" t="s">
        <v>20</v>
      </c>
      <c r="AZ193" s="72" t="s">
        <v>44</v>
      </c>
      <c r="BA193" s="78" t="s">
        <v>20</v>
      </c>
      <c r="BB193" s="78" t="s">
        <v>20</v>
      </c>
      <c r="BC193" s="78" t="s">
        <v>20</v>
      </c>
      <c r="BD193" s="80" t="s">
        <v>45</v>
      </c>
      <c r="BE193" s="80" t="s">
        <v>45</v>
      </c>
      <c r="BF193" s="80" t="s">
        <v>45</v>
      </c>
      <c r="BG193" s="80" t="s">
        <v>45</v>
      </c>
      <c r="BH193" s="80" t="s">
        <v>45</v>
      </c>
      <c r="BI193" s="155" t="s">
        <v>45</v>
      </c>
    </row>
    <row r="194" spans="1:61" x14ac:dyDescent="0.2">
      <c r="A194" s="286"/>
      <c r="B194" s="250"/>
      <c r="C194" s="11">
        <v>29</v>
      </c>
      <c r="D194" s="166"/>
      <c r="E194" s="221">
        <v>3</v>
      </c>
      <c r="F194" s="35" t="s">
        <v>52</v>
      </c>
      <c r="G194" s="35" t="s">
        <v>52</v>
      </c>
      <c r="H194" s="35" t="s">
        <v>52</v>
      </c>
      <c r="I194" s="35" t="s">
        <v>52</v>
      </c>
      <c r="J194" s="35" t="s">
        <v>52</v>
      </c>
      <c r="K194" s="35" t="s">
        <v>52</v>
      </c>
      <c r="L194" s="35" t="s">
        <v>52</v>
      </c>
      <c r="M194" s="35" t="s">
        <v>52</v>
      </c>
      <c r="N194" s="35" t="s">
        <v>52</v>
      </c>
      <c r="O194" s="35" t="s">
        <v>52</v>
      </c>
      <c r="P194" s="35" t="s">
        <v>52</v>
      </c>
      <c r="Q194" s="35" t="s">
        <v>52</v>
      </c>
      <c r="R194" s="35" t="s">
        <v>52</v>
      </c>
      <c r="S194" s="35" t="s">
        <v>52</v>
      </c>
      <c r="T194" s="35" t="s">
        <v>52</v>
      </c>
      <c r="U194" s="35" t="s">
        <v>52</v>
      </c>
      <c r="V194" s="35" t="s">
        <v>52</v>
      </c>
      <c r="W194" s="65" t="s">
        <v>52</v>
      </c>
      <c r="X194" s="45">
        <v>2</v>
      </c>
      <c r="Y194" s="80" t="s">
        <v>45</v>
      </c>
      <c r="Z194" s="80" t="s">
        <v>45</v>
      </c>
      <c r="AA194" s="80" t="s">
        <v>45</v>
      </c>
      <c r="AB194" s="80" t="s">
        <v>45</v>
      </c>
      <c r="AC194" s="80" t="s">
        <v>45</v>
      </c>
      <c r="AD194" s="80" t="s">
        <v>45</v>
      </c>
      <c r="AE194" s="76" t="s">
        <v>21</v>
      </c>
      <c r="AF194" s="76" t="s">
        <v>21</v>
      </c>
      <c r="AG194" s="76" t="s">
        <v>21</v>
      </c>
      <c r="AH194" s="76" t="s">
        <v>21</v>
      </c>
      <c r="AI194" s="76" t="s">
        <v>21</v>
      </c>
      <c r="AJ194" s="76" t="s">
        <v>21</v>
      </c>
      <c r="AK194" s="78" t="s">
        <v>20</v>
      </c>
      <c r="AL194" s="78" t="s">
        <v>20</v>
      </c>
      <c r="AM194" s="78" t="s">
        <v>20</v>
      </c>
      <c r="AN194" s="78" t="s">
        <v>20</v>
      </c>
      <c r="AO194" s="78" t="s">
        <v>20</v>
      </c>
      <c r="AP194" s="79" t="s">
        <v>20</v>
      </c>
      <c r="AQ194" s="45">
        <v>1</v>
      </c>
      <c r="AR194" s="76" t="s">
        <v>21</v>
      </c>
      <c r="AS194" s="76" t="s">
        <v>21</v>
      </c>
      <c r="AT194" s="76" t="s">
        <v>21</v>
      </c>
      <c r="AU194" s="76" t="s">
        <v>21</v>
      </c>
      <c r="AV194" s="76" t="s">
        <v>21</v>
      </c>
      <c r="AW194" s="76" t="s">
        <v>21</v>
      </c>
      <c r="AX194" s="78" t="s">
        <v>20</v>
      </c>
      <c r="AY194" s="78" t="s">
        <v>20</v>
      </c>
      <c r="AZ194" s="72" t="s">
        <v>44</v>
      </c>
      <c r="BA194" s="78" t="s">
        <v>20</v>
      </c>
      <c r="BB194" s="78" t="s">
        <v>20</v>
      </c>
      <c r="BC194" s="78" t="s">
        <v>20</v>
      </c>
      <c r="BD194" s="80" t="s">
        <v>45</v>
      </c>
      <c r="BE194" s="80" t="s">
        <v>45</v>
      </c>
      <c r="BF194" s="80" t="s">
        <v>45</v>
      </c>
      <c r="BG194" s="80" t="s">
        <v>45</v>
      </c>
      <c r="BH194" s="80" t="s">
        <v>45</v>
      </c>
      <c r="BI194" s="155" t="s">
        <v>45</v>
      </c>
    </row>
    <row r="195" spans="1:61" x14ac:dyDescent="0.2">
      <c r="A195" s="286"/>
      <c r="B195" s="250"/>
      <c r="C195" s="11">
        <v>30</v>
      </c>
      <c r="D195" s="166"/>
      <c r="E195" s="221">
        <v>3</v>
      </c>
      <c r="F195" s="35" t="s">
        <v>52</v>
      </c>
      <c r="G195" s="35" t="s">
        <v>52</v>
      </c>
      <c r="H195" s="35" t="s">
        <v>52</v>
      </c>
      <c r="I195" s="35" t="s">
        <v>52</v>
      </c>
      <c r="J195" s="35" t="s">
        <v>52</v>
      </c>
      <c r="K195" s="35" t="s">
        <v>52</v>
      </c>
      <c r="L195" s="35" t="s">
        <v>52</v>
      </c>
      <c r="M195" s="35" t="s">
        <v>52</v>
      </c>
      <c r="N195" s="35" t="s">
        <v>52</v>
      </c>
      <c r="O195" s="35" t="s">
        <v>52</v>
      </c>
      <c r="P195" s="35" t="s">
        <v>52</v>
      </c>
      <c r="Q195" s="35" t="s">
        <v>52</v>
      </c>
      <c r="R195" s="35" t="s">
        <v>52</v>
      </c>
      <c r="S195" s="35" t="s">
        <v>52</v>
      </c>
      <c r="T195" s="35" t="s">
        <v>52</v>
      </c>
      <c r="U195" s="35" t="s">
        <v>52</v>
      </c>
      <c r="V195" s="35" t="s">
        <v>52</v>
      </c>
      <c r="W195" s="65" t="s">
        <v>52</v>
      </c>
      <c r="X195" s="45">
        <v>2</v>
      </c>
      <c r="Y195" s="80" t="s">
        <v>45</v>
      </c>
      <c r="Z195" s="80" t="s">
        <v>45</v>
      </c>
      <c r="AA195" s="80" t="s">
        <v>45</v>
      </c>
      <c r="AB195" s="80" t="s">
        <v>45</v>
      </c>
      <c r="AC195" s="80" t="s">
        <v>45</v>
      </c>
      <c r="AD195" s="80" t="s">
        <v>45</v>
      </c>
      <c r="AE195" s="76" t="s">
        <v>21</v>
      </c>
      <c r="AF195" s="76" t="s">
        <v>21</v>
      </c>
      <c r="AG195" s="76" t="s">
        <v>21</v>
      </c>
      <c r="AH195" s="76" t="s">
        <v>21</v>
      </c>
      <c r="AI195" s="76" t="s">
        <v>21</v>
      </c>
      <c r="AJ195" s="76" t="s">
        <v>21</v>
      </c>
      <c r="AK195" s="78" t="s">
        <v>20</v>
      </c>
      <c r="AL195" s="78" t="s">
        <v>20</v>
      </c>
      <c r="AM195" s="78" t="s">
        <v>20</v>
      </c>
      <c r="AN195" s="78" t="s">
        <v>20</v>
      </c>
      <c r="AO195" s="78" t="s">
        <v>20</v>
      </c>
      <c r="AP195" s="79" t="s">
        <v>20</v>
      </c>
      <c r="AQ195" s="45">
        <v>1</v>
      </c>
      <c r="AR195" s="76" t="s">
        <v>21</v>
      </c>
      <c r="AS195" s="76" t="s">
        <v>21</v>
      </c>
      <c r="AT195" s="76" t="s">
        <v>21</v>
      </c>
      <c r="AU195" s="76" t="s">
        <v>21</v>
      </c>
      <c r="AV195" s="76" t="s">
        <v>21</v>
      </c>
      <c r="AW195" s="76" t="s">
        <v>21</v>
      </c>
      <c r="AX195" s="78" t="s">
        <v>20</v>
      </c>
      <c r="AY195" s="78" t="s">
        <v>20</v>
      </c>
      <c r="AZ195" s="78" t="s">
        <v>20</v>
      </c>
      <c r="BA195" s="72" t="s">
        <v>44</v>
      </c>
      <c r="BB195" s="78" t="s">
        <v>20</v>
      </c>
      <c r="BC195" s="78" t="s">
        <v>20</v>
      </c>
      <c r="BD195" s="80" t="s">
        <v>45</v>
      </c>
      <c r="BE195" s="80" t="s">
        <v>45</v>
      </c>
      <c r="BF195" s="80" t="s">
        <v>45</v>
      </c>
      <c r="BG195" s="80" t="s">
        <v>45</v>
      </c>
      <c r="BH195" s="80" t="s">
        <v>45</v>
      </c>
      <c r="BI195" s="155" t="s">
        <v>45</v>
      </c>
    </row>
    <row r="196" spans="1:61" x14ac:dyDescent="0.2">
      <c r="A196" s="286"/>
      <c r="B196" s="250" t="s">
        <v>11</v>
      </c>
      <c r="C196" s="11">
        <v>31</v>
      </c>
      <c r="D196" s="166" t="s">
        <v>27</v>
      </c>
      <c r="E196" s="225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56"/>
      <c r="X196" s="45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56"/>
      <c r="AQ196" s="45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7"/>
    </row>
    <row r="197" spans="1:61" x14ac:dyDescent="0.2">
      <c r="A197" s="286"/>
      <c r="B197" s="250"/>
      <c r="C197" s="11">
        <v>32</v>
      </c>
      <c r="D197" s="166" t="s">
        <v>27</v>
      </c>
      <c r="E197" s="225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56"/>
      <c r="X197" s="45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56"/>
      <c r="AQ197" s="45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7"/>
    </row>
    <row r="198" spans="1:61" x14ac:dyDescent="0.2">
      <c r="A198" s="286"/>
      <c r="B198" s="250"/>
      <c r="C198" s="11">
        <v>33</v>
      </c>
      <c r="D198" s="166" t="s">
        <v>27</v>
      </c>
      <c r="E198" s="225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56"/>
      <c r="X198" s="45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56"/>
      <c r="AQ198" s="45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7"/>
    </row>
    <row r="199" spans="1:61" x14ac:dyDescent="0.2">
      <c r="A199" s="286"/>
      <c r="B199" s="250"/>
      <c r="C199" s="11">
        <v>34</v>
      </c>
      <c r="D199" s="166" t="s">
        <v>27</v>
      </c>
      <c r="E199" s="225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56"/>
      <c r="X199" s="45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56"/>
      <c r="AQ199" s="45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7"/>
    </row>
    <row r="200" spans="1:61" x14ac:dyDescent="0.2">
      <c r="A200" s="286"/>
      <c r="B200" s="250"/>
      <c r="C200" s="11">
        <v>35</v>
      </c>
      <c r="D200" s="166" t="s">
        <v>27</v>
      </c>
      <c r="E200" s="22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56"/>
      <c r="X200" s="45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56"/>
      <c r="AQ200" s="45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7"/>
    </row>
    <row r="201" spans="1:61" x14ac:dyDescent="0.2">
      <c r="A201" s="286"/>
      <c r="B201" s="250" t="s">
        <v>12</v>
      </c>
      <c r="C201" s="11">
        <v>36</v>
      </c>
      <c r="D201" s="166" t="s">
        <v>27</v>
      </c>
      <c r="E201" s="225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56"/>
      <c r="X201" s="45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56"/>
      <c r="AQ201" s="45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7"/>
    </row>
    <row r="202" spans="1:61" x14ac:dyDescent="0.2">
      <c r="A202" s="286"/>
      <c r="B202" s="250"/>
      <c r="C202" s="11">
        <v>37</v>
      </c>
      <c r="D202" s="166"/>
      <c r="E202" s="225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56"/>
      <c r="X202" s="45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56"/>
      <c r="AQ202" s="45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7"/>
    </row>
    <row r="203" spans="1:61" x14ac:dyDescent="0.2">
      <c r="A203" s="286"/>
      <c r="B203" s="250"/>
      <c r="C203" s="11">
        <v>38</v>
      </c>
      <c r="D203" s="166"/>
      <c r="E203" s="225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56"/>
      <c r="X203" s="45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56"/>
      <c r="AQ203" s="45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7"/>
    </row>
    <row r="204" spans="1:61" ht="13.5" thickBot="1" x14ac:dyDescent="0.25">
      <c r="A204" s="287"/>
      <c r="B204" s="251"/>
      <c r="C204" s="164">
        <v>39</v>
      </c>
      <c r="D204" s="167"/>
      <c r="E204" s="226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57"/>
      <c r="X204" s="60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57"/>
      <c r="AQ204" s="60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9"/>
    </row>
  </sheetData>
  <mergeCells count="63">
    <mergeCell ref="A1:A14"/>
    <mergeCell ref="B1:B2"/>
    <mergeCell ref="C1:C2"/>
    <mergeCell ref="D1:D2"/>
    <mergeCell ref="E1:W1"/>
    <mergeCell ref="X1:AP1"/>
    <mergeCell ref="AQ1:BI1"/>
    <mergeCell ref="AQ2:BI2"/>
    <mergeCell ref="X2:AP2"/>
    <mergeCell ref="E2:W2"/>
    <mergeCell ref="A15:A20"/>
    <mergeCell ref="B15:D15"/>
    <mergeCell ref="B16:D16"/>
    <mergeCell ref="B17:D17"/>
    <mergeCell ref="B18:D18"/>
    <mergeCell ref="B19:D19"/>
    <mergeCell ref="B20:D20"/>
    <mergeCell ref="A22:A61"/>
    <mergeCell ref="B22:B26"/>
    <mergeCell ref="B27:B30"/>
    <mergeCell ref="B31:B34"/>
    <mergeCell ref="B35:B39"/>
    <mergeCell ref="B40:B43"/>
    <mergeCell ref="B44:B48"/>
    <mergeCell ref="B49:B52"/>
    <mergeCell ref="B53:B56"/>
    <mergeCell ref="B57:B61"/>
    <mergeCell ref="B79:B82"/>
    <mergeCell ref="B83:B87"/>
    <mergeCell ref="B88:B91"/>
    <mergeCell ref="B92:B95"/>
    <mergeCell ref="B96:B100"/>
    <mergeCell ref="B162:B165"/>
    <mergeCell ref="B101:B104"/>
    <mergeCell ref="B105:B108"/>
    <mergeCell ref="B109:B113"/>
    <mergeCell ref="A114:A165"/>
    <mergeCell ref="B114:B117"/>
    <mergeCell ref="B118:B121"/>
    <mergeCell ref="B122:B126"/>
    <mergeCell ref="B127:B130"/>
    <mergeCell ref="B131:B134"/>
    <mergeCell ref="B135:B139"/>
    <mergeCell ref="A62:A113"/>
    <mergeCell ref="B62:B65"/>
    <mergeCell ref="B66:B69"/>
    <mergeCell ref="B70:B74"/>
    <mergeCell ref="B75:B78"/>
    <mergeCell ref="B140:B143"/>
    <mergeCell ref="B144:B148"/>
    <mergeCell ref="B149:B152"/>
    <mergeCell ref="B153:B156"/>
    <mergeCell ref="B157:B161"/>
    <mergeCell ref="B201:B204"/>
    <mergeCell ref="A166:A204"/>
    <mergeCell ref="B166:B169"/>
    <mergeCell ref="B170:B173"/>
    <mergeCell ref="B174:B178"/>
    <mergeCell ref="B179:B182"/>
    <mergeCell ref="B183:B187"/>
    <mergeCell ref="B188:B191"/>
    <mergeCell ref="B192:B195"/>
    <mergeCell ref="B196:B200"/>
  </mergeCells>
  <conditionalFormatting sqref="F3:W14 Y3:AP14 AR3:BI14">
    <cfRule type="expression" dxfId="24" priority="24" stopIfTrue="1">
      <formula>F3&lt;$C3</formula>
    </cfRule>
  </conditionalFormatting>
  <conditionalFormatting sqref="C22:D200">
    <cfRule type="expression" dxfId="23" priority="5" stopIfTrue="1">
      <formula>$D22="K"</formula>
    </cfRule>
    <cfRule type="expression" dxfId="22" priority="6" stopIfTrue="1">
      <formula>$D22="F"</formula>
    </cfRule>
  </conditionalFormatting>
  <conditionalFormatting sqref="C201:D204">
    <cfRule type="expression" dxfId="21" priority="1" stopIfTrue="1">
      <formula>$D201="K"</formula>
    </cfRule>
    <cfRule type="expression" dxfId="20" priority="2" stopIfTrue="1">
      <formula>$D201="F"</formula>
    </cfRule>
  </conditionalFormatting>
  <pageMargins left="0.78740157480314965" right="0.78740157480314965" top="0.78740157480314965" bottom="0.59055118110236227" header="0.31496062992125984" footer="0.11811023622047245"/>
  <pageSetup paperSize="8" scale="48" fitToWidth="0" fitToHeight="0" orientation="landscape" r:id="rId1"/>
  <headerFooter alignWithMargins="0">
    <oddHeader>&amp;RStand: 19.03.2019</oddHeader>
    <oddFooter>&amp;LIngo Eble, Landratsamt Rastatt</oddFooter>
  </headerFooter>
  <rowBreaks count="2" manualBreakCount="2">
    <brk id="91" max="16383" man="1"/>
    <brk id="143" max="16383" man="1"/>
  </rowBreaks>
  <colBreaks count="2" manualBreakCount="2">
    <brk id="23" max="1048575" man="1"/>
    <brk id="4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5"/>
  <sheetViews>
    <sheetView view="pageBreakPreview" zoomScale="96" zoomScaleNormal="98" zoomScaleSheetLayoutView="96" workbookViewId="0">
      <pane xSplit="4" ySplit="21" topLeftCell="E22" activePane="bottomRight" state="frozen"/>
      <selection activeCell="D14" sqref="D14"/>
      <selection pane="topRight" activeCell="D14" sqref="D14"/>
      <selection pane="bottomLeft" activeCell="D14" sqref="D14"/>
      <selection pane="bottomRight" sqref="A1:A14"/>
    </sheetView>
  </sheetViews>
  <sheetFormatPr baseColWidth="10" defaultRowHeight="12.75" x14ac:dyDescent="0.2"/>
  <cols>
    <col min="1" max="1" width="5.5703125" style="3" bestFit="1" customWidth="1"/>
    <col min="2" max="2" width="17.140625" style="3" bestFit="1" customWidth="1"/>
    <col min="3" max="3" width="5.5703125" style="3" bestFit="1" customWidth="1"/>
    <col min="4" max="4" width="5.140625" style="3" bestFit="1" customWidth="1"/>
    <col min="5" max="34" width="9.5703125" style="13" bestFit="1" customWidth="1"/>
    <col min="35" max="49" width="9.28515625" style="13" bestFit="1" customWidth="1"/>
    <col min="50" max="16384" width="11.42578125" style="13"/>
  </cols>
  <sheetData>
    <row r="1" spans="1:49" ht="13.5" thickBot="1" x14ac:dyDescent="0.25">
      <c r="A1" s="278" t="s">
        <v>41</v>
      </c>
      <c r="B1" s="280" t="s">
        <v>31</v>
      </c>
      <c r="C1" s="282" t="s">
        <v>42</v>
      </c>
      <c r="D1" s="283" t="s">
        <v>43</v>
      </c>
      <c r="E1" s="265" t="s">
        <v>99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7"/>
      <c r="T1" s="265" t="s">
        <v>100</v>
      </c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7"/>
      <c r="AI1" s="265" t="s">
        <v>101</v>
      </c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7"/>
    </row>
    <row r="2" spans="1:49" ht="13.5" customHeight="1" thickBot="1" x14ac:dyDescent="0.25">
      <c r="A2" s="279"/>
      <c r="B2" s="281"/>
      <c r="C2" s="282"/>
      <c r="D2" s="284"/>
      <c r="E2" s="268" t="s">
        <v>77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268" t="s">
        <v>77</v>
      </c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70"/>
      <c r="AI2" s="268" t="s">
        <v>77</v>
      </c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70"/>
    </row>
    <row r="3" spans="1:49" ht="12.75" customHeight="1" x14ac:dyDescent="0.2">
      <c r="A3" s="279"/>
      <c r="B3" s="90" t="s">
        <v>37</v>
      </c>
      <c r="C3" s="91">
        <v>700</v>
      </c>
      <c r="D3" s="92">
        <v>8</v>
      </c>
      <c r="E3" s="93">
        <f t="shared" ref="E3:AW3" si="0">COUNTIFS(E$22:E$9941,"Schule 1")*5*$D3</f>
        <v>800</v>
      </c>
      <c r="F3" s="94">
        <f t="shared" si="0"/>
        <v>800</v>
      </c>
      <c r="G3" s="94">
        <f t="shared" si="0"/>
        <v>800</v>
      </c>
      <c r="H3" s="94">
        <f t="shared" si="0"/>
        <v>800</v>
      </c>
      <c r="I3" s="94">
        <f t="shared" si="0"/>
        <v>800</v>
      </c>
      <c r="J3" s="94">
        <f t="shared" si="0"/>
        <v>800</v>
      </c>
      <c r="K3" s="94">
        <f t="shared" si="0"/>
        <v>800</v>
      </c>
      <c r="L3" s="94">
        <f t="shared" si="0"/>
        <v>800</v>
      </c>
      <c r="M3" s="94">
        <f t="shared" si="0"/>
        <v>800</v>
      </c>
      <c r="N3" s="94">
        <f t="shared" si="0"/>
        <v>800</v>
      </c>
      <c r="O3" s="94">
        <f t="shared" si="0"/>
        <v>800</v>
      </c>
      <c r="P3" s="94">
        <f t="shared" si="0"/>
        <v>800</v>
      </c>
      <c r="Q3" s="94">
        <f t="shared" si="0"/>
        <v>800</v>
      </c>
      <c r="R3" s="94">
        <f t="shared" si="0"/>
        <v>800</v>
      </c>
      <c r="S3" s="95">
        <f t="shared" si="0"/>
        <v>800</v>
      </c>
      <c r="T3" s="93">
        <f t="shared" si="0"/>
        <v>800</v>
      </c>
      <c r="U3" s="94">
        <f t="shared" si="0"/>
        <v>800</v>
      </c>
      <c r="V3" s="94">
        <f t="shared" si="0"/>
        <v>800</v>
      </c>
      <c r="W3" s="94">
        <f t="shared" si="0"/>
        <v>800</v>
      </c>
      <c r="X3" s="94">
        <f t="shared" si="0"/>
        <v>800</v>
      </c>
      <c r="Y3" s="94">
        <f t="shared" si="0"/>
        <v>800</v>
      </c>
      <c r="Z3" s="94">
        <f t="shared" si="0"/>
        <v>800</v>
      </c>
      <c r="AA3" s="94">
        <f t="shared" si="0"/>
        <v>800</v>
      </c>
      <c r="AB3" s="94">
        <f t="shared" si="0"/>
        <v>800</v>
      </c>
      <c r="AC3" s="94">
        <f t="shared" si="0"/>
        <v>800</v>
      </c>
      <c r="AD3" s="94">
        <f t="shared" si="0"/>
        <v>800</v>
      </c>
      <c r="AE3" s="94">
        <f t="shared" si="0"/>
        <v>800</v>
      </c>
      <c r="AF3" s="94">
        <f t="shared" si="0"/>
        <v>800</v>
      </c>
      <c r="AG3" s="94">
        <f t="shared" si="0"/>
        <v>800</v>
      </c>
      <c r="AH3" s="95">
        <f t="shared" si="0"/>
        <v>800</v>
      </c>
      <c r="AI3" s="93">
        <f t="shared" si="0"/>
        <v>800</v>
      </c>
      <c r="AJ3" s="94">
        <f t="shared" si="0"/>
        <v>800</v>
      </c>
      <c r="AK3" s="94">
        <f t="shared" si="0"/>
        <v>800</v>
      </c>
      <c r="AL3" s="94">
        <f t="shared" si="0"/>
        <v>800</v>
      </c>
      <c r="AM3" s="94">
        <f t="shared" si="0"/>
        <v>800</v>
      </c>
      <c r="AN3" s="94">
        <f t="shared" si="0"/>
        <v>800</v>
      </c>
      <c r="AO3" s="94">
        <f t="shared" si="0"/>
        <v>800</v>
      </c>
      <c r="AP3" s="94">
        <f t="shared" si="0"/>
        <v>800</v>
      </c>
      <c r="AQ3" s="94">
        <f t="shared" si="0"/>
        <v>800</v>
      </c>
      <c r="AR3" s="94">
        <f t="shared" si="0"/>
        <v>800</v>
      </c>
      <c r="AS3" s="94">
        <f t="shared" si="0"/>
        <v>800</v>
      </c>
      <c r="AT3" s="94">
        <f t="shared" si="0"/>
        <v>800</v>
      </c>
      <c r="AU3" s="94">
        <f t="shared" si="0"/>
        <v>800</v>
      </c>
      <c r="AV3" s="94">
        <f t="shared" si="0"/>
        <v>800</v>
      </c>
      <c r="AW3" s="95">
        <f t="shared" si="0"/>
        <v>800</v>
      </c>
    </row>
    <row r="4" spans="1:49" x14ac:dyDescent="0.2">
      <c r="A4" s="279"/>
      <c r="B4" s="96" t="s">
        <v>36</v>
      </c>
      <c r="C4" s="97">
        <v>700</v>
      </c>
      <c r="D4" s="98">
        <v>8</v>
      </c>
      <c r="E4" s="99">
        <f t="shared" ref="E4:AW4" si="1">COUNTIFS(E$22:E$9941,"Schule 2")*5*$D4</f>
        <v>800</v>
      </c>
      <c r="F4" s="100">
        <f t="shared" si="1"/>
        <v>800</v>
      </c>
      <c r="G4" s="100">
        <f t="shared" si="1"/>
        <v>800</v>
      </c>
      <c r="H4" s="100">
        <f t="shared" si="1"/>
        <v>800</v>
      </c>
      <c r="I4" s="100">
        <f t="shared" si="1"/>
        <v>800</v>
      </c>
      <c r="J4" s="100">
        <f t="shared" si="1"/>
        <v>800</v>
      </c>
      <c r="K4" s="100">
        <f t="shared" si="1"/>
        <v>800</v>
      </c>
      <c r="L4" s="100">
        <f t="shared" si="1"/>
        <v>800</v>
      </c>
      <c r="M4" s="100">
        <f t="shared" si="1"/>
        <v>800</v>
      </c>
      <c r="N4" s="100">
        <f t="shared" si="1"/>
        <v>800</v>
      </c>
      <c r="O4" s="100">
        <f t="shared" si="1"/>
        <v>800</v>
      </c>
      <c r="P4" s="100">
        <f t="shared" si="1"/>
        <v>800</v>
      </c>
      <c r="Q4" s="100">
        <f t="shared" si="1"/>
        <v>800</v>
      </c>
      <c r="R4" s="100">
        <f t="shared" si="1"/>
        <v>800</v>
      </c>
      <c r="S4" s="101">
        <f t="shared" si="1"/>
        <v>800</v>
      </c>
      <c r="T4" s="99">
        <f t="shared" si="1"/>
        <v>800</v>
      </c>
      <c r="U4" s="100">
        <f t="shared" si="1"/>
        <v>800</v>
      </c>
      <c r="V4" s="100">
        <f t="shared" si="1"/>
        <v>800</v>
      </c>
      <c r="W4" s="100">
        <f t="shared" si="1"/>
        <v>800</v>
      </c>
      <c r="X4" s="100">
        <f t="shared" si="1"/>
        <v>800</v>
      </c>
      <c r="Y4" s="100">
        <f t="shared" si="1"/>
        <v>800</v>
      </c>
      <c r="Z4" s="100">
        <f t="shared" si="1"/>
        <v>800</v>
      </c>
      <c r="AA4" s="100">
        <f t="shared" si="1"/>
        <v>800</v>
      </c>
      <c r="AB4" s="100">
        <f t="shared" si="1"/>
        <v>800</v>
      </c>
      <c r="AC4" s="100">
        <f t="shared" si="1"/>
        <v>800</v>
      </c>
      <c r="AD4" s="100">
        <f t="shared" si="1"/>
        <v>800</v>
      </c>
      <c r="AE4" s="100">
        <f t="shared" si="1"/>
        <v>800</v>
      </c>
      <c r="AF4" s="100">
        <f t="shared" si="1"/>
        <v>800</v>
      </c>
      <c r="AG4" s="100">
        <f t="shared" si="1"/>
        <v>800</v>
      </c>
      <c r="AH4" s="101">
        <f t="shared" si="1"/>
        <v>800</v>
      </c>
      <c r="AI4" s="99">
        <f t="shared" si="1"/>
        <v>0</v>
      </c>
      <c r="AJ4" s="100">
        <f t="shared" si="1"/>
        <v>0</v>
      </c>
      <c r="AK4" s="100">
        <f t="shared" si="1"/>
        <v>0</v>
      </c>
      <c r="AL4" s="100">
        <f t="shared" si="1"/>
        <v>0</v>
      </c>
      <c r="AM4" s="100">
        <f t="shared" si="1"/>
        <v>0</v>
      </c>
      <c r="AN4" s="100">
        <f t="shared" si="1"/>
        <v>0</v>
      </c>
      <c r="AO4" s="100">
        <f t="shared" si="1"/>
        <v>0</v>
      </c>
      <c r="AP4" s="100">
        <f t="shared" si="1"/>
        <v>0</v>
      </c>
      <c r="AQ4" s="100">
        <f t="shared" si="1"/>
        <v>0</v>
      </c>
      <c r="AR4" s="100">
        <f t="shared" si="1"/>
        <v>0</v>
      </c>
      <c r="AS4" s="100">
        <f t="shared" si="1"/>
        <v>0</v>
      </c>
      <c r="AT4" s="100">
        <f t="shared" si="1"/>
        <v>0</v>
      </c>
      <c r="AU4" s="100">
        <f t="shared" si="1"/>
        <v>0</v>
      </c>
      <c r="AV4" s="100">
        <f t="shared" si="1"/>
        <v>0</v>
      </c>
      <c r="AW4" s="101">
        <f t="shared" si="1"/>
        <v>0</v>
      </c>
    </row>
    <row r="5" spans="1:49" x14ac:dyDescent="0.2">
      <c r="A5" s="279"/>
      <c r="B5" s="96" t="s">
        <v>38</v>
      </c>
      <c r="C5" s="97">
        <v>700</v>
      </c>
      <c r="D5" s="102">
        <v>8</v>
      </c>
      <c r="E5" s="99">
        <f t="shared" ref="E5:AW5" si="2">COUNTIFS(E$22:E$9941,"Schule 3")*5*$D5</f>
        <v>800</v>
      </c>
      <c r="F5" s="100">
        <f t="shared" si="2"/>
        <v>800</v>
      </c>
      <c r="G5" s="100">
        <f t="shared" si="2"/>
        <v>800</v>
      </c>
      <c r="H5" s="100">
        <f t="shared" si="2"/>
        <v>800</v>
      </c>
      <c r="I5" s="100">
        <f t="shared" si="2"/>
        <v>800</v>
      </c>
      <c r="J5" s="100">
        <f t="shared" si="2"/>
        <v>800</v>
      </c>
      <c r="K5" s="100">
        <f t="shared" si="2"/>
        <v>800</v>
      </c>
      <c r="L5" s="100">
        <f t="shared" si="2"/>
        <v>800</v>
      </c>
      <c r="M5" s="100">
        <f t="shared" si="2"/>
        <v>800</v>
      </c>
      <c r="N5" s="100">
        <f t="shared" si="2"/>
        <v>800</v>
      </c>
      <c r="O5" s="100">
        <f t="shared" si="2"/>
        <v>800</v>
      </c>
      <c r="P5" s="100">
        <f t="shared" si="2"/>
        <v>800</v>
      </c>
      <c r="Q5" s="100">
        <f t="shared" si="2"/>
        <v>800</v>
      </c>
      <c r="R5" s="100">
        <f t="shared" si="2"/>
        <v>800</v>
      </c>
      <c r="S5" s="101">
        <f t="shared" si="2"/>
        <v>800</v>
      </c>
      <c r="T5" s="99">
        <f t="shared" si="2"/>
        <v>0</v>
      </c>
      <c r="U5" s="100">
        <f t="shared" si="2"/>
        <v>0</v>
      </c>
      <c r="V5" s="100">
        <f t="shared" si="2"/>
        <v>0</v>
      </c>
      <c r="W5" s="100">
        <f t="shared" si="2"/>
        <v>0</v>
      </c>
      <c r="X5" s="100">
        <f t="shared" si="2"/>
        <v>0</v>
      </c>
      <c r="Y5" s="100">
        <f t="shared" si="2"/>
        <v>0</v>
      </c>
      <c r="Z5" s="100">
        <f t="shared" si="2"/>
        <v>0</v>
      </c>
      <c r="AA5" s="100">
        <f t="shared" si="2"/>
        <v>0</v>
      </c>
      <c r="AB5" s="100">
        <f t="shared" si="2"/>
        <v>0</v>
      </c>
      <c r="AC5" s="100">
        <f t="shared" si="2"/>
        <v>0</v>
      </c>
      <c r="AD5" s="100">
        <f t="shared" si="2"/>
        <v>0</v>
      </c>
      <c r="AE5" s="100">
        <f t="shared" si="2"/>
        <v>0</v>
      </c>
      <c r="AF5" s="100">
        <f t="shared" si="2"/>
        <v>0</v>
      </c>
      <c r="AG5" s="100">
        <f t="shared" si="2"/>
        <v>0</v>
      </c>
      <c r="AH5" s="101">
        <f t="shared" si="2"/>
        <v>0</v>
      </c>
      <c r="AI5" s="99">
        <f t="shared" si="2"/>
        <v>0</v>
      </c>
      <c r="AJ5" s="100">
        <f t="shared" si="2"/>
        <v>0</v>
      </c>
      <c r="AK5" s="100">
        <f t="shared" si="2"/>
        <v>0</v>
      </c>
      <c r="AL5" s="100">
        <f t="shared" si="2"/>
        <v>0</v>
      </c>
      <c r="AM5" s="100">
        <f t="shared" si="2"/>
        <v>0</v>
      </c>
      <c r="AN5" s="100">
        <f t="shared" si="2"/>
        <v>0</v>
      </c>
      <c r="AO5" s="100">
        <f t="shared" si="2"/>
        <v>0</v>
      </c>
      <c r="AP5" s="100">
        <f t="shared" si="2"/>
        <v>0</v>
      </c>
      <c r="AQ5" s="100">
        <f t="shared" si="2"/>
        <v>0</v>
      </c>
      <c r="AR5" s="100">
        <f t="shared" si="2"/>
        <v>0</v>
      </c>
      <c r="AS5" s="100">
        <f t="shared" si="2"/>
        <v>0</v>
      </c>
      <c r="AT5" s="100">
        <f t="shared" si="2"/>
        <v>0</v>
      </c>
      <c r="AU5" s="100">
        <f t="shared" si="2"/>
        <v>0</v>
      </c>
      <c r="AV5" s="100">
        <f t="shared" si="2"/>
        <v>0</v>
      </c>
      <c r="AW5" s="101">
        <f t="shared" si="2"/>
        <v>0</v>
      </c>
    </row>
    <row r="6" spans="1:49" x14ac:dyDescent="0.2">
      <c r="A6" s="279"/>
      <c r="B6" s="103" t="s">
        <v>39</v>
      </c>
      <c r="C6" s="104">
        <v>460</v>
      </c>
      <c r="D6" s="105">
        <v>7.7</v>
      </c>
      <c r="E6" s="99">
        <f t="shared" ref="E6:AW6" si="3">COUNTIFS(E$22:E$9941,"Orient.ph.")*5*$D6</f>
        <v>616</v>
      </c>
      <c r="F6" s="100">
        <f t="shared" si="3"/>
        <v>616</v>
      </c>
      <c r="G6" s="100">
        <f t="shared" si="3"/>
        <v>616</v>
      </c>
      <c r="H6" s="100">
        <f t="shared" si="3"/>
        <v>616</v>
      </c>
      <c r="I6" s="100">
        <f t="shared" si="3"/>
        <v>616</v>
      </c>
      <c r="J6" s="100">
        <f t="shared" si="3"/>
        <v>616</v>
      </c>
      <c r="K6" s="100">
        <f t="shared" si="3"/>
        <v>616</v>
      </c>
      <c r="L6" s="100">
        <f t="shared" si="3"/>
        <v>616</v>
      </c>
      <c r="M6" s="100">
        <f t="shared" si="3"/>
        <v>616</v>
      </c>
      <c r="N6" s="100">
        <f t="shared" si="3"/>
        <v>616</v>
      </c>
      <c r="O6" s="100">
        <f t="shared" si="3"/>
        <v>616</v>
      </c>
      <c r="P6" s="100">
        <f t="shared" si="3"/>
        <v>616</v>
      </c>
      <c r="Q6" s="100">
        <f t="shared" si="3"/>
        <v>616</v>
      </c>
      <c r="R6" s="100">
        <f t="shared" si="3"/>
        <v>616</v>
      </c>
      <c r="S6" s="101">
        <f t="shared" si="3"/>
        <v>616</v>
      </c>
      <c r="T6" s="99">
        <f t="shared" si="3"/>
        <v>616</v>
      </c>
      <c r="U6" s="100">
        <f t="shared" si="3"/>
        <v>616</v>
      </c>
      <c r="V6" s="100">
        <f t="shared" si="3"/>
        <v>616</v>
      </c>
      <c r="W6" s="100">
        <f t="shared" si="3"/>
        <v>616</v>
      </c>
      <c r="X6" s="100">
        <f t="shared" si="3"/>
        <v>616</v>
      </c>
      <c r="Y6" s="100">
        <f t="shared" si="3"/>
        <v>616</v>
      </c>
      <c r="Z6" s="100">
        <f t="shared" si="3"/>
        <v>616</v>
      </c>
      <c r="AA6" s="100">
        <f t="shared" si="3"/>
        <v>616</v>
      </c>
      <c r="AB6" s="100">
        <f t="shared" si="3"/>
        <v>616</v>
      </c>
      <c r="AC6" s="100">
        <f t="shared" si="3"/>
        <v>616</v>
      </c>
      <c r="AD6" s="100">
        <f t="shared" si="3"/>
        <v>616</v>
      </c>
      <c r="AE6" s="100">
        <f t="shared" si="3"/>
        <v>616</v>
      </c>
      <c r="AF6" s="100">
        <f t="shared" si="3"/>
        <v>616</v>
      </c>
      <c r="AG6" s="100">
        <f t="shared" si="3"/>
        <v>616</v>
      </c>
      <c r="AH6" s="101">
        <f t="shared" si="3"/>
        <v>616</v>
      </c>
      <c r="AI6" s="99">
        <f t="shared" si="3"/>
        <v>616</v>
      </c>
      <c r="AJ6" s="100">
        <f t="shared" si="3"/>
        <v>616</v>
      </c>
      <c r="AK6" s="100">
        <f t="shared" si="3"/>
        <v>616</v>
      </c>
      <c r="AL6" s="100">
        <f t="shared" si="3"/>
        <v>616</v>
      </c>
      <c r="AM6" s="100">
        <f t="shared" si="3"/>
        <v>616</v>
      </c>
      <c r="AN6" s="100">
        <f t="shared" si="3"/>
        <v>616</v>
      </c>
      <c r="AO6" s="100">
        <f t="shared" si="3"/>
        <v>616</v>
      </c>
      <c r="AP6" s="100">
        <f t="shared" si="3"/>
        <v>616</v>
      </c>
      <c r="AQ6" s="100">
        <f t="shared" si="3"/>
        <v>616</v>
      </c>
      <c r="AR6" s="100">
        <f t="shared" si="3"/>
        <v>616</v>
      </c>
      <c r="AS6" s="100">
        <f t="shared" si="3"/>
        <v>616</v>
      </c>
      <c r="AT6" s="100">
        <f t="shared" si="3"/>
        <v>616</v>
      </c>
      <c r="AU6" s="100">
        <f t="shared" si="3"/>
        <v>616</v>
      </c>
      <c r="AV6" s="100">
        <f t="shared" si="3"/>
        <v>616</v>
      </c>
      <c r="AW6" s="101">
        <f t="shared" si="3"/>
        <v>616</v>
      </c>
    </row>
    <row r="7" spans="1:49" x14ac:dyDescent="0.2">
      <c r="A7" s="279"/>
      <c r="B7" s="106" t="s">
        <v>22</v>
      </c>
      <c r="C7" s="107">
        <v>400</v>
      </c>
      <c r="D7" s="108">
        <v>7.7</v>
      </c>
      <c r="E7" s="109">
        <f t="shared" ref="E7:AW7" si="4">COUNTIFS(E$22:E$9941,"KH")*5*$D7</f>
        <v>539</v>
      </c>
      <c r="F7" s="100">
        <f t="shared" si="4"/>
        <v>539</v>
      </c>
      <c r="G7" s="100">
        <f t="shared" si="4"/>
        <v>539</v>
      </c>
      <c r="H7" s="100">
        <f t="shared" si="4"/>
        <v>539</v>
      </c>
      <c r="I7" s="100">
        <f t="shared" si="4"/>
        <v>539</v>
      </c>
      <c r="J7" s="100">
        <f t="shared" si="4"/>
        <v>616</v>
      </c>
      <c r="K7" s="100">
        <f t="shared" si="4"/>
        <v>616</v>
      </c>
      <c r="L7" s="100">
        <f t="shared" si="4"/>
        <v>616</v>
      </c>
      <c r="M7" s="100">
        <f t="shared" si="4"/>
        <v>539</v>
      </c>
      <c r="N7" s="100">
        <f t="shared" si="4"/>
        <v>539</v>
      </c>
      <c r="O7" s="100">
        <f t="shared" si="4"/>
        <v>616</v>
      </c>
      <c r="P7" s="100">
        <f t="shared" si="4"/>
        <v>616</v>
      </c>
      <c r="Q7" s="100">
        <f t="shared" si="4"/>
        <v>539</v>
      </c>
      <c r="R7" s="100">
        <f t="shared" si="4"/>
        <v>539</v>
      </c>
      <c r="S7" s="101">
        <f t="shared" si="4"/>
        <v>539</v>
      </c>
      <c r="T7" s="109">
        <f t="shared" si="4"/>
        <v>539</v>
      </c>
      <c r="U7" s="100">
        <f t="shared" si="4"/>
        <v>539</v>
      </c>
      <c r="V7" s="100">
        <f t="shared" si="4"/>
        <v>539</v>
      </c>
      <c r="W7" s="100">
        <f t="shared" si="4"/>
        <v>539</v>
      </c>
      <c r="X7" s="100">
        <f t="shared" si="4"/>
        <v>539</v>
      </c>
      <c r="Y7" s="100">
        <f t="shared" si="4"/>
        <v>616</v>
      </c>
      <c r="Z7" s="100">
        <f t="shared" si="4"/>
        <v>616</v>
      </c>
      <c r="AA7" s="100">
        <f t="shared" si="4"/>
        <v>616</v>
      </c>
      <c r="AB7" s="100">
        <f t="shared" si="4"/>
        <v>539</v>
      </c>
      <c r="AC7" s="100">
        <f t="shared" si="4"/>
        <v>539</v>
      </c>
      <c r="AD7" s="100">
        <f t="shared" si="4"/>
        <v>616</v>
      </c>
      <c r="AE7" s="100">
        <f t="shared" si="4"/>
        <v>616</v>
      </c>
      <c r="AF7" s="100">
        <f t="shared" si="4"/>
        <v>539</v>
      </c>
      <c r="AG7" s="100">
        <f t="shared" si="4"/>
        <v>539</v>
      </c>
      <c r="AH7" s="101">
        <f t="shared" si="4"/>
        <v>539</v>
      </c>
      <c r="AI7" s="109">
        <f t="shared" si="4"/>
        <v>539</v>
      </c>
      <c r="AJ7" s="100">
        <f t="shared" si="4"/>
        <v>539</v>
      </c>
      <c r="AK7" s="100">
        <f t="shared" si="4"/>
        <v>539</v>
      </c>
      <c r="AL7" s="100">
        <f t="shared" si="4"/>
        <v>539</v>
      </c>
      <c r="AM7" s="100">
        <f t="shared" si="4"/>
        <v>539</v>
      </c>
      <c r="AN7" s="100">
        <f t="shared" si="4"/>
        <v>0</v>
      </c>
      <c r="AO7" s="100">
        <f t="shared" si="4"/>
        <v>0</v>
      </c>
      <c r="AP7" s="100">
        <f t="shared" si="4"/>
        <v>0</v>
      </c>
      <c r="AQ7" s="100">
        <f t="shared" si="4"/>
        <v>0</v>
      </c>
      <c r="AR7" s="100">
        <f t="shared" si="4"/>
        <v>0</v>
      </c>
      <c r="AS7" s="100">
        <f t="shared" si="4"/>
        <v>0</v>
      </c>
      <c r="AT7" s="100">
        <f t="shared" si="4"/>
        <v>0</v>
      </c>
      <c r="AU7" s="100">
        <f t="shared" si="4"/>
        <v>0</v>
      </c>
      <c r="AV7" s="100">
        <f t="shared" si="4"/>
        <v>0</v>
      </c>
      <c r="AW7" s="101">
        <f t="shared" si="4"/>
        <v>0</v>
      </c>
    </row>
    <row r="8" spans="1:49" x14ac:dyDescent="0.2">
      <c r="A8" s="279"/>
      <c r="B8" s="110" t="s">
        <v>40</v>
      </c>
      <c r="C8" s="111">
        <v>400</v>
      </c>
      <c r="D8" s="112">
        <v>7.7</v>
      </c>
      <c r="E8" s="109">
        <f t="shared" ref="E8:AW8" si="5">COUNTIFS(E$22:E$9941,"APH")*5*$D8</f>
        <v>616</v>
      </c>
      <c r="F8" s="100">
        <f t="shared" si="5"/>
        <v>616</v>
      </c>
      <c r="G8" s="100">
        <f t="shared" si="5"/>
        <v>616</v>
      </c>
      <c r="H8" s="100">
        <f t="shared" si="5"/>
        <v>616</v>
      </c>
      <c r="I8" s="100">
        <f t="shared" si="5"/>
        <v>616</v>
      </c>
      <c r="J8" s="100">
        <f t="shared" si="5"/>
        <v>539</v>
      </c>
      <c r="K8" s="100">
        <f t="shared" si="5"/>
        <v>539</v>
      </c>
      <c r="L8" s="100">
        <f t="shared" si="5"/>
        <v>539</v>
      </c>
      <c r="M8" s="100">
        <f t="shared" si="5"/>
        <v>616</v>
      </c>
      <c r="N8" s="100">
        <f t="shared" si="5"/>
        <v>616</v>
      </c>
      <c r="O8" s="100">
        <f t="shared" si="5"/>
        <v>539</v>
      </c>
      <c r="P8" s="100">
        <f t="shared" si="5"/>
        <v>539</v>
      </c>
      <c r="Q8" s="100">
        <f t="shared" si="5"/>
        <v>616</v>
      </c>
      <c r="R8" s="100">
        <f t="shared" si="5"/>
        <v>616</v>
      </c>
      <c r="S8" s="101">
        <f t="shared" si="5"/>
        <v>616</v>
      </c>
      <c r="T8" s="109">
        <f t="shared" si="5"/>
        <v>616</v>
      </c>
      <c r="U8" s="100">
        <f t="shared" si="5"/>
        <v>616</v>
      </c>
      <c r="V8" s="100">
        <f t="shared" si="5"/>
        <v>616</v>
      </c>
      <c r="W8" s="100">
        <f t="shared" si="5"/>
        <v>616</v>
      </c>
      <c r="X8" s="100">
        <f t="shared" si="5"/>
        <v>616</v>
      </c>
      <c r="Y8" s="100">
        <f t="shared" si="5"/>
        <v>539</v>
      </c>
      <c r="Z8" s="100">
        <f t="shared" si="5"/>
        <v>539</v>
      </c>
      <c r="AA8" s="100">
        <f t="shared" si="5"/>
        <v>539</v>
      </c>
      <c r="AB8" s="100">
        <f t="shared" si="5"/>
        <v>616</v>
      </c>
      <c r="AC8" s="100">
        <f t="shared" si="5"/>
        <v>616</v>
      </c>
      <c r="AD8" s="100">
        <f t="shared" si="5"/>
        <v>539</v>
      </c>
      <c r="AE8" s="100">
        <f t="shared" si="5"/>
        <v>539</v>
      </c>
      <c r="AF8" s="100">
        <f t="shared" si="5"/>
        <v>616</v>
      </c>
      <c r="AG8" s="100">
        <f t="shared" si="5"/>
        <v>616</v>
      </c>
      <c r="AH8" s="101">
        <f t="shared" si="5"/>
        <v>616</v>
      </c>
      <c r="AI8" s="109">
        <f t="shared" si="5"/>
        <v>0</v>
      </c>
      <c r="AJ8" s="100">
        <f t="shared" si="5"/>
        <v>0</v>
      </c>
      <c r="AK8" s="100">
        <f t="shared" si="5"/>
        <v>0</v>
      </c>
      <c r="AL8" s="100">
        <f t="shared" si="5"/>
        <v>0</v>
      </c>
      <c r="AM8" s="100">
        <f t="shared" si="5"/>
        <v>0</v>
      </c>
      <c r="AN8" s="100">
        <f t="shared" si="5"/>
        <v>539</v>
      </c>
      <c r="AO8" s="100">
        <f t="shared" si="5"/>
        <v>539</v>
      </c>
      <c r="AP8" s="100">
        <f t="shared" si="5"/>
        <v>539</v>
      </c>
      <c r="AQ8" s="100">
        <f t="shared" si="5"/>
        <v>616</v>
      </c>
      <c r="AR8" s="100">
        <f t="shared" si="5"/>
        <v>616</v>
      </c>
      <c r="AS8" s="100">
        <f t="shared" si="5"/>
        <v>0</v>
      </c>
      <c r="AT8" s="100">
        <f t="shared" si="5"/>
        <v>0</v>
      </c>
      <c r="AU8" s="100">
        <f t="shared" si="5"/>
        <v>0</v>
      </c>
      <c r="AV8" s="100">
        <f t="shared" si="5"/>
        <v>0</v>
      </c>
      <c r="AW8" s="101">
        <f t="shared" si="5"/>
        <v>0</v>
      </c>
    </row>
    <row r="9" spans="1:49" x14ac:dyDescent="0.2">
      <c r="A9" s="279"/>
      <c r="B9" s="113" t="s">
        <v>23</v>
      </c>
      <c r="C9" s="114">
        <v>400</v>
      </c>
      <c r="D9" s="115">
        <v>7.7</v>
      </c>
      <c r="E9" s="109">
        <f t="shared" ref="E9:AW9" si="6">COUNTIFS(E$22:E$9941,"AD")*5*$D9</f>
        <v>616</v>
      </c>
      <c r="F9" s="100">
        <f t="shared" si="6"/>
        <v>616</v>
      </c>
      <c r="G9" s="100">
        <f t="shared" si="6"/>
        <v>616</v>
      </c>
      <c r="H9" s="100">
        <f t="shared" si="6"/>
        <v>616</v>
      </c>
      <c r="I9" s="100">
        <f t="shared" si="6"/>
        <v>616</v>
      </c>
      <c r="J9" s="100">
        <f t="shared" si="6"/>
        <v>616</v>
      </c>
      <c r="K9" s="100">
        <f t="shared" si="6"/>
        <v>616</v>
      </c>
      <c r="L9" s="100">
        <f t="shared" si="6"/>
        <v>616</v>
      </c>
      <c r="M9" s="100">
        <f t="shared" si="6"/>
        <v>616</v>
      </c>
      <c r="N9" s="100">
        <f t="shared" si="6"/>
        <v>616</v>
      </c>
      <c r="O9" s="100">
        <f t="shared" si="6"/>
        <v>616</v>
      </c>
      <c r="P9" s="100">
        <f t="shared" si="6"/>
        <v>616</v>
      </c>
      <c r="Q9" s="100">
        <f t="shared" si="6"/>
        <v>616</v>
      </c>
      <c r="R9" s="100">
        <f t="shared" si="6"/>
        <v>616</v>
      </c>
      <c r="S9" s="101">
        <f t="shared" si="6"/>
        <v>616</v>
      </c>
      <c r="T9" s="109">
        <f t="shared" si="6"/>
        <v>616</v>
      </c>
      <c r="U9" s="100">
        <f t="shared" si="6"/>
        <v>616</v>
      </c>
      <c r="V9" s="100">
        <f t="shared" si="6"/>
        <v>616</v>
      </c>
      <c r="W9" s="100">
        <f t="shared" si="6"/>
        <v>616</v>
      </c>
      <c r="X9" s="100">
        <f t="shared" si="6"/>
        <v>616</v>
      </c>
      <c r="Y9" s="100">
        <f t="shared" si="6"/>
        <v>616</v>
      </c>
      <c r="Z9" s="100">
        <f t="shared" si="6"/>
        <v>616</v>
      </c>
      <c r="AA9" s="100">
        <f t="shared" si="6"/>
        <v>616</v>
      </c>
      <c r="AB9" s="100">
        <f t="shared" si="6"/>
        <v>616</v>
      </c>
      <c r="AC9" s="100">
        <f t="shared" si="6"/>
        <v>616</v>
      </c>
      <c r="AD9" s="100">
        <f t="shared" si="6"/>
        <v>616</v>
      </c>
      <c r="AE9" s="100">
        <f t="shared" si="6"/>
        <v>616</v>
      </c>
      <c r="AF9" s="100">
        <f t="shared" si="6"/>
        <v>616</v>
      </c>
      <c r="AG9" s="100">
        <f t="shared" si="6"/>
        <v>616</v>
      </c>
      <c r="AH9" s="101">
        <f t="shared" si="6"/>
        <v>616</v>
      </c>
      <c r="AI9" s="109">
        <f t="shared" si="6"/>
        <v>0</v>
      </c>
      <c r="AJ9" s="100">
        <f t="shared" si="6"/>
        <v>0</v>
      </c>
      <c r="AK9" s="100">
        <f t="shared" si="6"/>
        <v>0</v>
      </c>
      <c r="AL9" s="100">
        <f t="shared" si="6"/>
        <v>0</v>
      </c>
      <c r="AM9" s="100">
        <f t="shared" si="6"/>
        <v>0</v>
      </c>
      <c r="AN9" s="100">
        <f t="shared" si="6"/>
        <v>0</v>
      </c>
      <c r="AO9" s="100">
        <f t="shared" si="6"/>
        <v>0</v>
      </c>
      <c r="AP9" s="100">
        <f t="shared" si="6"/>
        <v>0</v>
      </c>
      <c r="AQ9" s="100">
        <f t="shared" si="6"/>
        <v>0</v>
      </c>
      <c r="AR9" s="100">
        <f t="shared" si="6"/>
        <v>0</v>
      </c>
      <c r="AS9" s="100">
        <f t="shared" si="6"/>
        <v>616</v>
      </c>
      <c r="AT9" s="100">
        <f t="shared" si="6"/>
        <v>616</v>
      </c>
      <c r="AU9" s="100">
        <f t="shared" si="6"/>
        <v>616</v>
      </c>
      <c r="AV9" s="100">
        <f t="shared" si="6"/>
        <v>616</v>
      </c>
      <c r="AW9" s="101">
        <f t="shared" si="6"/>
        <v>616</v>
      </c>
    </row>
    <row r="10" spans="1:49" x14ac:dyDescent="0.2">
      <c r="A10" s="279"/>
      <c r="B10" s="116" t="s">
        <v>16</v>
      </c>
      <c r="C10" s="117">
        <v>60</v>
      </c>
      <c r="D10" s="118">
        <v>7.7</v>
      </c>
      <c r="E10" s="109">
        <f t="shared" ref="E10:AW10" si="7">COUNTIFS(E$22:E$9941,"Päd")*5*$D10</f>
        <v>77</v>
      </c>
      <c r="F10" s="100">
        <f t="shared" si="7"/>
        <v>77</v>
      </c>
      <c r="G10" s="100">
        <f t="shared" si="7"/>
        <v>77</v>
      </c>
      <c r="H10" s="100">
        <f t="shared" si="7"/>
        <v>77</v>
      </c>
      <c r="I10" s="100">
        <f t="shared" si="7"/>
        <v>77</v>
      </c>
      <c r="J10" s="100">
        <f t="shared" si="7"/>
        <v>77</v>
      </c>
      <c r="K10" s="100">
        <f t="shared" si="7"/>
        <v>77</v>
      </c>
      <c r="L10" s="100">
        <f t="shared" si="7"/>
        <v>77</v>
      </c>
      <c r="M10" s="100">
        <f t="shared" si="7"/>
        <v>77</v>
      </c>
      <c r="N10" s="100">
        <f t="shared" si="7"/>
        <v>77</v>
      </c>
      <c r="O10" s="100">
        <f t="shared" si="7"/>
        <v>77</v>
      </c>
      <c r="P10" s="100">
        <f t="shared" si="7"/>
        <v>77</v>
      </c>
      <c r="Q10" s="100">
        <f t="shared" si="7"/>
        <v>77</v>
      </c>
      <c r="R10" s="100">
        <f t="shared" si="7"/>
        <v>77</v>
      </c>
      <c r="S10" s="101">
        <f t="shared" si="7"/>
        <v>77</v>
      </c>
      <c r="T10" s="109">
        <f t="shared" si="7"/>
        <v>77</v>
      </c>
      <c r="U10" s="100">
        <f t="shared" si="7"/>
        <v>77</v>
      </c>
      <c r="V10" s="100">
        <f t="shared" si="7"/>
        <v>77</v>
      </c>
      <c r="W10" s="100">
        <f t="shared" si="7"/>
        <v>77</v>
      </c>
      <c r="X10" s="100">
        <f t="shared" si="7"/>
        <v>77</v>
      </c>
      <c r="Y10" s="100">
        <f t="shared" si="7"/>
        <v>77</v>
      </c>
      <c r="Z10" s="100">
        <f t="shared" si="7"/>
        <v>77</v>
      </c>
      <c r="AA10" s="100">
        <f t="shared" si="7"/>
        <v>77</v>
      </c>
      <c r="AB10" s="100">
        <f t="shared" si="7"/>
        <v>77</v>
      </c>
      <c r="AC10" s="100">
        <f t="shared" si="7"/>
        <v>77</v>
      </c>
      <c r="AD10" s="100">
        <f t="shared" si="7"/>
        <v>77</v>
      </c>
      <c r="AE10" s="100">
        <f t="shared" si="7"/>
        <v>77</v>
      </c>
      <c r="AF10" s="100">
        <f t="shared" si="7"/>
        <v>77</v>
      </c>
      <c r="AG10" s="100">
        <f t="shared" si="7"/>
        <v>77</v>
      </c>
      <c r="AH10" s="101">
        <f t="shared" si="7"/>
        <v>77</v>
      </c>
      <c r="AI10" s="109">
        <f t="shared" si="7"/>
        <v>77</v>
      </c>
      <c r="AJ10" s="100">
        <f t="shared" si="7"/>
        <v>77</v>
      </c>
      <c r="AK10" s="100">
        <f t="shared" si="7"/>
        <v>77</v>
      </c>
      <c r="AL10" s="100">
        <f t="shared" si="7"/>
        <v>77</v>
      </c>
      <c r="AM10" s="100">
        <f t="shared" si="7"/>
        <v>77</v>
      </c>
      <c r="AN10" s="100">
        <f t="shared" si="7"/>
        <v>77</v>
      </c>
      <c r="AO10" s="100">
        <f t="shared" si="7"/>
        <v>77</v>
      </c>
      <c r="AP10" s="100">
        <f t="shared" si="7"/>
        <v>77</v>
      </c>
      <c r="AQ10" s="100">
        <f t="shared" si="7"/>
        <v>0</v>
      </c>
      <c r="AR10" s="100">
        <f t="shared" si="7"/>
        <v>0</v>
      </c>
      <c r="AS10" s="100">
        <f t="shared" si="7"/>
        <v>0</v>
      </c>
      <c r="AT10" s="100">
        <f t="shared" si="7"/>
        <v>0</v>
      </c>
      <c r="AU10" s="100">
        <f t="shared" si="7"/>
        <v>0</v>
      </c>
      <c r="AV10" s="100">
        <f t="shared" si="7"/>
        <v>0</v>
      </c>
      <c r="AW10" s="101">
        <f t="shared" si="7"/>
        <v>0</v>
      </c>
    </row>
    <row r="11" spans="1:49" x14ac:dyDescent="0.2">
      <c r="A11" s="279"/>
      <c r="B11" s="177" t="s">
        <v>53</v>
      </c>
      <c r="C11" s="184">
        <v>120</v>
      </c>
      <c r="D11" s="181">
        <v>7.7</v>
      </c>
      <c r="E11" s="109">
        <f>COUNTIFS(E$22:E$9941,"Psych")*5*$D11</f>
        <v>154</v>
      </c>
      <c r="F11" s="100">
        <f t="shared" ref="F11:AW11" si="8">COUNTIFS(F$22:F$9941,"Psych")*5*$D11</f>
        <v>154</v>
      </c>
      <c r="G11" s="100">
        <f t="shared" si="8"/>
        <v>154</v>
      </c>
      <c r="H11" s="100">
        <f t="shared" si="8"/>
        <v>154</v>
      </c>
      <c r="I11" s="100">
        <f t="shared" si="8"/>
        <v>154</v>
      </c>
      <c r="J11" s="100">
        <f t="shared" si="8"/>
        <v>154</v>
      </c>
      <c r="K11" s="100">
        <f t="shared" si="8"/>
        <v>154</v>
      </c>
      <c r="L11" s="100">
        <f t="shared" si="8"/>
        <v>154</v>
      </c>
      <c r="M11" s="100">
        <f t="shared" si="8"/>
        <v>154</v>
      </c>
      <c r="N11" s="100">
        <f t="shared" si="8"/>
        <v>154</v>
      </c>
      <c r="O11" s="100">
        <f t="shared" si="8"/>
        <v>154</v>
      </c>
      <c r="P11" s="100">
        <f t="shared" si="8"/>
        <v>154</v>
      </c>
      <c r="Q11" s="100">
        <f t="shared" si="8"/>
        <v>154</v>
      </c>
      <c r="R11" s="100">
        <f t="shared" si="8"/>
        <v>154</v>
      </c>
      <c r="S11" s="101">
        <f t="shared" si="8"/>
        <v>154</v>
      </c>
      <c r="T11" s="109">
        <f>COUNTIFS(T$22:T$9941,"Psych")*5*$D11</f>
        <v>0</v>
      </c>
      <c r="U11" s="100">
        <f t="shared" si="8"/>
        <v>0</v>
      </c>
      <c r="V11" s="100">
        <f t="shared" si="8"/>
        <v>0</v>
      </c>
      <c r="W11" s="100">
        <f t="shared" si="8"/>
        <v>0</v>
      </c>
      <c r="X11" s="100">
        <f t="shared" si="8"/>
        <v>0</v>
      </c>
      <c r="Y11" s="100">
        <f t="shared" si="8"/>
        <v>0</v>
      </c>
      <c r="Z11" s="100">
        <f t="shared" si="8"/>
        <v>0</v>
      </c>
      <c r="AA11" s="100">
        <f t="shared" si="8"/>
        <v>0</v>
      </c>
      <c r="AB11" s="100">
        <f t="shared" si="8"/>
        <v>0</v>
      </c>
      <c r="AC11" s="100">
        <f t="shared" si="8"/>
        <v>0</v>
      </c>
      <c r="AD11" s="100">
        <f t="shared" si="8"/>
        <v>0</v>
      </c>
      <c r="AE11" s="100">
        <f t="shared" si="8"/>
        <v>0</v>
      </c>
      <c r="AF11" s="100">
        <f t="shared" si="8"/>
        <v>0</v>
      </c>
      <c r="AG11" s="100">
        <f t="shared" si="8"/>
        <v>0</v>
      </c>
      <c r="AH11" s="101">
        <f t="shared" si="8"/>
        <v>0</v>
      </c>
      <c r="AI11" s="109">
        <f>COUNTIFS(AI$22:AI$9941,"Psych")*5*$D11</f>
        <v>0</v>
      </c>
      <c r="AJ11" s="100">
        <f t="shared" si="8"/>
        <v>0</v>
      </c>
      <c r="AK11" s="100">
        <f t="shared" si="8"/>
        <v>0</v>
      </c>
      <c r="AL11" s="100">
        <f t="shared" si="8"/>
        <v>0</v>
      </c>
      <c r="AM11" s="100">
        <f t="shared" si="8"/>
        <v>0</v>
      </c>
      <c r="AN11" s="100">
        <f t="shared" si="8"/>
        <v>0</v>
      </c>
      <c r="AO11" s="100">
        <f t="shared" si="8"/>
        <v>0</v>
      </c>
      <c r="AP11" s="100">
        <f t="shared" si="8"/>
        <v>0</v>
      </c>
      <c r="AQ11" s="100">
        <f t="shared" si="8"/>
        <v>0</v>
      </c>
      <c r="AR11" s="100">
        <f t="shared" si="8"/>
        <v>0</v>
      </c>
      <c r="AS11" s="100">
        <f t="shared" si="8"/>
        <v>0</v>
      </c>
      <c r="AT11" s="100">
        <f t="shared" si="8"/>
        <v>0</v>
      </c>
      <c r="AU11" s="100">
        <f t="shared" si="8"/>
        <v>0</v>
      </c>
      <c r="AV11" s="100">
        <f t="shared" si="8"/>
        <v>0</v>
      </c>
      <c r="AW11" s="101">
        <f t="shared" si="8"/>
        <v>0</v>
      </c>
    </row>
    <row r="12" spans="1:49" x14ac:dyDescent="0.2">
      <c r="A12" s="279"/>
      <c r="B12" s="178" t="s">
        <v>52</v>
      </c>
      <c r="C12" s="185">
        <v>500</v>
      </c>
      <c r="D12" s="182">
        <v>7.7</v>
      </c>
      <c r="E12" s="109">
        <f>COUNTIFS(E$22:E$9941,"Vertiefung")*5*$D12</f>
        <v>770</v>
      </c>
      <c r="F12" s="100">
        <f t="shared" ref="F12:AW12" si="9">COUNTIFS(F$22:F$9941,"Vertiefung")*5*$D12</f>
        <v>770</v>
      </c>
      <c r="G12" s="100">
        <f t="shared" si="9"/>
        <v>770</v>
      </c>
      <c r="H12" s="100">
        <f t="shared" si="9"/>
        <v>770</v>
      </c>
      <c r="I12" s="100">
        <f t="shared" si="9"/>
        <v>770</v>
      </c>
      <c r="J12" s="100">
        <f t="shared" si="9"/>
        <v>770</v>
      </c>
      <c r="K12" s="100">
        <f t="shared" si="9"/>
        <v>770</v>
      </c>
      <c r="L12" s="100">
        <f t="shared" si="9"/>
        <v>770</v>
      </c>
      <c r="M12" s="100">
        <f t="shared" si="9"/>
        <v>770</v>
      </c>
      <c r="N12" s="100">
        <f t="shared" si="9"/>
        <v>770</v>
      </c>
      <c r="O12" s="100">
        <f t="shared" si="9"/>
        <v>770</v>
      </c>
      <c r="P12" s="100">
        <f t="shared" si="9"/>
        <v>770</v>
      </c>
      <c r="Q12" s="100">
        <f t="shared" si="9"/>
        <v>770</v>
      </c>
      <c r="R12" s="100">
        <f t="shared" si="9"/>
        <v>770</v>
      </c>
      <c r="S12" s="101">
        <f t="shared" si="9"/>
        <v>770</v>
      </c>
      <c r="T12" s="109">
        <f>COUNTIFS(T$22:T$9941,"Vertiefung")*5*$D12</f>
        <v>0</v>
      </c>
      <c r="U12" s="100">
        <f t="shared" si="9"/>
        <v>0</v>
      </c>
      <c r="V12" s="100">
        <f t="shared" si="9"/>
        <v>0</v>
      </c>
      <c r="W12" s="100">
        <f t="shared" si="9"/>
        <v>0</v>
      </c>
      <c r="X12" s="100">
        <f t="shared" si="9"/>
        <v>0</v>
      </c>
      <c r="Y12" s="100">
        <f t="shared" si="9"/>
        <v>0</v>
      </c>
      <c r="Z12" s="100">
        <f t="shared" si="9"/>
        <v>0</v>
      </c>
      <c r="AA12" s="100">
        <f t="shared" si="9"/>
        <v>0</v>
      </c>
      <c r="AB12" s="100">
        <f t="shared" si="9"/>
        <v>0</v>
      </c>
      <c r="AC12" s="100">
        <f t="shared" si="9"/>
        <v>0</v>
      </c>
      <c r="AD12" s="100">
        <f t="shared" si="9"/>
        <v>0</v>
      </c>
      <c r="AE12" s="100">
        <f t="shared" si="9"/>
        <v>0</v>
      </c>
      <c r="AF12" s="100">
        <f t="shared" si="9"/>
        <v>0</v>
      </c>
      <c r="AG12" s="100">
        <f t="shared" si="9"/>
        <v>0</v>
      </c>
      <c r="AH12" s="101">
        <f t="shared" si="9"/>
        <v>0</v>
      </c>
      <c r="AI12" s="109">
        <f>COUNTIFS(AI$22:AI$9941,"Vertiefung")*5*$D12</f>
        <v>0</v>
      </c>
      <c r="AJ12" s="100">
        <f t="shared" si="9"/>
        <v>0</v>
      </c>
      <c r="AK12" s="100">
        <f t="shared" si="9"/>
        <v>0</v>
      </c>
      <c r="AL12" s="100">
        <f t="shared" si="9"/>
        <v>0</v>
      </c>
      <c r="AM12" s="100">
        <f t="shared" si="9"/>
        <v>0</v>
      </c>
      <c r="AN12" s="100">
        <f t="shared" si="9"/>
        <v>0</v>
      </c>
      <c r="AO12" s="100">
        <f t="shared" si="9"/>
        <v>0</v>
      </c>
      <c r="AP12" s="100">
        <f t="shared" si="9"/>
        <v>0</v>
      </c>
      <c r="AQ12" s="100">
        <f t="shared" si="9"/>
        <v>0</v>
      </c>
      <c r="AR12" s="100">
        <f t="shared" si="9"/>
        <v>0</v>
      </c>
      <c r="AS12" s="100">
        <f t="shared" si="9"/>
        <v>0</v>
      </c>
      <c r="AT12" s="100">
        <f t="shared" si="9"/>
        <v>0</v>
      </c>
      <c r="AU12" s="100">
        <f t="shared" si="9"/>
        <v>0</v>
      </c>
      <c r="AV12" s="100">
        <f t="shared" si="9"/>
        <v>0</v>
      </c>
      <c r="AW12" s="101">
        <f t="shared" si="9"/>
        <v>0</v>
      </c>
    </row>
    <row r="13" spans="1:49" x14ac:dyDescent="0.2">
      <c r="A13" s="279"/>
      <c r="B13" s="179" t="s">
        <v>54</v>
      </c>
      <c r="C13" s="186">
        <v>80</v>
      </c>
      <c r="D13" s="183">
        <v>7.7</v>
      </c>
      <c r="E13" s="109">
        <f>COUNTIFS(E$22:E$9941,"Wahl 1")*5*$D13</f>
        <v>154</v>
      </c>
      <c r="F13" s="100">
        <f t="shared" ref="F13:AW13" si="10">COUNTIFS(F$22:F$9941,"Wahl 1")*5*$D13</f>
        <v>154</v>
      </c>
      <c r="G13" s="100">
        <f t="shared" si="10"/>
        <v>154</v>
      </c>
      <c r="H13" s="100">
        <f t="shared" si="10"/>
        <v>154</v>
      </c>
      <c r="I13" s="100">
        <f t="shared" si="10"/>
        <v>154</v>
      </c>
      <c r="J13" s="100">
        <f t="shared" si="10"/>
        <v>154</v>
      </c>
      <c r="K13" s="100">
        <f t="shared" si="10"/>
        <v>154</v>
      </c>
      <c r="L13" s="100">
        <f t="shared" si="10"/>
        <v>154</v>
      </c>
      <c r="M13" s="100">
        <f t="shared" si="10"/>
        <v>154</v>
      </c>
      <c r="N13" s="100">
        <f t="shared" si="10"/>
        <v>154</v>
      </c>
      <c r="O13" s="100">
        <f t="shared" si="10"/>
        <v>154</v>
      </c>
      <c r="P13" s="100">
        <f t="shared" si="10"/>
        <v>154</v>
      </c>
      <c r="Q13" s="100">
        <f t="shared" si="10"/>
        <v>154</v>
      </c>
      <c r="R13" s="100">
        <f t="shared" si="10"/>
        <v>154</v>
      </c>
      <c r="S13" s="101">
        <f t="shared" si="10"/>
        <v>154</v>
      </c>
      <c r="T13" s="109">
        <f>COUNTIFS(T$22:T$9941,"Wahl 1")*5*$D13</f>
        <v>0</v>
      </c>
      <c r="U13" s="100">
        <f t="shared" si="10"/>
        <v>0</v>
      </c>
      <c r="V13" s="100">
        <f t="shared" si="10"/>
        <v>0</v>
      </c>
      <c r="W13" s="100">
        <f t="shared" si="10"/>
        <v>0</v>
      </c>
      <c r="X13" s="100">
        <f t="shared" si="10"/>
        <v>0</v>
      </c>
      <c r="Y13" s="100">
        <f t="shared" si="10"/>
        <v>0</v>
      </c>
      <c r="Z13" s="100">
        <f t="shared" si="10"/>
        <v>0</v>
      </c>
      <c r="AA13" s="100">
        <f t="shared" si="10"/>
        <v>0</v>
      </c>
      <c r="AB13" s="100">
        <f t="shared" si="10"/>
        <v>0</v>
      </c>
      <c r="AC13" s="100">
        <f t="shared" si="10"/>
        <v>0</v>
      </c>
      <c r="AD13" s="100">
        <f t="shared" si="10"/>
        <v>0</v>
      </c>
      <c r="AE13" s="100">
        <f t="shared" si="10"/>
        <v>0</v>
      </c>
      <c r="AF13" s="100">
        <f t="shared" si="10"/>
        <v>0</v>
      </c>
      <c r="AG13" s="100">
        <f t="shared" si="10"/>
        <v>0</v>
      </c>
      <c r="AH13" s="101">
        <f t="shared" si="10"/>
        <v>0</v>
      </c>
      <c r="AI13" s="109">
        <f>COUNTIFS(AI$22:AI$9941,"Wahl 1")*5*$D13</f>
        <v>0</v>
      </c>
      <c r="AJ13" s="100">
        <f t="shared" si="10"/>
        <v>0</v>
      </c>
      <c r="AK13" s="100">
        <f t="shared" si="10"/>
        <v>0</v>
      </c>
      <c r="AL13" s="100">
        <f t="shared" si="10"/>
        <v>0</v>
      </c>
      <c r="AM13" s="100">
        <f t="shared" si="10"/>
        <v>0</v>
      </c>
      <c r="AN13" s="100">
        <f t="shared" si="10"/>
        <v>0</v>
      </c>
      <c r="AO13" s="100">
        <f t="shared" si="10"/>
        <v>0</v>
      </c>
      <c r="AP13" s="100">
        <f t="shared" si="10"/>
        <v>0</v>
      </c>
      <c r="AQ13" s="100">
        <f t="shared" si="10"/>
        <v>0</v>
      </c>
      <c r="AR13" s="100">
        <f t="shared" si="10"/>
        <v>0</v>
      </c>
      <c r="AS13" s="100">
        <f t="shared" si="10"/>
        <v>0</v>
      </c>
      <c r="AT13" s="100">
        <f t="shared" si="10"/>
        <v>0</v>
      </c>
      <c r="AU13" s="100">
        <f t="shared" si="10"/>
        <v>0</v>
      </c>
      <c r="AV13" s="100">
        <f t="shared" si="10"/>
        <v>0</v>
      </c>
      <c r="AW13" s="101">
        <f t="shared" si="10"/>
        <v>0</v>
      </c>
    </row>
    <row r="14" spans="1:49" ht="13.5" thickBot="1" x14ac:dyDescent="0.25">
      <c r="A14" s="279"/>
      <c r="B14" s="180" t="s">
        <v>55</v>
      </c>
      <c r="C14" s="187">
        <v>80</v>
      </c>
      <c r="D14" s="188">
        <v>7.7</v>
      </c>
      <c r="E14" s="109">
        <f>COUNTIFS(E$22:E$9941,"Wahl 2")*5*$D14</f>
        <v>154</v>
      </c>
      <c r="F14" s="100">
        <f t="shared" ref="F14:AW14" si="11">COUNTIFS(F$22:F$9941,"Wahl 2")*5*$D14</f>
        <v>154</v>
      </c>
      <c r="G14" s="100">
        <f t="shared" si="11"/>
        <v>154</v>
      </c>
      <c r="H14" s="100">
        <f t="shared" si="11"/>
        <v>154</v>
      </c>
      <c r="I14" s="100">
        <f t="shared" si="11"/>
        <v>154</v>
      </c>
      <c r="J14" s="100">
        <f t="shared" si="11"/>
        <v>154</v>
      </c>
      <c r="K14" s="100">
        <f t="shared" si="11"/>
        <v>154</v>
      </c>
      <c r="L14" s="100">
        <f t="shared" si="11"/>
        <v>154</v>
      </c>
      <c r="M14" s="100">
        <f t="shared" si="11"/>
        <v>154</v>
      </c>
      <c r="N14" s="100">
        <f t="shared" si="11"/>
        <v>154</v>
      </c>
      <c r="O14" s="100">
        <f t="shared" si="11"/>
        <v>154</v>
      </c>
      <c r="P14" s="100">
        <f t="shared" si="11"/>
        <v>154</v>
      </c>
      <c r="Q14" s="100">
        <f t="shared" si="11"/>
        <v>154</v>
      </c>
      <c r="R14" s="100">
        <f t="shared" si="11"/>
        <v>154</v>
      </c>
      <c r="S14" s="101">
        <f t="shared" si="11"/>
        <v>154</v>
      </c>
      <c r="T14" s="109">
        <f>COUNTIFS(T$22:T$9941,"Wahl 2")*5*$D14</f>
        <v>0</v>
      </c>
      <c r="U14" s="100">
        <f t="shared" si="11"/>
        <v>0</v>
      </c>
      <c r="V14" s="100">
        <f t="shared" si="11"/>
        <v>0</v>
      </c>
      <c r="W14" s="100">
        <f t="shared" si="11"/>
        <v>0</v>
      </c>
      <c r="X14" s="100">
        <f t="shared" si="11"/>
        <v>0</v>
      </c>
      <c r="Y14" s="100">
        <f t="shared" si="11"/>
        <v>0</v>
      </c>
      <c r="Z14" s="100">
        <f t="shared" si="11"/>
        <v>0</v>
      </c>
      <c r="AA14" s="100">
        <f t="shared" si="11"/>
        <v>0</v>
      </c>
      <c r="AB14" s="100">
        <f t="shared" si="11"/>
        <v>0</v>
      </c>
      <c r="AC14" s="100">
        <f t="shared" si="11"/>
        <v>0</v>
      </c>
      <c r="AD14" s="100">
        <f t="shared" si="11"/>
        <v>0</v>
      </c>
      <c r="AE14" s="100">
        <f t="shared" si="11"/>
        <v>0</v>
      </c>
      <c r="AF14" s="100">
        <f t="shared" si="11"/>
        <v>0</v>
      </c>
      <c r="AG14" s="100">
        <f t="shared" si="11"/>
        <v>0</v>
      </c>
      <c r="AH14" s="101">
        <f t="shared" si="11"/>
        <v>0</v>
      </c>
      <c r="AI14" s="109">
        <f>COUNTIFS(AI$22:AI$9941,"Wahl 2")*5*$D14</f>
        <v>0</v>
      </c>
      <c r="AJ14" s="100">
        <f t="shared" si="11"/>
        <v>0</v>
      </c>
      <c r="AK14" s="100">
        <f t="shared" si="11"/>
        <v>0</v>
      </c>
      <c r="AL14" s="100">
        <f t="shared" si="11"/>
        <v>0</v>
      </c>
      <c r="AM14" s="100">
        <f t="shared" si="11"/>
        <v>0</v>
      </c>
      <c r="AN14" s="100">
        <f t="shared" si="11"/>
        <v>0</v>
      </c>
      <c r="AO14" s="100">
        <f t="shared" si="11"/>
        <v>0</v>
      </c>
      <c r="AP14" s="100">
        <f t="shared" si="11"/>
        <v>0</v>
      </c>
      <c r="AQ14" s="100">
        <f t="shared" si="11"/>
        <v>0</v>
      </c>
      <c r="AR14" s="100">
        <f t="shared" si="11"/>
        <v>0</v>
      </c>
      <c r="AS14" s="100">
        <f t="shared" si="11"/>
        <v>0</v>
      </c>
      <c r="AT14" s="100">
        <f t="shared" si="11"/>
        <v>0</v>
      </c>
      <c r="AU14" s="100">
        <f t="shared" si="11"/>
        <v>0</v>
      </c>
      <c r="AV14" s="100">
        <f t="shared" si="11"/>
        <v>0</v>
      </c>
      <c r="AW14" s="101">
        <f t="shared" si="11"/>
        <v>0</v>
      </c>
    </row>
    <row r="15" spans="1:49" x14ac:dyDescent="0.2">
      <c r="A15" s="271" t="s">
        <v>35</v>
      </c>
      <c r="B15" s="274" t="s">
        <v>24</v>
      </c>
      <c r="C15" s="275"/>
      <c r="D15" s="275"/>
      <c r="E15" s="119">
        <v>1</v>
      </c>
      <c r="F15" s="120">
        <v>1</v>
      </c>
      <c r="G15" s="120">
        <v>1</v>
      </c>
      <c r="H15" s="120">
        <v>1</v>
      </c>
      <c r="I15" s="120">
        <v>1</v>
      </c>
      <c r="J15" s="120">
        <v>1</v>
      </c>
      <c r="K15" s="120">
        <v>1</v>
      </c>
      <c r="L15" s="120">
        <v>1</v>
      </c>
      <c r="M15" s="120">
        <v>1</v>
      </c>
      <c r="N15" s="120">
        <v>1</v>
      </c>
      <c r="O15" s="121">
        <v>1</v>
      </c>
      <c r="P15" s="121">
        <v>1</v>
      </c>
      <c r="Q15" s="121"/>
      <c r="R15" s="121"/>
      <c r="S15" s="122"/>
      <c r="T15" s="119">
        <v>1</v>
      </c>
      <c r="U15" s="120">
        <v>1</v>
      </c>
      <c r="V15" s="120">
        <v>1</v>
      </c>
      <c r="W15" s="120">
        <v>1</v>
      </c>
      <c r="X15" s="120">
        <v>1</v>
      </c>
      <c r="Y15" s="120">
        <v>1</v>
      </c>
      <c r="Z15" s="120">
        <v>1</v>
      </c>
      <c r="AA15" s="120">
        <v>1</v>
      </c>
      <c r="AB15" s="120">
        <v>1</v>
      </c>
      <c r="AC15" s="120">
        <v>1</v>
      </c>
      <c r="AD15" s="121">
        <v>1</v>
      </c>
      <c r="AE15" s="121">
        <v>1</v>
      </c>
      <c r="AF15" s="121"/>
      <c r="AG15" s="121"/>
      <c r="AH15" s="122"/>
      <c r="AI15" s="119">
        <v>1</v>
      </c>
      <c r="AJ15" s="120">
        <v>1</v>
      </c>
      <c r="AK15" s="120">
        <v>1</v>
      </c>
      <c r="AL15" s="120">
        <v>1</v>
      </c>
      <c r="AM15" s="120">
        <v>1</v>
      </c>
      <c r="AN15" s="120">
        <v>1</v>
      </c>
      <c r="AO15" s="120">
        <v>1</v>
      </c>
      <c r="AP15" s="120">
        <v>1</v>
      </c>
      <c r="AQ15" s="120">
        <v>1</v>
      </c>
      <c r="AR15" s="120">
        <v>1</v>
      </c>
      <c r="AS15" s="121">
        <v>1</v>
      </c>
      <c r="AT15" s="121">
        <v>1</v>
      </c>
      <c r="AU15" s="121"/>
      <c r="AV15" s="121"/>
      <c r="AW15" s="122"/>
    </row>
    <row r="16" spans="1:49" x14ac:dyDescent="0.2">
      <c r="A16" s="272"/>
      <c r="B16" s="276" t="s">
        <v>25</v>
      </c>
      <c r="C16" s="277"/>
      <c r="D16" s="277"/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>
        <v>1</v>
      </c>
      <c r="R16" s="124">
        <v>1</v>
      </c>
      <c r="S16" s="127">
        <v>1</v>
      </c>
      <c r="T16" s="123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>
        <v>1</v>
      </c>
      <c r="AG16" s="124">
        <v>1</v>
      </c>
      <c r="AH16" s="127">
        <v>1</v>
      </c>
      <c r="AI16" s="123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>
        <v>1</v>
      </c>
      <c r="AV16" s="124">
        <v>1</v>
      </c>
      <c r="AW16" s="127">
        <v>1</v>
      </c>
    </row>
    <row r="17" spans="1:49" x14ac:dyDescent="0.2">
      <c r="A17" s="272"/>
      <c r="B17" s="276" t="s">
        <v>26</v>
      </c>
      <c r="C17" s="277"/>
      <c r="D17" s="277"/>
      <c r="E17" s="123">
        <v>1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  <c r="K17" s="124">
        <v>1</v>
      </c>
      <c r="L17" s="124">
        <v>1</v>
      </c>
      <c r="M17" s="124">
        <v>1</v>
      </c>
      <c r="N17" s="124">
        <v>1</v>
      </c>
      <c r="O17" s="124">
        <v>1</v>
      </c>
      <c r="P17" s="124">
        <v>1</v>
      </c>
      <c r="Q17" s="124">
        <v>1</v>
      </c>
      <c r="R17" s="124">
        <v>1</v>
      </c>
      <c r="S17" s="127">
        <v>1</v>
      </c>
      <c r="T17" s="123">
        <v>1</v>
      </c>
      <c r="U17" s="124">
        <v>1</v>
      </c>
      <c r="V17" s="124">
        <v>1</v>
      </c>
      <c r="W17" s="124">
        <v>1</v>
      </c>
      <c r="X17" s="124">
        <v>1</v>
      </c>
      <c r="Y17" s="124">
        <v>1</v>
      </c>
      <c r="Z17" s="124">
        <v>1</v>
      </c>
      <c r="AA17" s="124">
        <v>1</v>
      </c>
      <c r="AB17" s="124">
        <v>1</v>
      </c>
      <c r="AC17" s="124">
        <v>1</v>
      </c>
      <c r="AD17" s="124">
        <v>1</v>
      </c>
      <c r="AE17" s="124">
        <v>1</v>
      </c>
      <c r="AF17" s="124">
        <v>1</v>
      </c>
      <c r="AG17" s="124">
        <v>1</v>
      </c>
      <c r="AH17" s="127">
        <v>1</v>
      </c>
      <c r="AI17" s="123">
        <v>1</v>
      </c>
      <c r="AJ17" s="124">
        <v>1</v>
      </c>
      <c r="AK17" s="124">
        <v>1</v>
      </c>
      <c r="AL17" s="124">
        <v>1</v>
      </c>
      <c r="AM17" s="124">
        <v>1</v>
      </c>
      <c r="AN17" s="124">
        <v>1</v>
      </c>
      <c r="AO17" s="124">
        <v>1</v>
      </c>
      <c r="AP17" s="124">
        <v>1</v>
      </c>
      <c r="AQ17" s="124">
        <v>1</v>
      </c>
      <c r="AR17" s="124">
        <v>1</v>
      </c>
      <c r="AS17" s="124">
        <v>1</v>
      </c>
      <c r="AT17" s="124">
        <v>1</v>
      </c>
      <c r="AU17" s="124">
        <v>1</v>
      </c>
      <c r="AV17" s="124">
        <v>1</v>
      </c>
      <c r="AW17" s="127">
        <v>1</v>
      </c>
    </row>
    <row r="18" spans="1:49" x14ac:dyDescent="0.2">
      <c r="A18" s="272"/>
      <c r="B18" s="276" t="s">
        <v>28</v>
      </c>
      <c r="C18" s="277"/>
      <c r="D18" s="277"/>
      <c r="E18" s="123">
        <v>2</v>
      </c>
      <c r="F18" s="124">
        <v>2</v>
      </c>
      <c r="G18" s="124">
        <v>2</v>
      </c>
      <c r="H18" s="124">
        <v>2</v>
      </c>
      <c r="I18" s="124">
        <v>2</v>
      </c>
      <c r="J18" s="124">
        <v>2</v>
      </c>
      <c r="K18" s="124">
        <v>2</v>
      </c>
      <c r="L18" s="124">
        <v>2</v>
      </c>
      <c r="M18" s="124">
        <v>2</v>
      </c>
      <c r="N18" s="124">
        <v>2</v>
      </c>
      <c r="O18" s="124">
        <v>2</v>
      </c>
      <c r="P18" s="124">
        <v>2</v>
      </c>
      <c r="Q18" s="124">
        <v>2</v>
      </c>
      <c r="R18" s="124">
        <v>2</v>
      </c>
      <c r="S18" s="127">
        <v>2</v>
      </c>
      <c r="T18" s="123">
        <v>2</v>
      </c>
      <c r="U18" s="124">
        <v>2</v>
      </c>
      <c r="V18" s="124">
        <v>2</v>
      </c>
      <c r="W18" s="124">
        <v>2</v>
      </c>
      <c r="X18" s="124">
        <v>2</v>
      </c>
      <c r="Y18" s="124">
        <v>2</v>
      </c>
      <c r="Z18" s="124">
        <v>2</v>
      </c>
      <c r="AA18" s="124">
        <v>2</v>
      </c>
      <c r="AB18" s="124">
        <v>2</v>
      </c>
      <c r="AC18" s="124">
        <v>2</v>
      </c>
      <c r="AD18" s="124">
        <v>2</v>
      </c>
      <c r="AE18" s="124">
        <v>2</v>
      </c>
      <c r="AF18" s="124">
        <v>2</v>
      </c>
      <c r="AG18" s="124">
        <v>2</v>
      </c>
      <c r="AH18" s="127">
        <v>2</v>
      </c>
      <c r="AI18" s="123">
        <v>2</v>
      </c>
      <c r="AJ18" s="124">
        <v>2</v>
      </c>
      <c r="AK18" s="124">
        <v>2</v>
      </c>
      <c r="AL18" s="124">
        <v>2</v>
      </c>
      <c r="AM18" s="124">
        <v>2</v>
      </c>
      <c r="AN18" s="124">
        <v>2</v>
      </c>
      <c r="AO18" s="124">
        <v>2</v>
      </c>
      <c r="AP18" s="124">
        <v>2</v>
      </c>
      <c r="AQ18" s="124">
        <v>2</v>
      </c>
      <c r="AR18" s="124">
        <v>2</v>
      </c>
      <c r="AS18" s="124">
        <v>2</v>
      </c>
      <c r="AT18" s="124">
        <v>2</v>
      </c>
      <c r="AU18" s="124">
        <v>2</v>
      </c>
      <c r="AV18" s="124">
        <v>2</v>
      </c>
      <c r="AW18" s="127">
        <v>2</v>
      </c>
    </row>
    <row r="19" spans="1:49" x14ac:dyDescent="0.2">
      <c r="A19" s="272"/>
      <c r="B19" s="276" t="s">
        <v>29</v>
      </c>
      <c r="C19" s="277"/>
      <c r="D19" s="277"/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5"/>
      <c r="Q19" s="125"/>
      <c r="R19" s="125"/>
      <c r="S19" s="126"/>
      <c r="T19" s="123"/>
      <c r="U19" s="124"/>
      <c r="V19" s="124"/>
      <c r="W19" s="124"/>
      <c r="X19" s="124"/>
      <c r="Y19" s="124"/>
      <c r="Z19" s="124"/>
      <c r="AA19" s="124"/>
      <c r="AB19" s="124"/>
      <c r="AC19" s="124"/>
      <c r="AD19" s="125"/>
      <c r="AE19" s="125"/>
      <c r="AF19" s="125"/>
      <c r="AG19" s="125"/>
      <c r="AH19" s="126"/>
      <c r="AI19" s="123"/>
      <c r="AJ19" s="124"/>
      <c r="AK19" s="124"/>
      <c r="AL19" s="124"/>
      <c r="AM19" s="124"/>
      <c r="AN19" s="124"/>
      <c r="AO19" s="124"/>
      <c r="AP19" s="124"/>
      <c r="AQ19" s="124"/>
      <c r="AR19" s="124"/>
      <c r="AS19" s="125"/>
      <c r="AT19" s="125"/>
      <c r="AU19" s="125"/>
      <c r="AV19" s="125"/>
      <c r="AW19" s="126"/>
    </row>
    <row r="20" spans="1:49" ht="13.5" thickBot="1" x14ac:dyDescent="0.25">
      <c r="A20" s="273"/>
      <c r="B20" s="261" t="s">
        <v>0</v>
      </c>
      <c r="C20" s="262"/>
      <c r="D20" s="262"/>
      <c r="E20" s="128">
        <f t="shared" ref="E20:R20" si="12">SUM(E15:E19)</f>
        <v>4</v>
      </c>
      <c r="F20" s="129">
        <f t="shared" si="12"/>
        <v>4</v>
      </c>
      <c r="G20" s="129">
        <f t="shared" si="12"/>
        <v>4</v>
      </c>
      <c r="H20" s="129">
        <f t="shared" si="12"/>
        <v>4</v>
      </c>
      <c r="I20" s="129">
        <f t="shared" ref="I20" si="13">SUM(I15:I19)</f>
        <v>4</v>
      </c>
      <c r="J20" s="129">
        <f t="shared" si="12"/>
        <v>4</v>
      </c>
      <c r="K20" s="129">
        <f t="shared" si="12"/>
        <v>4</v>
      </c>
      <c r="L20" s="129">
        <f t="shared" si="12"/>
        <v>4</v>
      </c>
      <c r="M20" s="129">
        <f t="shared" si="12"/>
        <v>4</v>
      </c>
      <c r="N20" s="129">
        <f t="shared" ref="N20" si="14">SUM(N15:N19)</f>
        <v>4</v>
      </c>
      <c r="O20" s="129">
        <f t="shared" si="12"/>
        <v>4</v>
      </c>
      <c r="P20" s="129">
        <f t="shared" si="12"/>
        <v>4</v>
      </c>
      <c r="Q20" s="129">
        <f t="shared" si="12"/>
        <v>4</v>
      </c>
      <c r="R20" s="129">
        <f t="shared" si="12"/>
        <v>4</v>
      </c>
      <c r="S20" s="130">
        <f>SUM(S15:S19)</f>
        <v>4</v>
      </c>
      <c r="T20" s="128">
        <f t="shared" ref="T20:AG20" si="15">SUM(T15:T19)</f>
        <v>4</v>
      </c>
      <c r="U20" s="129">
        <f t="shared" si="15"/>
        <v>4</v>
      </c>
      <c r="V20" s="129">
        <f t="shared" si="15"/>
        <v>4</v>
      </c>
      <c r="W20" s="129">
        <f t="shared" si="15"/>
        <v>4</v>
      </c>
      <c r="X20" s="129">
        <f t="shared" si="15"/>
        <v>4</v>
      </c>
      <c r="Y20" s="129">
        <f t="shared" si="15"/>
        <v>4</v>
      </c>
      <c r="Z20" s="129">
        <f t="shared" si="15"/>
        <v>4</v>
      </c>
      <c r="AA20" s="129">
        <f t="shared" si="15"/>
        <v>4</v>
      </c>
      <c r="AB20" s="129">
        <f t="shared" si="15"/>
        <v>4</v>
      </c>
      <c r="AC20" s="129">
        <f t="shared" si="15"/>
        <v>4</v>
      </c>
      <c r="AD20" s="129">
        <f t="shared" si="15"/>
        <v>4</v>
      </c>
      <c r="AE20" s="129">
        <f t="shared" si="15"/>
        <v>4</v>
      </c>
      <c r="AF20" s="129">
        <f t="shared" si="15"/>
        <v>4</v>
      </c>
      <c r="AG20" s="129">
        <f t="shared" si="15"/>
        <v>4</v>
      </c>
      <c r="AH20" s="130">
        <f>SUM(AH15:AH19)</f>
        <v>4</v>
      </c>
      <c r="AI20" s="128">
        <f t="shared" ref="AI20:AV20" si="16">SUM(AI15:AI19)</f>
        <v>4</v>
      </c>
      <c r="AJ20" s="129">
        <f t="shared" si="16"/>
        <v>4</v>
      </c>
      <c r="AK20" s="129">
        <f t="shared" si="16"/>
        <v>4</v>
      </c>
      <c r="AL20" s="129">
        <f t="shared" si="16"/>
        <v>4</v>
      </c>
      <c r="AM20" s="129">
        <f t="shared" si="16"/>
        <v>4</v>
      </c>
      <c r="AN20" s="129">
        <f t="shared" si="16"/>
        <v>4</v>
      </c>
      <c r="AO20" s="129">
        <f t="shared" si="16"/>
        <v>4</v>
      </c>
      <c r="AP20" s="129">
        <f t="shared" si="16"/>
        <v>4</v>
      </c>
      <c r="AQ20" s="129">
        <f t="shared" si="16"/>
        <v>4</v>
      </c>
      <c r="AR20" s="129">
        <f t="shared" si="16"/>
        <v>4</v>
      </c>
      <c r="AS20" s="129">
        <f t="shared" si="16"/>
        <v>4</v>
      </c>
      <c r="AT20" s="129">
        <f t="shared" si="16"/>
        <v>4</v>
      </c>
      <c r="AU20" s="129">
        <f t="shared" si="16"/>
        <v>4</v>
      </c>
      <c r="AV20" s="129">
        <f t="shared" si="16"/>
        <v>4</v>
      </c>
      <c r="AW20" s="130">
        <f>SUM(AW15:AW19)</f>
        <v>4</v>
      </c>
    </row>
    <row r="21" spans="1:49" ht="13.5" thickBot="1" x14ac:dyDescent="0.25">
      <c r="A21" s="34" t="s">
        <v>13</v>
      </c>
      <c r="B21" s="36" t="s">
        <v>14</v>
      </c>
      <c r="C21" s="37" t="s">
        <v>15</v>
      </c>
      <c r="D21" s="38" t="s">
        <v>75</v>
      </c>
      <c r="E21" s="50" t="s">
        <v>56</v>
      </c>
      <c r="F21" s="131" t="s">
        <v>57</v>
      </c>
      <c r="G21" s="131" t="s">
        <v>58</v>
      </c>
      <c r="H21" s="131" t="s">
        <v>59</v>
      </c>
      <c r="I21" s="131" t="s">
        <v>60</v>
      </c>
      <c r="J21" s="131" t="s">
        <v>62</v>
      </c>
      <c r="K21" s="131" t="s">
        <v>63</v>
      </c>
      <c r="L21" s="131" t="s">
        <v>64</v>
      </c>
      <c r="M21" s="131" t="s">
        <v>65</v>
      </c>
      <c r="N21" s="131" t="s">
        <v>66</v>
      </c>
      <c r="O21" s="37" t="s">
        <v>68</v>
      </c>
      <c r="P21" s="37" t="s">
        <v>69</v>
      </c>
      <c r="Q21" s="37" t="s">
        <v>70</v>
      </c>
      <c r="R21" s="37" t="s">
        <v>71</v>
      </c>
      <c r="S21" s="38" t="s">
        <v>72</v>
      </c>
      <c r="T21" s="132" t="s">
        <v>56</v>
      </c>
      <c r="U21" s="133" t="s">
        <v>57</v>
      </c>
      <c r="V21" s="133" t="s">
        <v>58</v>
      </c>
      <c r="W21" s="133" t="s">
        <v>59</v>
      </c>
      <c r="X21" s="133" t="s">
        <v>60</v>
      </c>
      <c r="Y21" s="133" t="s">
        <v>62</v>
      </c>
      <c r="Z21" s="133" t="s">
        <v>63</v>
      </c>
      <c r="AA21" s="133" t="s">
        <v>64</v>
      </c>
      <c r="AB21" s="133" t="s">
        <v>65</v>
      </c>
      <c r="AC21" s="133" t="s">
        <v>66</v>
      </c>
      <c r="AD21" s="134" t="s">
        <v>68</v>
      </c>
      <c r="AE21" s="134" t="s">
        <v>69</v>
      </c>
      <c r="AF21" s="134" t="s">
        <v>70</v>
      </c>
      <c r="AG21" s="134" t="s">
        <v>71</v>
      </c>
      <c r="AH21" s="135" t="s">
        <v>72</v>
      </c>
      <c r="AI21" s="132" t="s">
        <v>56</v>
      </c>
      <c r="AJ21" s="133" t="s">
        <v>57</v>
      </c>
      <c r="AK21" s="133" t="s">
        <v>58</v>
      </c>
      <c r="AL21" s="133" t="s">
        <v>59</v>
      </c>
      <c r="AM21" s="133" t="s">
        <v>60</v>
      </c>
      <c r="AN21" s="133" t="s">
        <v>62</v>
      </c>
      <c r="AO21" s="133" t="s">
        <v>63</v>
      </c>
      <c r="AP21" s="133" t="s">
        <v>64</v>
      </c>
      <c r="AQ21" s="133" t="s">
        <v>65</v>
      </c>
      <c r="AR21" s="133" t="s">
        <v>66</v>
      </c>
      <c r="AS21" s="134" t="s">
        <v>68</v>
      </c>
      <c r="AT21" s="134" t="s">
        <v>69</v>
      </c>
      <c r="AU21" s="134" t="s">
        <v>70</v>
      </c>
      <c r="AV21" s="134" t="s">
        <v>71</v>
      </c>
      <c r="AW21" s="135" t="s">
        <v>72</v>
      </c>
    </row>
    <row r="22" spans="1:49" s="142" customFormat="1" x14ac:dyDescent="0.2">
      <c r="A22" s="263">
        <v>2020</v>
      </c>
      <c r="B22" s="260" t="s">
        <v>7</v>
      </c>
      <c r="C22" s="10">
        <v>14</v>
      </c>
      <c r="D22" s="171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39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1"/>
    </row>
    <row r="23" spans="1:49" s="142" customFormat="1" x14ac:dyDescent="0.2">
      <c r="A23" s="253"/>
      <c r="B23" s="250"/>
      <c r="C23" s="11">
        <v>15</v>
      </c>
      <c r="D23" s="166" t="s">
        <v>76</v>
      </c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6"/>
      <c r="T23" s="144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6"/>
      <c r="AI23" s="144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6"/>
    </row>
    <row r="24" spans="1:49" s="142" customFormat="1" x14ac:dyDescent="0.2">
      <c r="A24" s="253"/>
      <c r="B24" s="250"/>
      <c r="C24" s="11">
        <v>16</v>
      </c>
      <c r="D24" s="166" t="s">
        <v>76</v>
      </c>
      <c r="E24" s="144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6"/>
      <c r="T24" s="144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6"/>
      <c r="AI24" s="144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6"/>
    </row>
    <row r="25" spans="1:49" s="142" customFormat="1" x14ac:dyDescent="0.2">
      <c r="A25" s="253"/>
      <c r="B25" s="250"/>
      <c r="C25" s="11">
        <v>17</v>
      </c>
      <c r="D25" s="166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6"/>
      <c r="T25" s="144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6"/>
      <c r="AI25" s="144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6"/>
    </row>
    <row r="26" spans="1:49" s="142" customFormat="1" x14ac:dyDescent="0.2">
      <c r="A26" s="253"/>
      <c r="B26" s="250"/>
      <c r="C26" s="11">
        <v>18</v>
      </c>
      <c r="D26" s="166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  <c r="T26" s="144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I26" s="144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6"/>
    </row>
    <row r="27" spans="1:49" s="142" customFormat="1" x14ac:dyDescent="0.2">
      <c r="A27" s="253"/>
      <c r="B27" s="250" t="s">
        <v>8</v>
      </c>
      <c r="C27" s="11">
        <v>19</v>
      </c>
      <c r="D27" s="166"/>
      <c r="E27" s="144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6"/>
      <c r="T27" s="144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I27" s="144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6"/>
    </row>
    <row r="28" spans="1:49" s="142" customFormat="1" x14ac:dyDescent="0.2">
      <c r="A28" s="253"/>
      <c r="B28" s="250"/>
      <c r="C28" s="11">
        <v>20</v>
      </c>
      <c r="D28" s="166"/>
      <c r="E28" s="14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6"/>
      <c r="T28" s="144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I28" s="144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6"/>
    </row>
    <row r="29" spans="1:49" s="142" customFormat="1" x14ac:dyDescent="0.2">
      <c r="A29" s="253"/>
      <c r="B29" s="250"/>
      <c r="C29" s="11">
        <v>21</v>
      </c>
      <c r="D29" s="166"/>
      <c r="E29" s="144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/>
      <c r="T29" s="144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I29" s="144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6"/>
    </row>
    <row r="30" spans="1:49" s="142" customFormat="1" x14ac:dyDescent="0.2">
      <c r="A30" s="253"/>
      <c r="B30" s="250"/>
      <c r="C30" s="11">
        <v>22</v>
      </c>
      <c r="D30" s="166"/>
      <c r="E30" s="144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6"/>
      <c r="T30" s="144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I30" s="144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6"/>
    </row>
    <row r="31" spans="1:49" s="142" customFormat="1" x14ac:dyDescent="0.2">
      <c r="A31" s="253"/>
      <c r="B31" s="250" t="s">
        <v>9</v>
      </c>
      <c r="C31" s="11">
        <v>23</v>
      </c>
      <c r="D31" s="166" t="s">
        <v>27</v>
      </c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6"/>
      <c r="T31" s="144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6"/>
      <c r="AI31" s="144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6"/>
    </row>
    <row r="32" spans="1:49" s="142" customFormat="1" x14ac:dyDescent="0.2">
      <c r="A32" s="253"/>
      <c r="B32" s="250"/>
      <c r="C32" s="11">
        <v>24</v>
      </c>
      <c r="D32" s="166" t="s">
        <v>27</v>
      </c>
      <c r="E32" s="144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6"/>
      <c r="T32" s="144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6"/>
      <c r="AI32" s="144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6"/>
    </row>
    <row r="33" spans="1:49" s="142" customFormat="1" x14ac:dyDescent="0.2">
      <c r="A33" s="253"/>
      <c r="B33" s="250"/>
      <c r="C33" s="11">
        <v>25</v>
      </c>
      <c r="D33" s="166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6"/>
      <c r="T33" s="144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  <c r="AI33" s="144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6"/>
    </row>
    <row r="34" spans="1:49" s="142" customFormat="1" x14ac:dyDescent="0.2">
      <c r="A34" s="253"/>
      <c r="B34" s="250"/>
      <c r="C34" s="11">
        <v>26</v>
      </c>
      <c r="D34" s="166"/>
      <c r="E34" s="144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6"/>
      <c r="T34" s="144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4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6"/>
    </row>
    <row r="35" spans="1:49" s="142" customFormat="1" x14ac:dyDescent="0.2">
      <c r="A35" s="253"/>
      <c r="B35" s="250" t="s">
        <v>10</v>
      </c>
      <c r="C35" s="11">
        <v>27</v>
      </c>
      <c r="D35" s="166"/>
      <c r="E35" s="144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/>
      <c r="T35" s="144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6"/>
      <c r="AI35" s="144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6"/>
    </row>
    <row r="36" spans="1:49" s="142" customFormat="1" x14ac:dyDescent="0.2">
      <c r="A36" s="253"/>
      <c r="B36" s="250"/>
      <c r="C36" s="11">
        <v>28</v>
      </c>
      <c r="D36" s="166"/>
      <c r="E36" s="144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  <c r="T36" s="144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6"/>
      <c r="AI36" s="144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6"/>
    </row>
    <row r="37" spans="1:49" s="142" customFormat="1" x14ac:dyDescent="0.2">
      <c r="A37" s="253"/>
      <c r="B37" s="250"/>
      <c r="C37" s="11">
        <v>29</v>
      </c>
      <c r="D37" s="166"/>
      <c r="E37" s="144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6"/>
      <c r="T37" s="144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6"/>
      <c r="AI37" s="144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6"/>
    </row>
    <row r="38" spans="1:49" s="142" customFormat="1" x14ac:dyDescent="0.2">
      <c r="A38" s="253"/>
      <c r="B38" s="250"/>
      <c r="C38" s="11">
        <v>30</v>
      </c>
      <c r="D38" s="166"/>
      <c r="E38" s="144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6"/>
      <c r="T38" s="144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6"/>
      <c r="AI38" s="144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6"/>
    </row>
    <row r="39" spans="1:49" s="142" customFormat="1" x14ac:dyDescent="0.2">
      <c r="A39" s="253"/>
      <c r="B39" s="250"/>
      <c r="C39" s="11">
        <v>31</v>
      </c>
      <c r="D39" s="166" t="s">
        <v>27</v>
      </c>
      <c r="E39" s="144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144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6"/>
      <c r="AI39" s="144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6"/>
    </row>
    <row r="40" spans="1:49" x14ac:dyDescent="0.2">
      <c r="A40" s="253"/>
      <c r="B40" s="264" t="s">
        <v>11</v>
      </c>
      <c r="C40" s="12">
        <v>32</v>
      </c>
      <c r="D40" s="172" t="s">
        <v>76</v>
      </c>
      <c r="E40" s="144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6"/>
      <c r="T40" s="144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6"/>
      <c r="AI40" s="144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</row>
    <row r="41" spans="1:49" x14ac:dyDescent="0.2">
      <c r="A41" s="253"/>
      <c r="B41" s="250"/>
      <c r="C41" s="11">
        <v>33</v>
      </c>
      <c r="D41" s="166" t="s">
        <v>76</v>
      </c>
      <c r="E41" s="144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6"/>
      <c r="T41" s="144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6"/>
      <c r="AI41" s="144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6"/>
    </row>
    <row r="42" spans="1:49" x14ac:dyDescent="0.2">
      <c r="A42" s="253"/>
      <c r="B42" s="250"/>
      <c r="C42" s="11">
        <v>34</v>
      </c>
      <c r="D42" s="166" t="s">
        <v>76</v>
      </c>
      <c r="E42" s="144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6"/>
      <c r="T42" s="144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6"/>
      <c r="AI42" s="144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</row>
    <row r="43" spans="1:49" x14ac:dyDescent="0.2">
      <c r="A43" s="253"/>
      <c r="B43" s="250"/>
      <c r="C43" s="11">
        <v>35</v>
      </c>
      <c r="D43" s="166" t="s">
        <v>76</v>
      </c>
      <c r="E43" s="144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6"/>
      <c r="T43" s="144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6"/>
      <c r="AI43" s="144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6"/>
    </row>
    <row r="44" spans="1:49" x14ac:dyDescent="0.2">
      <c r="A44" s="253"/>
      <c r="B44" s="250" t="s">
        <v>12</v>
      </c>
      <c r="C44" s="11">
        <v>36</v>
      </c>
      <c r="D44" s="166" t="s">
        <v>27</v>
      </c>
      <c r="E44" s="144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6"/>
      <c r="T44" s="144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4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6"/>
    </row>
    <row r="45" spans="1:49" x14ac:dyDescent="0.2">
      <c r="A45" s="253"/>
      <c r="B45" s="250"/>
      <c r="C45" s="11">
        <v>37</v>
      </c>
      <c r="D45" s="166" t="s">
        <v>27</v>
      </c>
      <c r="E45" s="144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6"/>
      <c r="T45" s="144"/>
      <c r="U45" s="145"/>
      <c r="V45" s="145"/>
      <c r="W45" s="145"/>
      <c r="X45" s="145"/>
      <c r="Y45" s="17"/>
      <c r="Z45" s="17"/>
      <c r="AA45" s="17"/>
      <c r="AB45" s="17"/>
      <c r="AC45" s="17"/>
      <c r="AD45" s="17"/>
      <c r="AE45" s="17"/>
      <c r="AF45" s="17"/>
      <c r="AG45" s="17"/>
      <c r="AH45" s="63"/>
      <c r="AI45" s="144"/>
      <c r="AJ45" s="145"/>
      <c r="AK45" s="145"/>
      <c r="AL45" s="145"/>
      <c r="AM45" s="145"/>
      <c r="AN45" s="17"/>
      <c r="AO45" s="17"/>
      <c r="AP45" s="17"/>
      <c r="AQ45" s="17"/>
      <c r="AR45" s="17"/>
      <c r="AS45" s="17"/>
      <c r="AT45" s="17"/>
      <c r="AU45" s="17"/>
      <c r="AV45" s="17"/>
      <c r="AW45" s="63"/>
    </row>
    <row r="46" spans="1:49" x14ac:dyDescent="0.2">
      <c r="A46" s="253"/>
      <c r="B46" s="250"/>
      <c r="C46" s="11">
        <v>38</v>
      </c>
      <c r="D46" s="166"/>
      <c r="E46" s="144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T46" s="144"/>
      <c r="U46" s="145"/>
      <c r="V46" s="145"/>
      <c r="W46" s="145"/>
      <c r="X46" s="145"/>
      <c r="Y46" s="17"/>
      <c r="Z46" s="17"/>
      <c r="AA46" s="17"/>
      <c r="AB46" s="17"/>
      <c r="AC46" s="17"/>
      <c r="AD46" s="17"/>
      <c r="AE46" s="17"/>
      <c r="AF46" s="17"/>
      <c r="AG46" s="17"/>
      <c r="AH46" s="63"/>
      <c r="AI46" s="144"/>
      <c r="AJ46" s="145"/>
      <c r="AK46" s="145"/>
      <c r="AL46" s="145"/>
      <c r="AM46" s="145"/>
      <c r="AN46" s="17"/>
      <c r="AO46" s="17"/>
      <c r="AP46" s="17"/>
      <c r="AQ46" s="17"/>
      <c r="AR46" s="17"/>
      <c r="AS46" s="17"/>
      <c r="AT46" s="17"/>
      <c r="AU46" s="17"/>
      <c r="AV46" s="17"/>
      <c r="AW46" s="63"/>
    </row>
    <row r="47" spans="1:49" x14ac:dyDescent="0.2">
      <c r="A47" s="253"/>
      <c r="B47" s="250"/>
      <c r="C47" s="11">
        <v>39</v>
      </c>
      <c r="D47" s="166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6"/>
      <c r="T47" s="144"/>
      <c r="U47" s="145"/>
      <c r="V47" s="145"/>
      <c r="W47" s="145"/>
      <c r="X47" s="145"/>
      <c r="Y47" s="17"/>
      <c r="Z47" s="17"/>
      <c r="AA47" s="17"/>
      <c r="AB47" s="17"/>
      <c r="AC47" s="17"/>
      <c r="AD47" s="17"/>
      <c r="AE47" s="17"/>
      <c r="AF47" s="17"/>
      <c r="AG47" s="17"/>
      <c r="AH47" s="63"/>
      <c r="AI47" s="144"/>
      <c r="AJ47" s="145"/>
      <c r="AK47" s="145"/>
      <c r="AL47" s="145"/>
      <c r="AM47" s="145"/>
      <c r="AN47" s="17"/>
      <c r="AO47" s="17"/>
      <c r="AP47" s="17"/>
      <c r="AQ47" s="17"/>
      <c r="AR47" s="17"/>
      <c r="AS47" s="17"/>
      <c r="AT47" s="17"/>
      <c r="AU47" s="17"/>
      <c r="AV47" s="17"/>
      <c r="AW47" s="63"/>
    </row>
    <row r="48" spans="1:49" x14ac:dyDescent="0.2">
      <c r="A48" s="253"/>
      <c r="B48" s="250"/>
      <c r="C48" s="11">
        <v>40</v>
      </c>
      <c r="D48" s="166"/>
      <c r="E48" s="144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6"/>
      <c r="T48" s="144"/>
      <c r="U48" s="145"/>
      <c r="V48" s="145"/>
      <c r="W48" s="145"/>
      <c r="X48" s="145"/>
      <c r="Y48" s="17"/>
      <c r="Z48" s="17"/>
      <c r="AA48" s="17"/>
      <c r="AB48" s="17"/>
      <c r="AC48" s="17"/>
      <c r="AD48" s="17"/>
      <c r="AE48" s="17"/>
      <c r="AF48" s="17"/>
      <c r="AG48" s="17"/>
      <c r="AH48" s="63"/>
      <c r="AI48" s="144"/>
      <c r="AJ48" s="145"/>
      <c r="AK48" s="145"/>
      <c r="AL48" s="145"/>
      <c r="AM48" s="145"/>
      <c r="AN48" s="17"/>
      <c r="AO48" s="17"/>
      <c r="AP48" s="17"/>
      <c r="AQ48" s="17"/>
      <c r="AR48" s="17"/>
      <c r="AS48" s="17"/>
      <c r="AT48" s="17"/>
      <c r="AU48" s="17"/>
      <c r="AV48" s="17"/>
      <c r="AW48" s="63"/>
    </row>
    <row r="49" spans="1:49" x14ac:dyDescent="0.2">
      <c r="A49" s="253"/>
      <c r="B49" s="250" t="s">
        <v>1</v>
      </c>
      <c r="C49" s="11">
        <v>41</v>
      </c>
      <c r="D49" s="166"/>
      <c r="E49" s="143" t="s">
        <v>49</v>
      </c>
      <c r="F49" s="73" t="s">
        <v>49</v>
      </c>
      <c r="G49" s="73" t="s">
        <v>49</v>
      </c>
      <c r="H49" s="73" t="s">
        <v>49</v>
      </c>
      <c r="I49" s="73" t="s">
        <v>49</v>
      </c>
      <c r="J49" s="73" t="s">
        <v>49</v>
      </c>
      <c r="K49" s="73" t="s">
        <v>49</v>
      </c>
      <c r="L49" s="73" t="s">
        <v>49</v>
      </c>
      <c r="M49" s="73" t="s">
        <v>49</v>
      </c>
      <c r="N49" s="73" t="s">
        <v>49</v>
      </c>
      <c r="O49" s="73" t="s">
        <v>49</v>
      </c>
      <c r="P49" s="73" t="s">
        <v>49</v>
      </c>
      <c r="Q49" s="73" t="s">
        <v>49</v>
      </c>
      <c r="R49" s="73" t="s">
        <v>49</v>
      </c>
      <c r="S49" s="98" t="s">
        <v>49</v>
      </c>
      <c r="T49" s="144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6"/>
      <c r="AI49" s="144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6"/>
    </row>
    <row r="50" spans="1:49" x14ac:dyDescent="0.2">
      <c r="A50" s="253"/>
      <c r="B50" s="250"/>
      <c r="C50" s="11">
        <v>42</v>
      </c>
      <c r="D50" s="166"/>
      <c r="E50" s="143" t="s">
        <v>49</v>
      </c>
      <c r="F50" s="73" t="s">
        <v>49</v>
      </c>
      <c r="G50" s="73" t="s">
        <v>49</v>
      </c>
      <c r="H50" s="73" t="s">
        <v>49</v>
      </c>
      <c r="I50" s="73" t="s">
        <v>49</v>
      </c>
      <c r="J50" s="73" t="s">
        <v>49</v>
      </c>
      <c r="K50" s="73" t="s">
        <v>49</v>
      </c>
      <c r="L50" s="73" t="s">
        <v>49</v>
      </c>
      <c r="M50" s="73" t="s">
        <v>49</v>
      </c>
      <c r="N50" s="73" t="s">
        <v>49</v>
      </c>
      <c r="O50" s="73" t="s">
        <v>49</v>
      </c>
      <c r="P50" s="73" t="s">
        <v>49</v>
      </c>
      <c r="Q50" s="73" t="s">
        <v>49</v>
      </c>
      <c r="R50" s="73" t="s">
        <v>49</v>
      </c>
      <c r="S50" s="98" t="s">
        <v>49</v>
      </c>
      <c r="T50" s="144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6"/>
      <c r="AI50" s="144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6"/>
    </row>
    <row r="51" spans="1:49" x14ac:dyDescent="0.2">
      <c r="A51" s="253"/>
      <c r="B51" s="250"/>
      <c r="C51" s="11">
        <v>43</v>
      </c>
      <c r="D51" s="166"/>
      <c r="E51" s="143" t="s">
        <v>49</v>
      </c>
      <c r="F51" s="73" t="s">
        <v>49</v>
      </c>
      <c r="G51" s="73" t="s">
        <v>49</v>
      </c>
      <c r="H51" s="73" t="s">
        <v>49</v>
      </c>
      <c r="I51" s="73" t="s">
        <v>49</v>
      </c>
      <c r="J51" s="73" t="s">
        <v>49</v>
      </c>
      <c r="K51" s="73" t="s">
        <v>49</v>
      </c>
      <c r="L51" s="73" t="s">
        <v>49</v>
      </c>
      <c r="M51" s="73" t="s">
        <v>49</v>
      </c>
      <c r="N51" s="73" t="s">
        <v>49</v>
      </c>
      <c r="O51" s="73" t="s">
        <v>49</v>
      </c>
      <c r="P51" s="73" t="s">
        <v>49</v>
      </c>
      <c r="Q51" s="73" t="s">
        <v>49</v>
      </c>
      <c r="R51" s="73" t="s">
        <v>49</v>
      </c>
      <c r="S51" s="98" t="s">
        <v>49</v>
      </c>
      <c r="T51" s="144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6"/>
      <c r="AI51" s="144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6"/>
    </row>
    <row r="52" spans="1:49" x14ac:dyDescent="0.2">
      <c r="A52" s="253"/>
      <c r="B52" s="250"/>
      <c r="C52" s="11">
        <v>44</v>
      </c>
      <c r="D52" s="166" t="s">
        <v>27</v>
      </c>
      <c r="E52" s="143" t="s">
        <v>49</v>
      </c>
      <c r="F52" s="73" t="s">
        <v>49</v>
      </c>
      <c r="G52" s="73" t="s">
        <v>49</v>
      </c>
      <c r="H52" s="73" t="s">
        <v>49</v>
      </c>
      <c r="I52" s="73" t="s">
        <v>49</v>
      </c>
      <c r="J52" s="73" t="s">
        <v>49</v>
      </c>
      <c r="K52" s="73" t="s">
        <v>49</v>
      </c>
      <c r="L52" s="73" t="s">
        <v>49</v>
      </c>
      <c r="M52" s="73" t="s">
        <v>49</v>
      </c>
      <c r="N52" s="73" t="s">
        <v>49</v>
      </c>
      <c r="O52" s="73" t="s">
        <v>49</v>
      </c>
      <c r="P52" s="73" t="s">
        <v>49</v>
      </c>
      <c r="Q52" s="73" t="s">
        <v>49</v>
      </c>
      <c r="R52" s="73" t="s">
        <v>49</v>
      </c>
      <c r="S52" s="98" t="s">
        <v>49</v>
      </c>
      <c r="T52" s="144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6"/>
      <c r="AI52" s="144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6"/>
    </row>
    <row r="53" spans="1:49" x14ac:dyDescent="0.2">
      <c r="A53" s="253"/>
      <c r="B53" s="250" t="s">
        <v>2</v>
      </c>
      <c r="C53" s="11">
        <v>45</v>
      </c>
      <c r="D53" s="166"/>
      <c r="E53" s="143" t="s">
        <v>49</v>
      </c>
      <c r="F53" s="73" t="s">
        <v>49</v>
      </c>
      <c r="G53" s="73" t="s">
        <v>49</v>
      </c>
      <c r="H53" s="73" t="s">
        <v>49</v>
      </c>
      <c r="I53" s="73" t="s">
        <v>49</v>
      </c>
      <c r="J53" s="73" t="s">
        <v>49</v>
      </c>
      <c r="K53" s="73" t="s">
        <v>49</v>
      </c>
      <c r="L53" s="73" t="s">
        <v>49</v>
      </c>
      <c r="M53" s="73" t="s">
        <v>49</v>
      </c>
      <c r="N53" s="73" t="s">
        <v>49</v>
      </c>
      <c r="O53" s="73" t="s">
        <v>49</v>
      </c>
      <c r="P53" s="73" t="s">
        <v>49</v>
      </c>
      <c r="Q53" s="73" t="s">
        <v>49</v>
      </c>
      <c r="R53" s="73" t="s">
        <v>49</v>
      </c>
      <c r="S53" s="98" t="s">
        <v>49</v>
      </c>
      <c r="T53" s="144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6"/>
      <c r="AI53" s="144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6"/>
    </row>
    <row r="54" spans="1:49" x14ac:dyDescent="0.2">
      <c r="A54" s="253"/>
      <c r="B54" s="250"/>
      <c r="C54" s="11">
        <v>46</v>
      </c>
      <c r="D54" s="166"/>
      <c r="E54" s="143" t="s">
        <v>49</v>
      </c>
      <c r="F54" s="73" t="s">
        <v>49</v>
      </c>
      <c r="G54" s="73" t="s">
        <v>49</v>
      </c>
      <c r="H54" s="73" t="s">
        <v>49</v>
      </c>
      <c r="I54" s="73" t="s">
        <v>49</v>
      </c>
      <c r="J54" s="73" t="s">
        <v>49</v>
      </c>
      <c r="K54" s="73" t="s">
        <v>49</v>
      </c>
      <c r="L54" s="73" t="s">
        <v>49</v>
      </c>
      <c r="M54" s="73" t="s">
        <v>49</v>
      </c>
      <c r="N54" s="73" t="s">
        <v>49</v>
      </c>
      <c r="O54" s="73" t="s">
        <v>49</v>
      </c>
      <c r="P54" s="73" t="s">
        <v>49</v>
      </c>
      <c r="Q54" s="73" t="s">
        <v>49</v>
      </c>
      <c r="R54" s="73" t="s">
        <v>49</v>
      </c>
      <c r="S54" s="98" t="s">
        <v>49</v>
      </c>
      <c r="T54" s="144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6"/>
      <c r="AI54" s="144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6"/>
    </row>
    <row r="55" spans="1:49" x14ac:dyDescent="0.2">
      <c r="A55" s="253"/>
      <c r="B55" s="250"/>
      <c r="C55" s="11">
        <v>47</v>
      </c>
      <c r="D55" s="166"/>
      <c r="E55" s="147" t="s">
        <v>30</v>
      </c>
      <c r="F55" s="148" t="s">
        <v>30</v>
      </c>
      <c r="G55" s="148" t="s">
        <v>30</v>
      </c>
      <c r="H55" s="148" t="s">
        <v>30</v>
      </c>
      <c r="I55" s="148" t="s">
        <v>30</v>
      </c>
      <c r="J55" s="148" t="s">
        <v>30</v>
      </c>
      <c r="K55" s="148" t="s">
        <v>30</v>
      </c>
      <c r="L55" s="148" t="s">
        <v>30</v>
      </c>
      <c r="M55" s="148" t="s">
        <v>30</v>
      </c>
      <c r="N55" s="148" t="s">
        <v>30</v>
      </c>
      <c r="O55" s="148" t="s">
        <v>30</v>
      </c>
      <c r="P55" s="148" t="s">
        <v>30</v>
      </c>
      <c r="Q55" s="148" t="s">
        <v>30</v>
      </c>
      <c r="R55" s="148" t="s">
        <v>30</v>
      </c>
      <c r="S55" s="149" t="s">
        <v>30</v>
      </c>
      <c r="T55" s="144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6"/>
      <c r="AI55" s="144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6"/>
    </row>
    <row r="56" spans="1:49" x14ac:dyDescent="0.2">
      <c r="A56" s="253"/>
      <c r="B56" s="250"/>
      <c r="C56" s="11">
        <v>48</v>
      </c>
      <c r="D56" s="166"/>
      <c r="E56" s="147" t="s">
        <v>30</v>
      </c>
      <c r="F56" s="148" t="s">
        <v>30</v>
      </c>
      <c r="G56" s="148" t="s">
        <v>30</v>
      </c>
      <c r="H56" s="148" t="s">
        <v>30</v>
      </c>
      <c r="I56" s="148" t="s">
        <v>30</v>
      </c>
      <c r="J56" s="148" t="s">
        <v>30</v>
      </c>
      <c r="K56" s="148" t="s">
        <v>30</v>
      </c>
      <c r="L56" s="148" t="s">
        <v>30</v>
      </c>
      <c r="M56" s="148" t="s">
        <v>30</v>
      </c>
      <c r="N56" s="148" t="s">
        <v>30</v>
      </c>
      <c r="O56" s="148" t="s">
        <v>30</v>
      </c>
      <c r="P56" s="148" t="s">
        <v>30</v>
      </c>
      <c r="Q56" s="148" t="s">
        <v>30</v>
      </c>
      <c r="R56" s="148" t="s">
        <v>30</v>
      </c>
      <c r="S56" s="149" t="s">
        <v>30</v>
      </c>
      <c r="T56" s="144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6"/>
      <c r="AI56" s="144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6"/>
    </row>
    <row r="57" spans="1:49" x14ac:dyDescent="0.2">
      <c r="A57" s="253"/>
      <c r="B57" s="250" t="s">
        <v>3</v>
      </c>
      <c r="C57" s="11">
        <v>49</v>
      </c>
      <c r="D57" s="166"/>
      <c r="E57" s="147" t="s">
        <v>30</v>
      </c>
      <c r="F57" s="148" t="s">
        <v>30</v>
      </c>
      <c r="G57" s="148" t="s">
        <v>30</v>
      </c>
      <c r="H57" s="148" t="s">
        <v>30</v>
      </c>
      <c r="I57" s="148" t="s">
        <v>30</v>
      </c>
      <c r="J57" s="148" t="s">
        <v>30</v>
      </c>
      <c r="K57" s="148" t="s">
        <v>30</v>
      </c>
      <c r="L57" s="148" t="s">
        <v>30</v>
      </c>
      <c r="M57" s="148" t="s">
        <v>30</v>
      </c>
      <c r="N57" s="148" t="s">
        <v>30</v>
      </c>
      <c r="O57" s="148" t="s">
        <v>30</v>
      </c>
      <c r="P57" s="148" t="s">
        <v>30</v>
      </c>
      <c r="Q57" s="148" t="s">
        <v>30</v>
      </c>
      <c r="R57" s="148" t="s">
        <v>30</v>
      </c>
      <c r="S57" s="149" t="s">
        <v>30</v>
      </c>
      <c r="T57" s="144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6"/>
      <c r="AI57" s="144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6"/>
    </row>
    <row r="58" spans="1:49" x14ac:dyDescent="0.2">
      <c r="A58" s="253"/>
      <c r="B58" s="250"/>
      <c r="C58" s="11">
        <v>50</v>
      </c>
      <c r="D58" s="166"/>
      <c r="E58" s="147" t="s">
        <v>30</v>
      </c>
      <c r="F58" s="148" t="s">
        <v>30</v>
      </c>
      <c r="G58" s="148" t="s">
        <v>30</v>
      </c>
      <c r="H58" s="148" t="s">
        <v>30</v>
      </c>
      <c r="I58" s="148" t="s">
        <v>30</v>
      </c>
      <c r="J58" s="148" t="s">
        <v>30</v>
      </c>
      <c r="K58" s="148" t="s">
        <v>30</v>
      </c>
      <c r="L58" s="148" t="s">
        <v>30</v>
      </c>
      <c r="M58" s="148" t="s">
        <v>30</v>
      </c>
      <c r="N58" s="148" t="s">
        <v>30</v>
      </c>
      <c r="O58" s="148" t="s">
        <v>30</v>
      </c>
      <c r="P58" s="148" t="s">
        <v>30</v>
      </c>
      <c r="Q58" s="148" t="s">
        <v>30</v>
      </c>
      <c r="R58" s="148" t="s">
        <v>30</v>
      </c>
      <c r="S58" s="149" t="s">
        <v>30</v>
      </c>
      <c r="T58" s="144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6"/>
      <c r="AI58" s="144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6"/>
    </row>
    <row r="59" spans="1:49" x14ac:dyDescent="0.2">
      <c r="A59" s="253"/>
      <c r="B59" s="250"/>
      <c r="C59" s="11">
        <v>51</v>
      </c>
      <c r="D59" s="166"/>
      <c r="E59" s="147" t="s">
        <v>30</v>
      </c>
      <c r="F59" s="148" t="s">
        <v>30</v>
      </c>
      <c r="G59" s="148" t="s">
        <v>30</v>
      </c>
      <c r="H59" s="148" t="s">
        <v>30</v>
      </c>
      <c r="I59" s="148" t="s">
        <v>30</v>
      </c>
      <c r="J59" s="148" t="s">
        <v>30</v>
      </c>
      <c r="K59" s="148" t="s">
        <v>30</v>
      </c>
      <c r="L59" s="148" t="s">
        <v>30</v>
      </c>
      <c r="M59" s="148" t="s">
        <v>30</v>
      </c>
      <c r="N59" s="148" t="s">
        <v>30</v>
      </c>
      <c r="O59" s="148" t="s">
        <v>30</v>
      </c>
      <c r="P59" s="148" t="s">
        <v>30</v>
      </c>
      <c r="Q59" s="148" t="s">
        <v>30</v>
      </c>
      <c r="R59" s="148" t="s">
        <v>30</v>
      </c>
      <c r="S59" s="149" t="s">
        <v>30</v>
      </c>
      <c r="T59" s="144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6"/>
      <c r="AI59" s="144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6"/>
    </row>
    <row r="60" spans="1:49" x14ac:dyDescent="0.2">
      <c r="A60" s="253"/>
      <c r="B60" s="250"/>
      <c r="C60" s="11">
        <v>52</v>
      </c>
      <c r="D60" s="166"/>
      <c r="E60" s="147" t="s">
        <v>30</v>
      </c>
      <c r="F60" s="148" t="s">
        <v>30</v>
      </c>
      <c r="G60" s="148" t="s">
        <v>30</v>
      </c>
      <c r="H60" s="148" t="s">
        <v>30</v>
      </c>
      <c r="I60" s="148" t="s">
        <v>30</v>
      </c>
      <c r="J60" s="148" t="s">
        <v>30</v>
      </c>
      <c r="K60" s="148" t="s">
        <v>30</v>
      </c>
      <c r="L60" s="148" t="s">
        <v>30</v>
      </c>
      <c r="M60" s="148" t="s">
        <v>30</v>
      </c>
      <c r="N60" s="148" t="s">
        <v>30</v>
      </c>
      <c r="O60" s="148" t="s">
        <v>30</v>
      </c>
      <c r="P60" s="148" t="s">
        <v>30</v>
      </c>
      <c r="Q60" s="148" t="s">
        <v>30</v>
      </c>
      <c r="R60" s="148" t="s">
        <v>30</v>
      </c>
      <c r="S60" s="149" t="s">
        <v>30</v>
      </c>
      <c r="T60" s="144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6"/>
      <c r="AI60" s="144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6"/>
    </row>
    <row r="61" spans="1:49" ht="13.5" thickBot="1" x14ac:dyDescent="0.25">
      <c r="A61" s="254"/>
      <c r="B61" s="251"/>
      <c r="C61" s="164">
        <v>53</v>
      </c>
      <c r="D61" s="167" t="s">
        <v>76</v>
      </c>
      <c r="E61" s="147" t="s">
        <v>30</v>
      </c>
      <c r="F61" s="148" t="s">
        <v>30</v>
      </c>
      <c r="G61" s="148" t="s">
        <v>30</v>
      </c>
      <c r="H61" s="148" t="s">
        <v>30</v>
      </c>
      <c r="I61" s="148" t="s">
        <v>30</v>
      </c>
      <c r="J61" s="148" t="s">
        <v>30</v>
      </c>
      <c r="K61" s="148" t="s">
        <v>30</v>
      </c>
      <c r="L61" s="148" t="s">
        <v>30</v>
      </c>
      <c r="M61" s="148" t="s">
        <v>30</v>
      </c>
      <c r="N61" s="148" t="s">
        <v>30</v>
      </c>
      <c r="O61" s="148" t="s">
        <v>30</v>
      </c>
      <c r="P61" s="148" t="s">
        <v>30</v>
      </c>
      <c r="Q61" s="148" t="s">
        <v>30</v>
      </c>
      <c r="R61" s="148" t="s">
        <v>30</v>
      </c>
      <c r="S61" s="149" t="s">
        <v>30</v>
      </c>
      <c r="T61" s="144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6"/>
      <c r="AI61" s="144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6"/>
    </row>
    <row r="62" spans="1:49" x14ac:dyDescent="0.2">
      <c r="A62" s="257">
        <v>2021</v>
      </c>
      <c r="B62" s="260" t="s">
        <v>4</v>
      </c>
      <c r="C62" s="10">
        <v>1</v>
      </c>
      <c r="D62" s="171" t="s">
        <v>76</v>
      </c>
      <c r="E62" s="147" t="s">
        <v>30</v>
      </c>
      <c r="F62" s="148" t="s">
        <v>30</v>
      </c>
      <c r="G62" s="148" t="s">
        <v>30</v>
      </c>
      <c r="H62" s="148" t="s">
        <v>30</v>
      </c>
      <c r="I62" s="148" t="s">
        <v>30</v>
      </c>
      <c r="J62" s="148" t="s">
        <v>30</v>
      </c>
      <c r="K62" s="148" t="s">
        <v>30</v>
      </c>
      <c r="L62" s="148" t="s">
        <v>30</v>
      </c>
      <c r="M62" s="148" t="s">
        <v>30</v>
      </c>
      <c r="N62" s="148" t="s">
        <v>30</v>
      </c>
      <c r="O62" s="148" t="s">
        <v>30</v>
      </c>
      <c r="P62" s="148" t="s">
        <v>30</v>
      </c>
      <c r="Q62" s="148" t="s">
        <v>30</v>
      </c>
      <c r="R62" s="148" t="s">
        <v>30</v>
      </c>
      <c r="S62" s="149" t="s">
        <v>30</v>
      </c>
      <c r="T62" s="144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6"/>
      <c r="AI62" s="144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6"/>
    </row>
    <row r="63" spans="1:49" x14ac:dyDescent="0.2">
      <c r="A63" s="258"/>
      <c r="B63" s="250"/>
      <c r="C63" s="11">
        <v>2</v>
      </c>
      <c r="D63" s="166"/>
      <c r="E63" s="143" t="s">
        <v>49</v>
      </c>
      <c r="F63" s="73" t="s">
        <v>49</v>
      </c>
      <c r="G63" s="73" t="s">
        <v>49</v>
      </c>
      <c r="H63" s="73" t="s">
        <v>49</v>
      </c>
      <c r="I63" s="73" t="s">
        <v>49</v>
      </c>
      <c r="J63" s="73" t="s">
        <v>49</v>
      </c>
      <c r="K63" s="73" t="s">
        <v>49</v>
      </c>
      <c r="L63" s="73" t="s">
        <v>49</v>
      </c>
      <c r="M63" s="73" t="s">
        <v>49</v>
      </c>
      <c r="N63" s="73" t="s">
        <v>49</v>
      </c>
      <c r="O63" s="73" t="s">
        <v>49</v>
      </c>
      <c r="P63" s="73" t="s">
        <v>49</v>
      </c>
      <c r="Q63" s="73" t="s">
        <v>49</v>
      </c>
      <c r="R63" s="73" t="s">
        <v>49</v>
      </c>
      <c r="S63" s="98" t="s">
        <v>49</v>
      </c>
      <c r="T63" s="144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6"/>
      <c r="AI63" s="144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6"/>
    </row>
    <row r="64" spans="1:49" x14ac:dyDescent="0.2">
      <c r="A64" s="258"/>
      <c r="B64" s="250"/>
      <c r="C64" s="11">
        <v>3</v>
      </c>
      <c r="D64" s="166"/>
      <c r="E64" s="143" t="s">
        <v>49</v>
      </c>
      <c r="F64" s="73" t="s">
        <v>49</v>
      </c>
      <c r="G64" s="73" t="s">
        <v>49</v>
      </c>
      <c r="H64" s="73" t="s">
        <v>49</v>
      </c>
      <c r="I64" s="73" t="s">
        <v>49</v>
      </c>
      <c r="J64" s="73" t="s">
        <v>49</v>
      </c>
      <c r="K64" s="73" t="s">
        <v>49</v>
      </c>
      <c r="L64" s="73" t="s">
        <v>49</v>
      </c>
      <c r="M64" s="73" t="s">
        <v>49</v>
      </c>
      <c r="N64" s="73" t="s">
        <v>49</v>
      </c>
      <c r="O64" s="73" t="s">
        <v>49</v>
      </c>
      <c r="P64" s="73" t="s">
        <v>49</v>
      </c>
      <c r="Q64" s="73" t="s">
        <v>49</v>
      </c>
      <c r="R64" s="73" t="s">
        <v>49</v>
      </c>
      <c r="S64" s="98" t="s">
        <v>49</v>
      </c>
      <c r="T64" s="144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6"/>
      <c r="AI64" s="144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6"/>
    </row>
    <row r="65" spans="1:49" x14ac:dyDescent="0.2">
      <c r="A65" s="258"/>
      <c r="B65" s="250"/>
      <c r="C65" s="11">
        <v>4</v>
      </c>
      <c r="D65" s="166"/>
      <c r="E65" s="143" t="s">
        <v>49</v>
      </c>
      <c r="F65" s="73" t="s">
        <v>49</v>
      </c>
      <c r="G65" s="73" t="s">
        <v>49</v>
      </c>
      <c r="H65" s="73" t="s">
        <v>49</v>
      </c>
      <c r="I65" s="73" t="s">
        <v>49</v>
      </c>
      <c r="J65" s="73" t="s">
        <v>49</v>
      </c>
      <c r="K65" s="73" t="s">
        <v>49</v>
      </c>
      <c r="L65" s="73" t="s">
        <v>49</v>
      </c>
      <c r="M65" s="73" t="s">
        <v>49</v>
      </c>
      <c r="N65" s="73" t="s">
        <v>49</v>
      </c>
      <c r="O65" s="73" t="s">
        <v>49</v>
      </c>
      <c r="P65" s="73" t="s">
        <v>49</v>
      </c>
      <c r="Q65" s="73" t="s">
        <v>49</v>
      </c>
      <c r="R65" s="73" t="s">
        <v>49</v>
      </c>
      <c r="S65" s="98" t="s">
        <v>49</v>
      </c>
      <c r="T65" s="144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6"/>
      <c r="AI65" s="144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6"/>
    </row>
    <row r="66" spans="1:49" x14ac:dyDescent="0.2">
      <c r="A66" s="258"/>
      <c r="B66" s="250" t="s">
        <v>5</v>
      </c>
      <c r="C66" s="11">
        <v>5</v>
      </c>
      <c r="D66" s="166"/>
      <c r="E66" s="143" t="s">
        <v>49</v>
      </c>
      <c r="F66" s="73" t="s">
        <v>49</v>
      </c>
      <c r="G66" s="73" t="s">
        <v>49</v>
      </c>
      <c r="H66" s="73" t="s">
        <v>49</v>
      </c>
      <c r="I66" s="73" t="s">
        <v>49</v>
      </c>
      <c r="J66" s="73" t="s">
        <v>49</v>
      </c>
      <c r="K66" s="73" t="s">
        <v>49</v>
      </c>
      <c r="L66" s="73" t="s">
        <v>49</v>
      </c>
      <c r="M66" s="73" t="s">
        <v>49</v>
      </c>
      <c r="N66" s="73" t="s">
        <v>49</v>
      </c>
      <c r="O66" s="73" t="s">
        <v>49</v>
      </c>
      <c r="P66" s="73" t="s">
        <v>49</v>
      </c>
      <c r="Q66" s="73" t="s">
        <v>49</v>
      </c>
      <c r="R66" s="73" t="s">
        <v>49</v>
      </c>
      <c r="S66" s="98" t="s">
        <v>49</v>
      </c>
      <c r="T66" s="144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6"/>
      <c r="AI66" s="144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6"/>
    </row>
    <row r="67" spans="1:49" x14ac:dyDescent="0.2">
      <c r="A67" s="258"/>
      <c r="B67" s="250"/>
      <c r="C67" s="11">
        <v>6</v>
      </c>
      <c r="D67" s="166"/>
      <c r="E67" s="143" t="s">
        <v>49</v>
      </c>
      <c r="F67" s="73" t="s">
        <v>49</v>
      </c>
      <c r="G67" s="73" t="s">
        <v>49</v>
      </c>
      <c r="H67" s="73" t="s">
        <v>49</v>
      </c>
      <c r="I67" s="73" t="s">
        <v>49</v>
      </c>
      <c r="J67" s="73" t="s">
        <v>49</v>
      </c>
      <c r="K67" s="73" t="s">
        <v>49</v>
      </c>
      <c r="L67" s="73" t="s">
        <v>49</v>
      </c>
      <c r="M67" s="73" t="s">
        <v>49</v>
      </c>
      <c r="N67" s="73" t="s">
        <v>49</v>
      </c>
      <c r="O67" s="73" t="s">
        <v>49</v>
      </c>
      <c r="P67" s="73" t="s">
        <v>49</v>
      </c>
      <c r="Q67" s="73" t="s">
        <v>49</v>
      </c>
      <c r="R67" s="73" t="s">
        <v>49</v>
      </c>
      <c r="S67" s="98" t="s">
        <v>49</v>
      </c>
      <c r="T67" s="144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6"/>
      <c r="AI67" s="144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6"/>
    </row>
    <row r="68" spans="1:49" x14ac:dyDescent="0.2">
      <c r="A68" s="258"/>
      <c r="B68" s="250"/>
      <c r="C68" s="11">
        <v>7</v>
      </c>
      <c r="D68" s="166" t="s">
        <v>27</v>
      </c>
      <c r="E68" s="147" t="s">
        <v>30</v>
      </c>
      <c r="F68" s="148" t="s">
        <v>30</v>
      </c>
      <c r="G68" s="148" t="s">
        <v>30</v>
      </c>
      <c r="H68" s="148" t="s">
        <v>30</v>
      </c>
      <c r="I68" s="148" t="s">
        <v>30</v>
      </c>
      <c r="J68" s="148" t="s">
        <v>30</v>
      </c>
      <c r="K68" s="148" t="s">
        <v>30</v>
      </c>
      <c r="L68" s="148" t="s">
        <v>30</v>
      </c>
      <c r="M68" s="148" t="s">
        <v>30</v>
      </c>
      <c r="N68" s="148" t="s">
        <v>30</v>
      </c>
      <c r="O68" s="148" t="s">
        <v>30</v>
      </c>
      <c r="P68" s="148" t="s">
        <v>30</v>
      </c>
      <c r="Q68" s="148" t="s">
        <v>30</v>
      </c>
      <c r="R68" s="148" t="s">
        <v>30</v>
      </c>
      <c r="S68" s="149" t="s">
        <v>30</v>
      </c>
      <c r="T68" s="144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6"/>
      <c r="AI68" s="144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6"/>
    </row>
    <row r="69" spans="1:49" x14ac:dyDescent="0.2">
      <c r="A69" s="258"/>
      <c r="B69" s="250"/>
      <c r="C69" s="11">
        <v>8</v>
      </c>
      <c r="D69" s="166"/>
      <c r="E69" s="147" t="s">
        <v>30</v>
      </c>
      <c r="F69" s="148" t="s">
        <v>30</v>
      </c>
      <c r="G69" s="148" t="s">
        <v>30</v>
      </c>
      <c r="H69" s="148" t="s">
        <v>30</v>
      </c>
      <c r="I69" s="148" t="s">
        <v>30</v>
      </c>
      <c r="J69" s="148" t="s">
        <v>30</v>
      </c>
      <c r="K69" s="148" t="s">
        <v>30</v>
      </c>
      <c r="L69" s="148" t="s">
        <v>30</v>
      </c>
      <c r="M69" s="148" t="s">
        <v>30</v>
      </c>
      <c r="N69" s="148" t="s">
        <v>30</v>
      </c>
      <c r="O69" s="148" t="s">
        <v>30</v>
      </c>
      <c r="P69" s="148" t="s">
        <v>30</v>
      </c>
      <c r="Q69" s="148" t="s">
        <v>30</v>
      </c>
      <c r="R69" s="148" t="s">
        <v>30</v>
      </c>
      <c r="S69" s="149" t="s">
        <v>30</v>
      </c>
      <c r="T69" s="144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6"/>
      <c r="AI69" s="144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6"/>
    </row>
    <row r="70" spans="1:49" x14ac:dyDescent="0.2">
      <c r="A70" s="258"/>
      <c r="B70" s="250" t="s">
        <v>6</v>
      </c>
      <c r="C70" s="11">
        <v>9</v>
      </c>
      <c r="D70" s="166"/>
      <c r="E70" s="147" t="s">
        <v>30</v>
      </c>
      <c r="F70" s="148" t="s">
        <v>30</v>
      </c>
      <c r="G70" s="148" t="s">
        <v>30</v>
      </c>
      <c r="H70" s="148" t="s">
        <v>30</v>
      </c>
      <c r="I70" s="148" t="s">
        <v>30</v>
      </c>
      <c r="J70" s="148" t="s">
        <v>30</v>
      </c>
      <c r="K70" s="148" t="s">
        <v>30</v>
      </c>
      <c r="L70" s="148" t="s">
        <v>30</v>
      </c>
      <c r="M70" s="148" t="s">
        <v>30</v>
      </c>
      <c r="N70" s="148" t="s">
        <v>30</v>
      </c>
      <c r="O70" s="148" t="s">
        <v>30</v>
      </c>
      <c r="P70" s="148" t="s">
        <v>30</v>
      </c>
      <c r="Q70" s="148" t="s">
        <v>30</v>
      </c>
      <c r="R70" s="148" t="s">
        <v>30</v>
      </c>
      <c r="S70" s="149" t="s">
        <v>30</v>
      </c>
      <c r="T70" s="144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6"/>
      <c r="AI70" s="144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6"/>
    </row>
    <row r="71" spans="1:49" x14ac:dyDescent="0.2">
      <c r="A71" s="258"/>
      <c r="B71" s="250"/>
      <c r="C71" s="11">
        <v>10</v>
      </c>
      <c r="D71" s="166"/>
      <c r="E71" s="147" t="s">
        <v>30</v>
      </c>
      <c r="F71" s="148" t="s">
        <v>30</v>
      </c>
      <c r="G71" s="148" t="s">
        <v>30</v>
      </c>
      <c r="H71" s="148" t="s">
        <v>30</v>
      </c>
      <c r="I71" s="148" t="s">
        <v>30</v>
      </c>
      <c r="J71" s="148" t="s">
        <v>30</v>
      </c>
      <c r="K71" s="148" t="s">
        <v>30</v>
      </c>
      <c r="L71" s="148" t="s">
        <v>30</v>
      </c>
      <c r="M71" s="148" t="s">
        <v>30</v>
      </c>
      <c r="N71" s="148" t="s">
        <v>30</v>
      </c>
      <c r="O71" s="148" t="s">
        <v>30</v>
      </c>
      <c r="P71" s="148" t="s">
        <v>30</v>
      </c>
      <c r="Q71" s="148" t="s">
        <v>30</v>
      </c>
      <c r="R71" s="148" t="s">
        <v>30</v>
      </c>
      <c r="S71" s="149" t="s">
        <v>30</v>
      </c>
      <c r="T71" s="144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6"/>
      <c r="AI71" s="144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6"/>
    </row>
    <row r="72" spans="1:49" x14ac:dyDescent="0.2">
      <c r="A72" s="258"/>
      <c r="B72" s="250"/>
      <c r="C72" s="11">
        <v>11</v>
      </c>
      <c r="D72" s="166"/>
      <c r="E72" s="147" t="s">
        <v>30</v>
      </c>
      <c r="F72" s="148" t="s">
        <v>30</v>
      </c>
      <c r="G72" s="148" t="s">
        <v>30</v>
      </c>
      <c r="H72" s="148" t="s">
        <v>30</v>
      </c>
      <c r="I72" s="148" t="s">
        <v>30</v>
      </c>
      <c r="J72" s="148" t="s">
        <v>30</v>
      </c>
      <c r="K72" s="148" t="s">
        <v>30</v>
      </c>
      <c r="L72" s="148" t="s">
        <v>30</v>
      </c>
      <c r="M72" s="148" t="s">
        <v>30</v>
      </c>
      <c r="N72" s="148" t="s">
        <v>30</v>
      </c>
      <c r="O72" s="148" t="s">
        <v>30</v>
      </c>
      <c r="P72" s="148" t="s">
        <v>30</v>
      </c>
      <c r="Q72" s="148" t="s">
        <v>30</v>
      </c>
      <c r="R72" s="148" t="s">
        <v>30</v>
      </c>
      <c r="S72" s="149" t="s">
        <v>30</v>
      </c>
      <c r="T72" s="144"/>
      <c r="U72" s="145"/>
      <c r="V72" s="145"/>
      <c r="W72" s="145"/>
      <c r="X72" s="145"/>
      <c r="Y72" s="17"/>
      <c r="Z72" s="17"/>
      <c r="AA72" s="17"/>
      <c r="AB72" s="17"/>
      <c r="AC72" s="17"/>
      <c r="AD72" s="17"/>
      <c r="AE72" s="17"/>
      <c r="AF72" s="17"/>
      <c r="AG72" s="17"/>
      <c r="AH72" s="63"/>
      <c r="AI72" s="144"/>
      <c r="AJ72" s="145"/>
      <c r="AK72" s="145"/>
      <c r="AL72" s="145"/>
      <c r="AM72" s="145"/>
      <c r="AN72" s="17"/>
      <c r="AO72" s="17"/>
      <c r="AP72" s="17"/>
      <c r="AQ72" s="17"/>
      <c r="AR72" s="17"/>
      <c r="AS72" s="17"/>
      <c r="AT72" s="17"/>
      <c r="AU72" s="17"/>
      <c r="AV72" s="17"/>
      <c r="AW72" s="63"/>
    </row>
    <row r="73" spans="1:49" x14ac:dyDescent="0.2">
      <c r="A73" s="258"/>
      <c r="B73" s="250"/>
      <c r="C73" s="11">
        <v>12</v>
      </c>
      <c r="D73" s="166"/>
      <c r="E73" s="147" t="s">
        <v>30</v>
      </c>
      <c r="F73" s="148" t="s">
        <v>30</v>
      </c>
      <c r="G73" s="148" t="s">
        <v>30</v>
      </c>
      <c r="H73" s="148" t="s">
        <v>30</v>
      </c>
      <c r="I73" s="148" t="s">
        <v>30</v>
      </c>
      <c r="J73" s="148" t="s">
        <v>30</v>
      </c>
      <c r="K73" s="148" t="s">
        <v>30</v>
      </c>
      <c r="L73" s="148" t="s">
        <v>30</v>
      </c>
      <c r="M73" s="148" t="s">
        <v>30</v>
      </c>
      <c r="N73" s="148" t="s">
        <v>30</v>
      </c>
      <c r="O73" s="148" t="s">
        <v>30</v>
      </c>
      <c r="P73" s="148" t="s">
        <v>30</v>
      </c>
      <c r="Q73" s="148" t="s">
        <v>30</v>
      </c>
      <c r="R73" s="148" t="s">
        <v>30</v>
      </c>
      <c r="S73" s="149" t="s">
        <v>30</v>
      </c>
      <c r="T73" s="144"/>
      <c r="U73" s="145"/>
      <c r="V73" s="145"/>
      <c r="W73" s="145"/>
      <c r="X73" s="145"/>
      <c r="Y73" s="17"/>
      <c r="Z73" s="17"/>
      <c r="AA73" s="17"/>
      <c r="AB73" s="17"/>
      <c r="AC73" s="17"/>
      <c r="AD73" s="17"/>
      <c r="AE73" s="17"/>
      <c r="AF73" s="17"/>
      <c r="AG73" s="17"/>
      <c r="AH73" s="63"/>
      <c r="AI73" s="144"/>
      <c r="AJ73" s="145"/>
      <c r="AK73" s="145"/>
      <c r="AL73" s="145"/>
      <c r="AM73" s="145"/>
      <c r="AN73" s="17"/>
      <c r="AO73" s="17"/>
      <c r="AP73" s="17"/>
      <c r="AQ73" s="17"/>
      <c r="AR73" s="17"/>
      <c r="AS73" s="17"/>
      <c r="AT73" s="17"/>
      <c r="AU73" s="17"/>
      <c r="AV73" s="17"/>
      <c r="AW73" s="63"/>
    </row>
    <row r="74" spans="1:49" x14ac:dyDescent="0.2">
      <c r="A74" s="258"/>
      <c r="B74" s="250"/>
      <c r="C74" s="11">
        <v>13</v>
      </c>
      <c r="D74" s="166"/>
      <c r="E74" s="147" t="s">
        <v>30</v>
      </c>
      <c r="F74" s="148" t="s">
        <v>30</v>
      </c>
      <c r="G74" s="148" t="s">
        <v>30</v>
      </c>
      <c r="H74" s="148" t="s">
        <v>30</v>
      </c>
      <c r="I74" s="148" t="s">
        <v>30</v>
      </c>
      <c r="J74" s="148" t="s">
        <v>30</v>
      </c>
      <c r="K74" s="148" t="s">
        <v>30</v>
      </c>
      <c r="L74" s="148" t="s">
        <v>30</v>
      </c>
      <c r="M74" s="148" t="s">
        <v>30</v>
      </c>
      <c r="N74" s="148" t="s">
        <v>30</v>
      </c>
      <c r="O74" s="148" t="s">
        <v>30</v>
      </c>
      <c r="P74" s="148" t="s">
        <v>30</v>
      </c>
      <c r="Q74" s="148" t="s">
        <v>30</v>
      </c>
      <c r="R74" s="148" t="s">
        <v>30</v>
      </c>
      <c r="S74" s="149" t="s">
        <v>30</v>
      </c>
      <c r="T74" s="144"/>
      <c r="U74" s="145"/>
      <c r="V74" s="145"/>
      <c r="W74" s="145"/>
      <c r="X74" s="145"/>
      <c r="Y74" s="17"/>
      <c r="Z74" s="17"/>
      <c r="AA74" s="17"/>
      <c r="AB74" s="17"/>
      <c r="AC74" s="17"/>
      <c r="AD74" s="17"/>
      <c r="AE74" s="17"/>
      <c r="AF74" s="17"/>
      <c r="AG74" s="17"/>
      <c r="AH74" s="63"/>
      <c r="AI74" s="144"/>
      <c r="AJ74" s="145"/>
      <c r="AK74" s="145"/>
      <c r="AL74" s="145"/>
      <c r="AM74" s="145"/>
      <c r="AN74" s="17"/>
      <c r="AO74" s="17"/>
      <c r="AP74" s="17"/>
      <c r="AQ74" s="17"/>
      <c r="AR74" s="17"/>
      <c r="AS74" s="17"/>
      <c r="AT74" s="17"/>
      <c r="AU74" s="17"/>
      <c r="AV74" s="17"/>
      <c r="AW74" s="63"/>
    </row>
    <row r="75" spans="1:49" x14ac:dyDescent="0.2">
      <c r="A75" s="258"/>
      <c r="B75" s="250" t="s">
        <v>7</v>
      </c>
      <c r="C75" s="11">
        <v>14</v>
      </c>
      <c r="D75" s="166" t="s">
        <v>76</v>
      </c>
      <c r="E75" s="147" t="s">
        <v>30</v>
      </c>
      <c r="F75" s="148" t="s">
        <v>30</v>
      </c>
      <c r="G75" s="148" t="s">
        <v>30</v>
      </c>
      <c r="H75" s="148" t="s">
        <v>30</v>
      </c>
      <c r="I75" s="148" t="s">
        <v>30</v>
      </c>
      <c r="J75" s="148" t="s">
        <v>30</v>
      </c>
      <c r="K75" s="148" t="s">
        <v>30</v>
      </c>
      <c r="L75" s="148" t="s">
        <v>30</v>
      </c>
      <c r="M75" s="148" t="s">
        <v>30</v>
      </c>
      <c r="N75" s="148" t="s">
        <v>30</v>
      </c>
      <c r="O75" s="148" t="s">
        <v>30</v>
      </c>
      <c r="P75" s="148" t="s">
        <v>30</v>
      </c>
      <c r="Q75" s="148" t="s">
        <v>30</v>
      </c>
      <c r="R75" s="148" t="s">
        <v>30</v>
      </c>
      <c r="S75" s="149" t="s">
        <v>30</v>
      </c>
      <c r="T75" s="144"/>
      <c r="U75" s="145"/>
      <c r="V75" s="145"/>
      <c r="W75" s="145"/>
      <c r="X75" s="145"/>
      <c r="Y75" s="17"/>
      <c r="Z75" s="17"/>
      <c r="AA75" s="17"/>
      <c r="AB75" s="17"/>
      <c r="AC75" s="17"/>
      <c r="AD75" s="17"/>
      <c r="AE75" s="17"/>
      <c r="AF75" s="17"/>
      <c r="AG75" s="17"/>
      <c r="AH75" s="63"/>
      <c r="AI75" s="144"/>
      <c r="AJ75" s="145"/>
      <c r="AK75" s="145"/>
      <c r="AL75" s="145"/>
      <c r="AM75" s="145"/>
      <c r="AN75" s="17"/>
      <c r="AO75" s="17"/>
      <c r="AP75" s="17"/>
      <c r="AQ75" s="17"/>
      <c r="AR75" s="17"/>
      <c r="AS75" s="17"/>
      <c r="AT75" s="17"/>
      <c r="AU75" s="17"/>
      <c r="AV75" s="17"/>
      <c r="AW75" s="63"/>
    </row>
    <row r="76" spans="1:49" x14ac:dyDescent="0.2">
      <c r="A76" s="258"/>
      <c r="B76" s="250"/>
      <c r="C76" s="11">
        <v>15</v>
      </c>
      <c r="D76" s="166"/>
      <c r="E76" s="143" t="s">
        <v>49</v>
      </c>
      <c r="F76" s="73" t="s">
        <v>49</v>
      </c>
      <c r="G76" s="73" t="s">
        <v>49</v>
      </c>
      <c r="H76" s="73" t="s">
        <v>49</v>
      </c>
      <c r="I76" s="73" t="s">
        <v>49</v>
      </c>
      <c r="J76" s="73" t="s">
        <v>49</v>
      </c>
      <c r="K76" s="73" t="s">
        <v>49</v>
      </c>
      <c r="L76" s="73" t="s">
        <v>49</v>
      </c>
      <c r="M76" s="73" t="s">
        <v>49</v>
      </c>
      <c r="N76" s="73" t="s">
        <v>49</v>
      </c>
      <c r="O76" s="73" t="s">
        <v>49</v>
      </c>
      <c r="P76" s="73" t="s">
        <v>49</v>
      </c>
      <c r="Q76" s="73" t="s">
        <v>49</v>
      </c>
      <c r="R76" s="73" t="s">
        <v>49</v>
      </c>
      <c r="S76" s="98" t="s">
        <v>49</v>
      </c>
      <c r="T76" s="144"/>
      <c r="U76" s="145"/>
      <c r="V76" s="145"/>
      <c r="W76" s="145"/>
      <c r="X76" s="145"/>
      <c r="Y76" s="17"/>
      <c r="Z76" s="17"/>
      <c r="AA76" s="17"/>
      <c r="AB76" s="17"/>
      <c r="AC76" s="17"/>
      <c r="AD76" s="17"/>
      <c r="AE76" s="17"/>
      <c r="AF76" s="17"/>
      <c r="AG76" s="17"/>
      <c r="AH76" s="63"/>
      <c r="AI76" s="144"/>
      <c r="AJ76" s="145"/>
      <c r="AK76" s="145"/>
      <c r="AL76" s="145"/>
      <c r="AM76" s="145"/>
      <c r="AN76" s="17"/>
      <c r="AO76" s="17"/>
      <c r="AP76" s="17"/>
      <c r="AQ76" s="17"/>
      <c r="AR76" s="17"/>
      <c r="AS76" s="17"/>
      <c r="AT76" s="17"/>
      <c r="AU76" s="17"/>
      <c r="AV76" s="17"/>
      <c r="AW76" s="63"/>
    </row>
    <row r="77" spans="1:49" x14ac:dyDescent="0.2">
      <c r="A77" s="258"/>
      <c r="B77" s="250"/>
      <c r="C77" s="11">
        <v>16</v>
      </c>
      <c r="D77" s="166"/>
      <c r="E77" s="143" t="s">
        <v>49</v>
      </c>
      <c r="F77" s="73" t="s">
        <v>49</v>
      </c>
      <c r="G77" s="73" t="s">
        <v>49</v>
      </c>
      <c r="H77" s="73" t="s">
        <v>49</v>
      </c>
      <c r="I77" s="73" t="s">
        <v>49</v>
      </c>
      <c r="J77" s="73" t="s">
        <v>49</v>
      </c>
      <c r="K77" s="73" t="s">
        <v>49</v>
      </c>
      <c r="L77" s="73" t="s">
        <v>49</v>
      </c>
      <c r="M77" s="73" t="s">
        <v>49</v>
      </c>
      <c r="N77" s="73" t="s">
        <v>49</v>
      </c>
      <c r="O77" s="73" t="s">
        <v>49</v>
      </c>
      <c r="P77" s="73" t="s">
        <v>49</v>
      </c>
      <c r="Q77" s="73" t="s">
        <v>49</v>
      </c>
      <c r="R77" s="73" t="s">
        <v>49</v>
      </c>
      <c r="S77" s="98" t="s">
        <v>49</v>
      </c>
      <c r="T77" s="144"/>
      <c r="U77" s="145"/>
      <c r="V77" s="145"/>
      <c r="W77" s="145"/>
      <c r="X77" s="145"/>
      <c r="Y77" s="17"/>
      <c r="Z77" s="17"/>
      <c r="AA77" s="17"/>
      <c r="AB77" s="17"/>
      <c r="AC77" s="17"/>
      <c r="AD77" s="17"/>
      <c r="AE77" s="17"/>
      <c r="AF77" s="17"/>
      <c r="AG77" s="17"/>
      <c r="AH77" s="63"/>
      <c r="AI77" s="144"/>
      <c r="AJ77" s="145"/>
      <c r="AK77" s="145"/>
      <c r="AL77" s="145"/>
      <c r="AM77" s="145"/>
      <c r="AN77" s="17"/>
      <c r="AO77" s="17"/>
      <c r="AP77" s="17"/>
      <c r="AQ77" s="17"/>
      <c r="AR77" s="17"/>
      <c r="AS77" s="17"/>
      <c r="AT77" s="17"/>
      <c r="AU77" s="17"/>
      <c r="AV77" s="17"/>
      <c r="AW77" s="63"/>
    </row>
    <row r="78" spans="1:49" x14ac:dyDescent="0.2">
      <c r="A78" s="258"/>
      <c r="B78" s="250"/>
      <c r="C78" s="11">
        <v>17</v>
      </c>
      <c r="D78" s="166"/>
      <c r="E78" s="143" t="s">
        <v>49</v>
      </c>
      <c r="F78" s="73" t="s">
        <v>49</v>
      </c>
      <c r="G78" s="73" t="s">
        <v>49</v>
      </c>
      <c r="H78" s="73" t="s">
        <v>49</v>
      </c>
      <c r="I78" s="73" t="s">
        <v>49</v>
      </c>
      <c r="J78" s="73" t="s">
        <v>49</v>
      </c>
      <c r="K78" s="73" t="s">
        <v>49</v>
      </c>
      <c r="L78" s="73" t="s">
        <v>49</v>
      </c>
      <c r="M78" s="73" t="s">
        <v>49</v>
      </c>
      <c r="N78" s="73" t="s">
        <v>49</v>
      </c>
      <c r="O78" s="73" t="s">
        <v>49</v>
      </c>
      <c r="P78" s="73" t="s">
        <v>49</v>
      </c>
      <c r="Q78" s="73" t="s">
        <v>49</v>
      </c>
      <c r="R78" s="73" t="s">
        <v>49</v>
      </c>
      <c r="S78" s="98" t="s">
        <v>49</v>
      </c>
      <c r="T78" s="144"/>
      <c r="U78" s="145"/>
      <c r="V78" s="145"/>
      <c r="W78" s="145"/>
      <c r="X78" s="145"/>
      <c r="Y78" s="17"/>
      <c r="Z78" s="17"/>
      <c r="AA78" s="17"/>
      <c r="AB78" s="17"/>
      <c r="AC78" s="17"/>
      <c r="AD78" s="17"/>
      <c r="AE78" s="17"/>
      <c r="AF78" s="17"/>
      <c r="AG78" s="17"/>
      <c r="AH78" s="63"/>
      <c r="AI78" s="144"/>
      <c r="AJ78" s="145"/>
      <c r="AK78" s="145"/>
      <c r="AL78" s="145"/>
      <c r="AM78" s="145"/>
      <c r="AN78" s="17"/>
      <c r="AO78" s="17"/>
      <c r="AP78" s="17"/>
      <c r="AQ78" s="17"/>
      <c r="AR78" s="17"/>
      <c r="AS78" s="17"/>
      <c r="AT78" s="17"/>
      <c r="AU78" s="17"/>
      <c r="AV78" s="17"/>
      <c r="AW78" s="63"/>
    </row>
    <row r="79" spans="1:49" x14ac:dyDescent="0.2">
      <c r="A79" s="258"/>
      <c r="B79" s="250" t="s">
        <v>8</v>
      </c>
      <c r="C79" s="11">
        <v>18</v>
      </c>
      <c r="D79" s="166"/>
      <c r="E79" s="143" t="s">
        <v>49</v>
      </c>
      <c r="F79" s="73" t="s">
        <v>49</v>
      </c>
      <c r="G79" s="73" t="s">
        <v>49</v>
      </c>
      <c r="H79" s="73" t="s">
        <v>49</v>
      </c>
      <c r="I79" s="73" t="s">
        <v>49</v>
      </c>
      <c r="J79" s="73" t="s">
        <v>49</v>
      </c>
      <c r="K79" s="73" t="s">
        <v>49</v>
      </c>
      <c r="L79" s="73" t="s">
        <v>49</v>
      </c>
      <c r="M79" s="73" t="s">
        <v>49</v>
      </c>
      <c r="N79" s="73" t="s">
        <v>49</v>
      </c>
      <c r="O79" s="73" t="s">
        <v>49</v>
      </c>
      <c r="P79" s="73" t="s">
        <v>49</v>
      </c>
      <c r="Q79" s="73" t="s">
        <v>49</v>
      </c>
      <c r="R79" s="73" t="s">
        <v>49</v>
      </c>
      <c r="S79" s="98" t="s">
        <v>49</v>
      </c>
      <c r="T79" s="144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6"/>
      <c r="AI79" s="144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6"/>
    </row>
    <row r="80" spans="1:49" x14ac:dyDescent="0.2">
      <c r="A80" s="258"/>
      <c r="B80" s="250"/>
      <c r="C80" s="11">
        <v>19</v>
      </c>
      <c r="D80" s="166"/>
      <c r="E80" s="150" t="s">
        <v>44</v>
      </c>
      <c r="F80" s="151" t="s">
        <v>21</v>
      </c>
      <c r="G80" s="151" t="s">
        <v>21</v>
      </c>
      <c r="H80" s="151" t="s">
        <v>21</v>
      </c>
      <c r="I80" s="151" t="s">
        <v>21</v>
      </c>
      <c r="J80" s="80" t="s">
        <v>45</v>
      </c>
      <c r="K80" s="80" t="s">
        <v>45</v>
      </c>
      <c r="L80" s="80" t="s">
        <v>45</v>
      </c>
      <c r="M80" s="80" t="s">
        <v>45</v>
      </c>
      <c r="N80" s="80" t="s">
        <v>45</v>
      </c>
      <c r="O80" s="78" t="s">
        <v>20</v>
      </c>
      <c r="P80" s="78" t="s">
        <v>20</v>
      </c>
      <c r="Q80" s="78" t="s">
        <v>20</v>
      </c>
      <c r="R80" s="78" t="s">
        <v>20</v>
      </c>
      <c r="S80" s="152" t="s">
        <v>20</v>
      </c>
      <c r="T80" s="144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6"/>
      <c r="AI80" s="144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6"/>
    </row>
    <row r="81" spans="1:49" x14ac:dyDescent="0.2">
      <c r="A81" s="258"/>
      <c r="B81" s="250"/>
      <c r="C81" s="11">
        <v>20</v>
      </c>
      <c r="D81" s="166"/>
      <c r="E81" s="150" t="s">
        <v>44</v>
      </c>
      <c r="F81" s="151" t="s">
        <v>21</v>
      </c>
      <c r="G81" s="151" t="s">
        <v>21</v>
      </c>
      <c r="H81" s="151" t="s">
        <v>21</v>
      </c>
      <c r="I81" s="151" t="s">
        <v>21</v>
      </c>
      <c r="J81" s="80" t="s">
        <v>45</v>
      </c>
      <c r="K81" s="80" t="s">
        <v>45</v>
      </c>
      <c r="L81" s="80" t="s">
        <v>45</v>
      </c>
      <c r="M81" s="80" t="s">
        <v>45</v>
      </c>
      <c r="N81" s="80" t="s">
        <v>45</v>
      </c>
      <c r="O81" s="78" t="s">
        <v>20</v>
      </c>
      <c r="P81" s="78" t="s">
        <v>20</v>
      </c>
      <c r="Q81" s="78" t="s">
        <v>20</v>
      </c>
      <c r="R81" s="78" t="s">
        <v>20</v>
      </c>
      <c r="S81" s="152" t="s">
        <v>20</v>
      </c>
      <c r="T81" s="144"/>
      <c r="U81" s="145"/>
      <c r="V81" s="145"/>
      <c r="W81" s="145"/>
      <c r="X81" s="145"/>
      <c r="Y81" s="17"/>
      <c r="Z81" s="17"/>
      <c r="AA81" s="17"/>
      <c r="AB81" s="17"/>
      <c r="AC81" s="17"/>
      <c r="AD81" s="17"/>
      <c r="AE81" s="17"/>
      <c r="AF81" s="17"/>
      <c r="AG81" s="17"/>
      <c r="AH81" s="63"/>
      <c r="AI81" s="144"/>
      <c r="AJ81" s="145"/>
      <c r="AK81" s="145"/>
      <c r="AL81" s="145"/>
      <c r="AM81" s="145"/>
      <c r="AN81" s="17"/>
      <c r="AO81" s="17"/>
      <c r="AP81" s="17"/>
      <c r="AQ81" s="17"/>
      <c r="AR81" s="17"/>
      <c r="AS81" s="17"/>
      <c r="AT81" s="17"/>
      <c r="AU81" s="17"/>
      <c r="AV81" s="17"/>
      <c r="AW81" s="63"/>
    </row>
    <row r="82" spans="1:49" x14ac:dyDescent="0.2">
      <c r="A82" s="258"/>
      <c r="B82" s="250"/>
      <c r="C82" s="11">
        <v>21</v>
      </c>
      <c r="D82" s="166" t="s">
        <v>27</v>
      </c>
      <c r="E82" s="153" t="s">
        <v>21</v>
      </c>
      <c r="F82" s="72" t="s">
        <v>44</v>
      </c>
      <c r="G82" s="151" t="s">
        <v>21</v>
      </c>
      <c r="H82" s="151" t="s">
        <v>21</v>
      </c>
      <c r="I82" s="151" t="s">
        <v>21</v>
      </c>
      <c r="J82" s="80" t="s">
        <v>45</v>
      </c>
      <c r="K82" s="80" t="s">
        <v>45</v>
      </c>
      <c r="L82" s="80" t="s">
        <v>45</v>
      </c>
      <c r="M82" s="80" t="s">
        <v>45</v>
      </c>
      <c r="N82" s="80" t="s">
        <v>45</v>
      </c>
      <c r="O82" s="78" t="s">
        <v>20</v>
      </c>
      <c r="P82" s="78" t="s">
        <v>20</v>
      </c>
      <c r="Q82" s="78" t="s">
        <v>20</v>
      </c>
      <c r="R82" s="78" t="s">
        <v>20</v>
      </c>
      <c r="S82" s="152" t="s">
        <v>20</v>
      </c>
      <c r="T82" s="144"/>
      <c r="U82" s="145"/>
      <c r="V82" s="145"/>
      <c r="W82" s="145"/>
      <c r="X82" s="145"/>
      <c r="Y82" s="17"/>
      <c r="Z82" s="17"/>
      <c r="AA82" s="17"/>
      <c r="AB82" s="17"/>
      <c r="AC82" s="17"/>
      <c r="AD82" s="17"/>
      <c r="AE82" s="17"/>
      <c r="AF82" s="17"/>
      <c r="AG82" s="17"/>
      <c r="AH82" s="63"/>
      <c r="AI82" s="144"/>
      <c r="AJ82" s="145"/>
      <c r="AK82" s="145"/>
      <c r="AL82" s="145"/>
      <c r="AM82" s="145"/>
      <c r="AN82" s="17"/>
      <c r="AO82" s="17"/>
      <c r="AP82" s="17"/>
      <c r="AQ82" s="17"/>
      <c r="AR82" s="17"/>
      <c r="AS82" s="17"/>
      <c r="AT82" s="17"/>
      <c r="AU82" s="17"/>
      <c r="AV82" s="17"/>
      <c r="AW82" s="63"/>
    </row>
    <row r="83" spans="1:49" x14ac:dyDescent="0.2">
      <c r="A83" s="258"/>
      <c r="B83" s="250" t="s">
        <v>9</v>
      </c>
      <c r="C83" s="11">
        <v>22</v>
      </c>
      <c r="D83" s="166" t="s">
        <v>27</v>
      </c>
      <c r="E83" s="153" t="s">
        <v>21</v>
      </c>
      <c r="F83" s="72" t="s">
        <v>44</v>
      </c>
      <c r="G83" s="151" t="s">
        <v>21</v>
      </c>
      <c r="H83" s="151" t="s">
        <v>21</v>
      </c>
      <c r="I83" s="151" t="s">
        <v>21</v>
      </c>
      <c r="J83" s="80" t="s">
        <v>45</v>
      </c>
      <c r="K83" s="80" t="s">
        <v>45</v>
      </c>
      <c r="L83" s="80" t="s">
        <v>45</v>
      </c>
      <c r="M83" s="80" t="s">
        <v>45</v>
      </c>
      <c r="N83" s="80" t="s">
        <v>45</v>
      </c>
      <c r="O83" s="78" t="s">
        <v>20</v>
      </c>
      <c r="P83" s="78" t="s">
        <v>20</v>
      </c>
      <c r="Q83" s="78" t="s">
        <v>20</v>
      </c>
      <c r="R83" s="78" t="s">
        <v>20</v>
      </c>
      <c r="S83" s="152" t="s">
        <v>20</v>
      </c>
      <c r="T83" s="144"/>
      <c r="U83" s="145"/>
      <c r="V83" s="145"/>
      <c r="W83" s="145"/>
      <c r="X83" s="145"/>
      <c r="Y83" s="17"/>
      <c r="Z83" s="17"/>
      <c r="AA83" s="17"/>
      <c r="AB83" s="17"/>
      <c r="AC83" s="17"/>
      <c r="AD83" s="17"/>
      <c r="AE83" s="17"/>
      <c r="AF83" s="17"/>
      <c r="AG83" s="17"/>
      <c r="AH83" s="63"/>
      <c r="AI83" s="144"/>
      <c r="AJ83" s="145"/>
      <c r="AK83" s="145"/>
      <c r="AL83" s="145"/>
      <c r="AM83" s="145"/>
      <c r="AN83" s="17"/>
      <c r="AO83" s="17"/>
      <c r="AP83" s="17"/>
      <c r="AQ83" s="17"/>
      <c r="AR83" s="17"/>
      <c r="AS83" s="17"/>
      <c r="AT83" s="17"/>
      <c r="AU83" s="17"/>
      <c r="AV83" s="17"/>
      <c r="AW83" s="63"/>
    </row>
    <row r="84" spans="1:49" x14ac:dyDescent="0.2">
      <c r="A84" s="258"/>
      <c r="B84" s="250"/>
      <c r="C84" s="11">
        <v>23</v>
      </c>
      <c r="D84" s="166"/>
      <c r="E84" s="153" t="s">
        <v>21</v>
      </c>
      <c r="F84" s="151" t="s">
        <v>21</v>
      </c>
      <c r="G84" s="72" t="s">
        <v>44</v>
      </c>
      <c r="H84" s="151" t="s">
        <v>21</v>
      </c>
      <c r="I84" s="151" t="s">
        <v>21</v>
      </c>
      <c r="J84" s="80" t="s">
        <v>45</v>
      </c>
      <c r="K84" s="80" t="s">
        <v>45</v>
      </c>
      <c r="L84" s="80" t="s">
        <v>45</v>
      </c>
      <c r="M84" s="80" t="s">
        <v>45</v>
      </c>
      <c r="N84" s="80" t="s">
        <v>45</v>
      </c>
      <c r="O84" s="78" t="s">
        <v>20</v>
      </c>
      <c r="P84" s="78" t="s">
        <v>20</v>
      </c>
      <c r="Q84" s="78" t="s">
        <v>20</v>
      </c>
      <c r="R84" s="78" t="s">
        <v>20</v>
      </c>
      <c r="S84" s="152" t="s">
        <v>20</v>
      </c>
      <c r="T84" s="144"/>
      <c r="U84" s="145"/>
      <c r="V84" s="145"/>
      <c r="W84" s="145"/>
      <c r="X84" s="145"/>
      <c r="Y84" s="17"/>
      <c r="Z84" s="17"/>
      <c r="AA84" s="17"/>
      <c r="AB84" s="17"/>
      <c r="AC84" s="17"/>
      <c r="AD84" s="17"/>
      <c r="AE84" s="17"/>
      <c r="AF84" s="17"/>
      <c r="AG84" s="17"/>
      <c r="AH84" s="63"/>
      <c r="AI84" s="144"/>
      <c r="AJ84" s="145"/>
      <c r="AK84" s="145"/>
      <c r="AL84" s="145"/>
      <c r="AM84" s="145"/>
      <c r="AN84" s="17"/>
      <c r="AO84" s="17"/>
      <c r="AP84" s="17"/>
      <c r="AQ84" s="17"/>
      <c r="AR84" s="17"/>
      <c r="AS84" s="17"/>
      <c r="AT84" s="17"/>
      <c r="AU84" s="17"/>
      <c r="AV84" s="17"/>
      <c r="AW84" s="63"/>
    </row>
    <row r="85" spans="1:49" x14ac:dyDescent="0.2">
      <c r="A85" s="258"/>
      <c r="B85" s="250"/>
      <c r="C85" s="11">
        <v>24</v>
      </c>
      <c r="D85" s="166"/>
      <c r="E85" s="153" t="s">
        <v>21</v>
      </c>
      <c r="F85" s="151" t="s">
        <v>21</v>
      </c>
      <c r="G85" s="72" t="s">
        <v>44</v>
      </c>
      <c r="H85" s="151" t="s">
        <v>21</v>
      </c>
      <c r="I85" s="151" t="s">
        <v>21</v>
      </c>
      <c r="J85" s="80" t="s">
        <v>45</v>
      </c>
      <c r="K85" s="80" t="s">
        <v>45</v>
      </c>
      <c r="L85" s="80" t="s">
        <v>45</v>
      </c>
      <c r="M85" s="80" t="s">
        <v>45</v>
      </c>
      <c r="N85" s="80" t="s">
        <v>45</v>
      </c>
      <c r="O85" s="78" t="s">
        <v>20</v>
      </c>
      <c r="P85" s="78" t="s">
        <v>20</v>
      </c>
      <c r="Q85" s="78" t="s">
        <v>20</v>
      </c>
      <c r="R85" s="78" t="s">
        <v>20</v>
      </c>
      <c r="S85" s="152" t="s">
        <v>20</v>
      </c>
      <c r="T85" s="144"/>
      <c r="U85" s="145"/>
      <c r="V85" s="145"/>
      <c r="W85" s="145"/>
      <c r="X85" s="145"/>
      <c r="Y85" s="17"/>
      <c r="Z85" s="17"/>
      <c r="AA85" s="17"/>
      <c r="AB85" s="17"/>
      <c r="AC85" s="17"/>
      <c r="AD85" s="17"/>
      <c r="AE85" s="17"/>
      <c r="AF85" s="17"/>
      <c r="AG85" s="17"/>
      <c r="AH85" s="63"/>
      <c r="AI85" s="144"/>
      <c r="AJ85" s="145"/>
      <c r="AK85" s="145"/>
      <c r="AL85" s="145"/>
      <c r="AM85" s="145"/>
      <c r="AN85" s="17"/>
      <c r="AO85" s="17"/>
      <c r="AP85" s="17"/>
      <c r="AQ85" s="17"/>
      <c r="AR85" s="17"/>
      <c r="AS85" s="17"/>
      <c r="AT85" s="17"/>
      <c r="AU85" s="17"/>
      <c r="AV85" s="17"/>
      <c r="AW85" s="63"/>
    </row>
    <row r="86" spans="1:49" x14ac:dyDescent="0.2">
      <c r="A86" s="258"/>
      <c r="B86" s="250"/>
      <c r="C86" s="11">
        <v>25</v>
      </c>
      <c r="D86" s="166"/>
      <c r="E86" s="153" t="s">
        <v>21</v>
      </c>
      <c r="F86" s="151" t="s">
        <v>21</v>
      </c>
      <c r="G86" s="151" t="s">
        <v>21</v>
      </c>
      <c r="H86" s="72" t="s">
        <v>44</v>
      </c>
      <c r="I86" s="151" t="s">
        <v>21</v>
      </c>
      <c r="J86" s="80" t="s">
        <v>45</v>
      </c>
      <c r="K86" s="80" t="s">
        <v>45</v>
      </c>
      <c r="L86" s="80" t="s">
        <v>45</v>
      </c>
      <c r="M86" s="80" t="s">
        <v>45</v>
      </c>
      <c r="N86" s="80" t="s">
        <v>45</v>
      </c>
      <c r="O86" s="78" t="s">
        <v>20</v>
      </c>
      <c r="P86" s="78" t="s">
        <v>20</v>
      </c>
      <c r="Q86" s="78" t="s">
        <v>20</v>
      </c>
      <c r="R86" s="78" t="s">
        <v>20</v>
      </c>
      <c r="S86" s="152" t="s">
        <v>20</v>
      </c>
      <c r="T86" s="144"/>
      <c r="U86" s="145"/>
      <c r="V86" s="145"/>
      <c r="W86" s="145"/>
      <c r="X86" s="145"/>
      <c r="Y86" s="17"/>
      <c r="Z86" s="17"/>
      <c r="AA86" s="17"/>
      <c r="AB86" s="17"/>
      <c r="AC86" s="17"/>
      <c r="AD86" s="17"/>
      <c r="AE86" s="17"/>
      <c r="AF86" s="17"/>
      <c r="AG86" s="17"/>
      <c r="AH86" s="63"/>
      <c r="AI86" s="144"/>
      <c r="AJ86" s="145"/>
      <c r="AK86" s="145"/>
      <c r="AL86" s="145"/>
      <c r="AM86" s="145"/>
      <c r="AN86" s="17"/>
      <c r="AO86" s="17"/>
      <c r="AP86" s="17"/>
      <c r="AQ86" s="17"/>
      <c r="AR86" s="17"/>
      <c r="AS86" s="17"/>
      <c r="AT86" s="17"/>
      <c r="AU86" s="17"/>
      <c r="AV86" s="17"/>
      <c r="AW86" s="63"/>
    </row>
    <row r="87" spans="1:49" x14ac:dyDescent="0.2">
      <c r="A87" s="258"/>
      <c r="B87" s="250"/>
      <c r="C87" s="11">
        <v>26</v>
      </c>
      <c r="D87" s="166"/>
      <c r="E87" s="153" t="s">
        <v>21</v>
      </c>
      <c r="F87" s="151" t="s">
        <v>21</v>
      </c>
      <c r="G87" s="151" t="s">
        <v>21</v>
      </c>
      <c r="H87" s="72" t="s">
        <v>44</v>
      </c>
      <c r="I87" s="151" t="s">
        <v>21</v>
      </c>
      <c r="J87" s="80" t="s">
        <v>45</v>
      </c>
      <c r="K87" s="80" t="s">
        <v>45</v>
      </c>
      <c r="L87" s="80" t="s">
        <v>45</v>
      </c>
      <c r="M87" s="80" t="s">
        <v>45</v>
      </c>
      <c r="N87" s="80" t="s">
        <v>45</v>
      </c>
      <c r="O87" s="78" t="s">
        <v>20</v>
      </c>
      <c r="P87" s="78" t="s">
        <v>20</v>
      </c>
      <c r="Q87" s="78" t="s">
        <v>20</v>
      </c>
      <c r="R87" s="78" t="s">
        <v>20</v>
      </c>
      <c r="S87" s="152" t="s">
        <v>20</v>
      </c>
      <c r="T87" s="144"/>
      <c r="U87" s="145"/>
      <c r="V87" s="145"/>
      <c r="W87" s="145"/>
      <c r="X87" s="145"/>
      <c r="Y87" s="17"/>
      <c r="Z87" s="17"/>
      <c r="AA87" s="17"/>
      <c r="AB87" s="17"/>
      <c r="AC87" s="17"/>
      <c r="AD87" s="17"/>
      <c r="AE87" s="17"/>
      <c r="AF87" s="17"/>
      <c r="AG87" s="17"/>
      <c r="AH87" s="63"/>
      <c r="AI87" s="144"/>
      <c r="AJ87" s="145"/>
      <c r="AK87" s="145"/>
      <c r="AL87" s="145"/>
      <c r="AM87" s="145"/>
      <c r="AN87" s="17"/>
      <c r="AO87" s="17"/>
      <c r="AP87" s="17"/>
      <c r="AQ87" s="17"/>
      <c r="AR87" s="17"/>
      <c r="AS87" s="17"/>
      <c r="AT87" s="17"/>
      <c r="AU87" s="17"/>
      <c r="AV87" s="17"/>
      <c r="AW87" s="63"/>
    </row>
    <row r="88" spans="1:49" x14ac:dyDescent="0.2">
      <c r="A88" s="258"/>
      <c r="B88" s="250" t="s">
        <v>10</v>
      </c>
      <c r="C88" s="11">
        <v>27</v>
      </c>
      <c r="D88" s="166"/>
      <c r="E88" s="153" t="s">
        <v>21</v>
      </c>
      <c r="F88" s="151" t="s">
        <v>21</v>
      </c>
      <c r="G88" s="151" t="s">
        <v>21</v>
      </c>
      <c r="H88" s="151" t="s">
        <v>21</v>
      </c>
      <c r="I88" s="72" t="s">
        <v>44</v>
      </c>
      <c r="J88" s="80" t="s">
        <v>45</v>
      </c>
      <c r="K88" s="80" t="s">
        <v>45</v>
      </c>
      <c r="L88" s="80" t="s">
        <v>45</v>
      </c>
      <c r="M88" s="80" t="s">
        <v>45</v>
      </c>
      <c r="N88" s="80" t="s">
        <v>45</v>
      </c>
      <c r="O88" s="78" t="s">
        <v>20</v>
      </c>
      <c r="P88" s="78" t="s">
        <v>20</v>
      </c>
      <c r="Q88" s="78" t="s">
        <v>20</v>
      </c>
      <c r="R88" s="78" t="s">
        <v>20</v>
      </c>
      <c r="S88" s="152" t="s">
        <v>20</v>
      </c>
      <c r="T88" s="144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6"/>
      <c r="AI88" s="144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6"/>
    </row>
    <row r="89" spans="1:49" x14ac:dyDescent="0.2">
      <c r="A89" s="258"/>
      <c r="B89" s="250"/>
      <c r="C89" s="11">
        <v>28</v>
      </c>
      <c r="D89" s="166"/>
      <c r="E89" s="153" t="s">
        <v>21</v>
      </c>
      <c r="F89" s="151" t="s">
        <v>21</v>
      </c>
      <c r="G89" s="151" t="s">
        <v>21</v>
      </c>
      <c r="H89" s="151" t="s">
        <v>21</v>
      </c>
      <c r="I89" s="72" t="s">
        <v>44</v>
      </c>
      <c r="J89" s="80" t="s">
        <v>45</v>
      </c>
      <c r="K89" s="80" t="s">
        <v>45</v>
      </c>
      <c r="L89" s="80" t="s">
        <v>45</v>
      </c>
      <c r="M89" s="80" t="s">
        <v>45</v>
      </c>
      <c r="N89" s="80" t="s">
        <v>45</v>
      </c>
      <c r="O89" s="78" t="s">
        <v>20</v>
      </c>
      <c r="P89" s="78" t="s">
        <v>20</v>
      </c>
      <c r="Q89" s="78" t="s">
        <v>20</v>
      </c>
      <c r="R89" s="78" t="s">
        <v>20</v>
      </c>
      <c r="S89" s="152" t="s">
        <v>20</v>
      </c>
      <c r="T89" s="144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6"/>
      <c r="AI89" s="144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6"/>
    </row>
    <row r="90" spans="1:49" x14ac:dyDescent="0.2">
      <c r="A90" s="258"/>
      <c r="B90" s="250"/>
      <c r="C90" s="11">
        <v>29</v>
      </c>
      <c r="D90" s="166"/>
      <c r="E90" s="143" t="s">
        <v>49</v>
      </c>
      <c r="F90" s="73" t="s">
        <v>49</v>
      </c>
      <c r="G90" s="73" t="s">
        <v>49</v>
      </c>
      <c r="H90" s="73" t="s">
        <v>49</v>
      </c>
      <c r="I90" s="73" t="s">
        <v>49</v>
      </c>
      <c r="J90" s="73" t="s">
        <v>49</v>
      </c>
      <c r="K90" s="73" t="s">
        <v>49</v>
      </c>
      <c r="L90" s="73" t="s">
        <v>49</v>
      </c>
      <c r="M90" s="73" t="s">
        <v>49</v>
      </c>
      <c r="N90" s="73" t="s">
        <v>49</v>
      </c>
      <c r="O90" s="73" t="s">
        <v>49</v>
      </c>
      <c r="P90" s="73" t="s">
        <v>49</v>
      </c>
      <c r="Q90" s="73" t="s">
        <v>49</v>
      </c>
      <c r="R90" s="73" t="s">
        <v>49</v>
      </c>
      <c r="S90" s="98" t="s">
        <v>49</v>
      </c>
      <c r="T90" s="144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6"/>
      <c r="AI90" s="144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6"/>
    </row>
    <row r="91" spans="1:49" x14ac:dyDescent="0.2">
      <c r="A91" s="258"/>
      <c r="B91" s="250"/>
      <c r="C91" s="11">
        <v>30</v>
      </c>
      <c r="D91" s="166"/>
      <c r="E91" s="143" t="s">
        <v>49</v>
      </c>
      <c r="F91" s="73" t="s">
        <v>49</v>
      </c>
      <c r="G91" s="73" t="s">
        <v>49</v>
      </c>
      <c r="H91" s="73" t="s">
        <v>49</v>
      </c>
      <c r="I91" s="73" t="s">
        <v>49</v>
      </c>
      <c r="J91" s="73" t="s">
        <v>49</v>
      </c>
      <c r="K91" s="73" t="s">
        <v>49</v>
      </c>
      <c r="L91" s="73" t="s">
        <v>49</v>
      </c>
      <c r="M91" s="73" t="s">
        <v>49</v>
      </c>
      <c r="N91" s="73" t="s">
        <v>49</v>
      </c>
      <c r="O91" s="73" t="s">
        <v>49</v>
      </c>
      <c r="P91" s="73" t="s">
        <v>49</v>
      </c>
      <c r="Q91" s="73" t="s">
        <v>49</v>
      </c>
      <c r="R91" s="73" t="s">
        <v>49</v>
      </c>
      <c r="S91" s="98" t="s">
        <v>49</v>
      </c>
      <c r="T91" s="62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63"/>
      <c r="AI91" s="62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63"/>
    </row>
    <row r="92" spans="1:49" x14ac:dyDescent="0.2">
      <c r="A92" s="258"/>
      <c r="B92" s="250" t="s">
        <v>11</v>
      </c>
      <c r="C92" s="11">
        <v>31</v>
      </c>
      <c r="D92" s="166" t="s">
        <v>27</v>
      </c>
      <c r="E92" s="143" t="s">
        <v>49</v>
      </c>
      <c r="F92" s="73" t="s">
        <v>49</v>
      </c>
      <c r="G92" s="73" t="s">
        <v>49</v>
      </c>
      <c r="H92" s="73" t="s">
        <v>49</v>
      </c>
      <c r="I92" s="73" t="s">
        <v>49</v>
      </c>
      <c r="J92" s="73" t="s">
        <v>49</v>
      </c>
      <c r="K92" s="73" t="s">
        <v>49</v>
      </c>
      <c r="L92" s="73" t="s">
        <v>49</v>
      </c>
      <c r="M92" s="73" t="s">
        <v>49</v>
      </c>
      <c r="N92" s="73" t="s">
        <v>49</v>
      </c>
      <c r="O92" s="73" t="s">
        <v>49</v>
      </c>
      <c r="P92" s="73" t="s">
        <v>49</v>
      </c>
      <c r="Q92" s="73" t="s">
        <v>49</v>
      </c>
      <c r="R92" s="73" t="s">
        <v>49</v>
      </c>
      <c r="S92" s="98" t="s">
        <v>49</v>
      </c>
      <c r="T92" s="62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63"/>
      <c r="AI92" s="62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63"/>
    </row>
    <row r="93" spans="1:49" x14ac:dyDescent="0.2">
      <c r="A93" s="258"/>
      <c r="B93" s="250"/>
      <c r="C93" s="11">
        <v>32</v>
      </c>
      <c r="D93" s="166" t="s">
        <v>76</v>
      </c>
      <c r="E93" s="153" t="s">
        <v>21</v>
      </c>
      <c r="F93" s="151" t="s">
        <v>21</v>
      </c>
      <c r="G93" s="151" t="s">
        <v>21</v>
      </c>
      <c r="H93" s="151" t="s">
        <v>21</v>
      </c>
      <c r="I93" s="151" t="s">
        <v>21</v>
      </c>
      <c r="J93" s="72" t="s">
        <v>44</v>
      </c>
      <c r="K93" s="80" t="s">
        <v>45</v>
      </c>
      <c r="L93" s="80" t="s">
        <v>45</v>
      </c>
      <c r="M93" s="80" t="s">
        <v>45</v>
      </c>
      <c r="N93" s="80" t="s">
        <v>45</v>
      </c>
      <c r="O93" s="78" t="s">
        <v>20</v>
      </c>
      <c r="P93" s="78" t="s">
        <v>20</v>
      </c>
      <c r="Q93" s="78" t="s">
        <v>20</v>
      </c>
      <c r="R93" s="78" t="s">
        <v>20</v>
      </c>
      <c r="S93" s="152" t="s">
        <v>20</v>
      </c>
      <c r="T93" s="62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63"/>
      <c r="AI93" s="62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63"/>
    </row>
    <row r="94" spans="1:49" x14ac:dyDescent="0.2">
      <c r="A94" s="258"/>
      <c r="B94" s="250"/>
      <c r="C94" s="11">
        <v>33</v>
      </c>
      <c r="D94" s="166" t="s">
        <v>76</v>
      </c>
      <c r="E94" s="153" t="s">
        <v>21</v>
      </c>
      <c r="F94" s="151" t="s">
        <v>21</v>
      </c>
      <c r="G94" s="151" t="s">
        <v>21</v>
      </c>
      <c r="H94" s="151" t="s">
        <v>21</v>
      </c>
      <c r="I94" s="151" t="s">
        <v>21</v>
      </c>
      <c r="J94" s="72" t="s">
        <v>44</v>
      </c>
      <c r="K94" s="80" t="s">
        <v>45</v>
      </c>
      <c r="L94" s="80" t="s">
        <v>45</v>
      </c>
      <c r="M94" s="80" t="s">
        <v>45</v>
      </c>
      <c r="N94" s="80" t="s">
        <v>45</v>
      </c>
      <c r="O94" s="78" t="s">
        <v>20</v>
      </c>
      <c r="P94" s="78" t="s">
        <v>20</v>
      </c>
      <c r="Q94" s="78" t="s">
        <v>20</v>
      </c>
      <c r="R94" s="78" t="s">
        <v>20</v>
      </c>
      <c r="S94" s="152" t="s">
        <v>20</v>
      </c>
      <c r="T94" s="62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63"/>
      <c r="AI94" s="62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63"/>
    </row>
    <row r="95" spans="1:49" x14ac:dyDescent="0.2">
      <c r="A95" s="258"/>
      <c r="B95" s="250"/>
      <c r="C95" s="11">
        <v>34</v>
      </c>
      <c r="D95" s="166" t="s">
        <v>76</v>
      </c>
      <c r="E95" s="153" t="s">
        <v>21</v>
      </c>
      <c r="F95" s="151" t="s">
        <v>21</v>
      </c>
      <c r="G95" s="151" t="s">
        <v>21</v>
      </c>
      <c r="H95" s="151" t="s">
        <v>21</v>
      </c>
      <c r="I95" s="151" t="s">
        <v>21</v>
      </c>
      <c r="J95" s="80" t="s">
        <v>45</v>
      </c>
      <c r="K95" s="72" t="s">
        <v>44</v>
      </c>
      <c r="L95" s="80" t="s">
        <v>45</v>
      </c>
      <c r="M95" s="80" t="s">
        <v>45</v>
      </c>
      <c r="N95" s="80" t="s">
        <v>45</v>
      </c>
      <c r="O95" s="78" t="s">
        <v>20</v>
      </c>
      <c r="P95" s="78" t="s">
        <v>20</v>
      </c>
      <c r="Q95" s="78" t="s">
        <v>20</v>
      </c>
      <c r="R95" s="78" t="s">
        <v>20</v>
      </c>
      <c r="S95" s="152" t="s">
        <v>20</v>
      </c>
      <c r="T95" s="62"/>
      <c r="U95" s="17"/>
      <c r="V95" s="17"/>
      <c r="W95" s="17"/>
      <c r="X95" s="17"/>
      <c r="Y95" s="145"/>
      <c r="Z95" s="145"/>
      <c r="AA95" s="145"/>
      <c r="AB95" s="145"/>
      <c r="AC95" s="145"/>
      <c r="AD95" s="17"/>
      <c r="AE95" s="17"/>
      <c r="AF95" s="17"/>
      <c r="AG95" s="17"/>
      <c r="AH95" s="63"/>
      <c r="AI95" s="62"/>
      <c r="AJ95" s="17"/>
      <c r="AK95" s="17"/>
      <c r="AL95" s="17"/>
      <c r="AM95" s="17"/>
      <c r="AN95" s="145"/>
      <c r="AO95" s="145"/>
      <c r="AP95" s="145"/>
      <c r="AQ95" s="145"/>
      <c r="AR95" s="145"/>
      <c r="AS95" s="17"/>
      <c r="AT95" s="17"/>
      <c r="AU95" s="17"/>
      <c r="AV95" s="17"/>
      <c r="AW95" s="63"/>
    </row>
    <row r="96" spans="1:49" x14ac:dyDescent="0.2">
      <c r="A96" s="258"/>
      <c r="B96" s="250" t="s">
        <v>12</v>
      </c>
      <c r="C96" s="11">
        <v>35</v>
      </c>
      <c r="D96" s="166" t="s">
        <v>76</v>
      </c>
      <c r="E96" s="153" t="s">
        <v>21</v>
      </c>
      <c r="F96" s="151" t="s">
        <v>21</v>
      </c>
      <c r="G96" s="151" t="s">
        <v>21</v>
      </c>
      <c r="H96" s="151" t="s">
        <v>21</v>
      </c>
      <c r="I96" s="151" t="s">
        <v>21</v>
      </c>
      <c r="J96" s="80" t="s">
        <v>45</v>
      </c>
      <c r="K96" s="72" t="s">
        <v>44</v>
      </c>
      <c r="L96" s="80" t="s">
        <v>45</v>
      </c>
      <c r="M96" s="80" t="s">
        <v>45</v>
      </c>
      <c r="N96" s="80" t="s">
        <v>45</v>
      </c>
      <c r="O96" s="78" t="s">
        <v>20</v>
      </c>
      <c r="P96" s="78" t="s">
        <v>20</v>
      </c>
      <c r="Q96" s="78" t="s">
        <v>20</v>
      </c>
      <c r="R96" s="78" t="s">
        <v>20</v>
      </c>
      <c r="S96" s="152" t="s">
        <v>20</v>
      </c>
      <c r="T96" s="144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6"/>
      <c r="AI96" s="144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6"/>
    </row>
    <row r="97" spans="1:49" x14ac:dyDescent="0.2">
      <c r="A97" s="258"/>
      <c r="B97" s="250"/>
      <c r="C97" s="11">
        <v>36</v>
      </c>
      <c r="D97" s="166" t="s">
        <v>27</v>
      </c>
      <c r="E97" s="153" t="s">
        <v>21</v>
      </c>
      <c r="F97" s="151" t="s">
        <v>21</v>
      </c>
      <c r="G97" s="151" t="s">
        <v>21</v>
      </c>
      <c r="H97" s="151" t="s">
        <v>21</v>
      </c>
      <c r="I97" s="151" t="s">
        <v>21</v>
      </c>
      <c r="J97" s="80" t="s">
        <v>45</v>
      </c>
      <c r="K97" s="80" t="s">
        <v>45</v>
      </c>
      <c r="L97" s="72" t="s">
        <v>44</v>
      </c>
      <c r="M97" s="80" t="s">
        <v>45</v>
      </c>
      <c r="N97" s="80" t="s">
        <v>45</v>
      </c>
      <c r="O97" s="78" t="s">
        <v>20</v>
      </c>
      <c r="P97" s="78" t="s">
        <v>20</v>
      </c>
      <c r="Q97" s="78" t="s">
        <v>20</v>
      </c>
      <c r="R97" s="78" t="s">
        <v>20</v>
      </c>
      <c r="S97" s="152" t="s">
        <v>20</v>
      </c>
      <c r="T97" s="144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6"/>
      <c r="AI97" s="144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6"/>
    </row>
    <row r="98" spans="1:49" x14ac:dyDescent="0.2">
      <c r="A98" s="258"/>
      <c r="B98" s="250"/>
      <c r="C98" s="11">
        <v>37</v>
      </c>
      <c r="D98" s="166"/>
      <c r="E98" s="153" t="s">
        <v>21</v>
      </c>
      <c r="F98" s="151" t="s">
        <v>21</v>
      </c>
      <c r="G98" s="151" t="s">
        <v>21</v>
      </c>
      <c r="H98" s="151" t="s">
        <v>21</v>
      </c>
      <c r="I98" s="151" t="s">
        <v>21</v>
      </c>
      <c r="J98" s="80" t="s">
        <v>45</v>
      </c>
      <c r="K98" s="80" t="s">
        <v>45</v>
      </c>
      <c r="L98" s="72" t="s">
        <v>44</v>
      </c>
      <c r="M98" s="80" t="s">
        <v>45</v>
      </c>
      <c r="N98" s="80" t="s">
        <v>45</v>
      </c>
      <c r="O98" s="78" t="s">
        <v>20</v>
      </c>
      <c r="P98" s="78" t="s">
        <v>20</v>
      </c>
      <c r="Q98" s="78" t="s">
        <v>20</v>
      </c>
      <c r="R98" s="78" t="s">
        <v>20</v>
      </c>
      <c r="S98" s="152" t="s">
        <v>20</v>
      </c>
      <c r="T98" s="144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6"/>
      <c r="AI98" s="144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6"/>
    </row>
    <row r="99" spans="1:49" x14ac:dyDescent="0.2">
      <c r="A99" s="258"/>
      <c r="B99" s="250"/>
      <c r="C99" s="11">
        <v>38</v>
      </c>
      <c r="D99" s="166"/>
      <c r="E99" s="143" t="s">
        <v>49</v>
      </c>
      <c r="F99" s="73" t="s">
        <v>49</v>
      </c>
      <c r="G99" s="73" t="s">
        <v>49</v>
      </c>
      <c r="H99" s="73" t="s">
        <v>49</v>
      </c>
      <c r="I99" s="73" t="s">
        <v>49</v>
      </c>
      <c r="J99" s="73" t="s">
        <v>49</v>
      </c>
      <c r="K99" s="73" t="s">
        <v>49</v>
      </c>
      <c r="L99" s="73" t="s">
        <v>49</v>
      </c>
      <c r="M99" s="73" t="s">
        <v>49</v>
      </c>
      <c r="N99" s="73" t="s">
        <v>49</v>
      </c>
      <c r="O99" s="73" t="s">
        <v>49</v>
      </c>
      <c r="P99" s="73" t="s">
        <v>49</v>
      </c>
      <c r="Q99" s="73" t="s">
        <v>49</v>
      </c>
      <c r="R99" s="73" t="s">
        <v>49</v>
      </c>
      <c r="S99" s="98" t="s">
        <v>49</v>
      </c>
      <c r="T99" s="144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6"/>
      <c r="AI99" s="144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6"/>
    </row>
    <row r="100" spans="1:49" x14ac:dyDescent="0.2">
      <c r="A100" s="258"/>
      <c r="B100" s="250"/>
      <c r="C100" s="11">
        <v>39</v>
      </c>
      <c r="D100" s="166"/>
      <c r="E100" s="143" t="s">
        <v>49</v>
      </c>
      <c r="F100" s="73" t="s">
        <v>49</v>
      </c>
      <c r="G100" s="73" t="s">
        <v>49</v>
      </c>
      <c r="H100" s="73" t="s">
        <v>49</v>
      </c>
      <c r="I100" s="73" t="s">
        <v>49</v>
      </c>
      <c r="J100" s="73" t="s">
        <v>49</v>
      </c>
      <c r="K100" s="73" t="s">
        <v>49</v>
      </c>
      <c r="L100" s="73" t="s">
        <v>49</v>
      </c>
      <c r="M100" s="73" t="s">
        <v>49</v>
      </c>
      <c r="N100" s="73" t="s">
        <v>49</v>
      </c>
      <c r="O100" s="73" t="s">
        <v>49</v>
      </c>
      <c r="P100" s="73" t="s">
        <v>49</v>
      </c>
      <c r="Q100" s="73" t="s">
        <v>49</v>
      </c>
      <c r="R100" s="73" t="s">
        <v>49</v>
      </c>
      <c r="S100" s="98" t="s">
        <v>49</v>
      </c>
      <c r="T100" s="144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6"/>
      <c r="AI100" s="144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6"/>
    </row>
    <row r="101" spans="1:49" x14ac:dyDescent="0.2">
      <c r="A101" s="258"/>
      <c r="B101" s="250" t="s">
        <v>1</v>
      </c>
      <c r="C101" s="11">
        <v>40</v>
      </c>
      <c r="D101" s="166"/>
      <c r="E101" s="143" t="s">
        <v>50</v>
      </c>
      <c r="F101" s="73" t="s">
        <v>50</v>
      </c>
      <c r="G101" s="73" t="s">
        <v>50</v>
      </c>
      <c r="H101" s="73" t="s">
        <v>50</v>
      </c>
      <c r="I101" s="73" t="s">
        <v>50</v>
      </c>
      <c r="J101" s="73" t="s">
        <v>50</v>
      </c>
      <c r="K101" s="73" t="s">
        <v>50</v>
      </c>
      <c r="L101" s="73" t="s">
        <v>50</v>
      </c>
      <c r="M101" s="73" t="s">
        <v>50</v>
      </c>
      <c r="N101" s="73" t="s">
        <v>50</v>
      </c>
      <c r="O101" s="73" t="s">
        <v>50</v>
      </c>
      <c r="P101" s="73" t="s">
        <v>50</v>
      </c>
      <c r="Q101" s="73" t="s">
        <v>50</v>
      </c>
      <c r="R101" s="73" t="s">
        <v>50</v>
      </c>
      <c r="S101" s="98" t="s">
        <v>50</v>
      </c>
      <c r="T101" s="143" t="s">
        <v>49</v>
      </c>
      <c r="U101" s="73" t="s">
        <v>49</v>
      </c>
      <c r="V101" s="73" t="s">
        <v>49</v>
      </c>
      <c r="W101" s="73" t="s">
        <v>49</v>
      </c>
      <c r="X101" s="73" t="s">
        <v>49</v>
      </c>
      <c r="Y101" s="73" t="s">
        <v>49</v>
      </c>
      <c r="Z101" s="73" t="s">
        <v>49</v>
      </c>
      <c r="AA101" s="73" t="s">
        <v>49</v>
      </c>
      <c r="AB101" s="73" t="s">
        <v>49</v>
      </c>
      <c r="AC101" s="73" t="s">
        <v>49</v>
      </c>
      <c r="AD101" s="73" t="s">
        <v>49</v>
      </c>
      <c r="AE101" s="73" t="s">
        <v>49</v>
      </c>
      <c r="AF101" s="73" t="s">
        <v>49</v>
      </c>
      <c r="AG101" s="73" t="s">
        <v>49</v>
      </c>
      <c r="AH101" s="98" t="s">
        <v>49</v>
      </c>
      <c r="AI101" s="144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6"/>
    </row>
    <row r="102" spans="1:49" x14ac:dyDescent="0.2">
      <c r="A102" s="258"/>
      <c r="B102" s="250"/>
      <c r="C102" s="11">
        <v>41</v>
      </c>
      <c r="D102" s="166"/>
      <c r="E102" s="154" t="s">
        <v>20</v>
      </c>
      <c r="F102" s="78" t="s">
        <v>20</v>
      </c>
      <c r="G102" s="78" t="s">
        <v>20</v>
      </c>
      <c r="H102" s="78" t="s">
        <v>20</v>
      </c>
      <c r="I102" s="78" t="s">
        <v>20</v>
      </c>
      <c r="J102" s="151" t="s">
        <v>21</v>
      </c>
      <c r="K102" s="151" t="s">
        <v>21</v>
      </c>
      <c r="L102" s="151" t="s">
        <v>21</v>
      </c>
      <c r="M102" s="72" t="s">
        <v>44</v>
      </c>
      <c r="N102" s="151" t="s">
        <v>21</v>
      </c>
      <c r="O102" s="80" t="s">
        <v>45</v>
      </c>
      <c r="P102" s="80" t="s">
        <v>45</v>
      </c>
      <c r="Q102" s="80" t="s">
        <v>45</v>
      </c>
      <c r="R102" s="80" t="s">
        <v>45</v>
      </c>
      <c r="S102" s="155" t="s">
        <v>45</v>
      </c>
      <c r="T102" s="143" t="s">
        <v>49</v>
      </c>
      <c r="U102" s="73" t="s">
        <v>49</v>
      </c>
      <c r="V102" s="73" t="s">
        <v>49</v>
      </c>
      <c r="W102" s="73" t="s">
        <v>49</v>
      </c>
      <c r="X102" s="73" t="s">
        <v>49</v>
      </c>
      <c r="Y102" s="73" t="s">
        <v>49</v>
      </c>
      <c r="Z102" s="73" t="s">
        <v>49</v>
      </c>
      <c r="AA102" s="73" t="s">
        <v>49</v>
      </c>
      <c r="AB102" s="73" t="s">
        <v>49</v>
      </c>
      <c r="AC102" s="73" t="s">
        <v>49</v>
      </c>
      <c r="AD102" s="73" t="s">
        <v>49</v>
      </c>
      <c r="AE102" s="73" t="s">
        <v>49</v>
      </c>
      <c r="AF102" s="73" t="s">
        <v>49</v>
      </c>
      <c r="AG102" s="73" t="s">
        <v>49</v>
      </c>
      <c r="AH102" s="98" t="s">
        <v>49</v>
      </c>
      <c r="AI102" s="144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6"/>
    </row>
    <row r="103" spans="1:49" x14ac:dyDescent="0.2">
      <c r="A103" s="258"/>
      <c r="B103" s="250"/>
      <c r="C103" s="11">
        <v>42</v>
      </c>
      <c r="D103" s="166"/>
      <c r="E103" s="154" t="s">
        <v>20</v>
      </c>
      <c r="F103" s="78" t="s">
        <v>20</v>
      </c>
      <c r="G103" s="78" t="s">
        <v>20</v>
      </c>
      <c r="H103" s="78" t="s">
        <v>20</v>
      </c>
      <c r="I103" s="78" t="s">
        <v>20</v>
      </c>
      <c r="J103" s="151" t="s">
        <v>21</v>
      </c>
      <c r="K103" s="151" t="s">
        <v>21</v>
      </c>
      <c r="L103" s="151" t="s">
        <v>21</v>
      </c>
      <c r="M103" s="72" t="s">
        <v>44</v>
      </c>
      <c r="N103" s="151" t="s">
        <v>21</v>
      </c>
      <c r="O103" s="80" t="s">
        <v>45</v>
      </c>
      <c r="P103" s="80" t="s">
        <v>45</v>
      </c>
      <c r="Q103" s="80" t="s">
        <v>45</v>
      </c>
      <c r="R103" s="80" t="s">
        <v>45</v>
      </c>
      <c r="S103" s="155" t="s">
        <v>45</v>
      </c>
      <c r="T103" s="143" t="s">
        <v>49</v>
      </c>
      <c r="U103" s="73" t="s">
        <v>49</v>
      </c>
      <c r="V103" s="73" t="s">
        <v>49</v>
      </c>
      <c r="W103" s="73" t="s">
        <v>49</v>
      </c>
      <c r="X103" s="73" t="s">
        <v>49</v>
      </c>
      <c r="Y103" s="73" t="s">
        <v>49</v>
      </c>
      <c r="Z103" s="73" t="s">
        <v>49</v>
      </c>
      <c r="AA103" s="73" t="s">
        <v>49</v>
      </c>
      <c r="AB103" s="73" t="s">
        <v>49</v>
      </c>
      <c r="AC103" s="73" t="s">
        <v>49</v>
      </c>
      <c r="AD103" s="73" t="s">
        <v>49</v>
      </c>
      <c r="AE103" s="73" t="s">
        <v>49</v>
      </c>
      <c r="AF103" s="73" t="s">
        <v>49</v>
      </c>
      <c r="AG103" s="73" t="s">
        <v>49</v>
      </c>
      <c r="AH103" s="98" t="s">
        <v>49</v>
      </c>
      <c r="AI103" s="144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6"/>
    </row>
    <row r="104" spans="1:49" x14ac:dyDescent="0.2">
      <c r="A104" s="258"/>
      <c r="B104" s="250"/>
      <c r="C104" s="11">
        <v>43</v>
      </c>
      <c r="D104" s="166"/>
      <c r="E104" s="154" t="s">
        <v>20</v>
      </c>
      <c r="F104" s="78" t="s">
        <v>20</v>
      </c>
      <c r="G104" s="78" t="s">
        <v>20</v>
      </c>
      <c r="H104" s="78" t="s">
        <v>20</v>
      </c>
      <c r="I104" s="78" t="s">
        <v>20</v>
      </c>
      <c r="J104" s="151" t="s">
        <v>21</v>
      </c>
      <c r="K104" s="151" t="s">
        <v>21</v>
      </c>
      <c r="L104" s="151" t="s">
        <v>21</v>
      </c>
      <c r="M104" s="151" t="s">
        <v>21</v>
      </c>
      <c r="N104" s="72" t="s">
        <v>44</v>
      </c>
      <c r="O104" s="80" t="s">
        <v>45</v>
      </c>
      <c r="P104" s="80" t="s">
        <v>45</v>
      </c>
      <c r="Q104" s="80" t="s">
        <v>45</v>
      </c>
      <c r="R104" s="80" t="s">
        <v>45</v>
      </c>
      <c r="S104" s="155" t="s">
        <v>45</v>
      </c>
      <c r="T104" s="143" t="s">
        <v>49</v>
      </c>
      <c r="U104" s="73" t="s">
        <v>49</v>
      </c>
      <c r="V104" s="73" t="s">
        <v>49</v>
      </c>
      <c r="W104" s="73" t="s">
        <v>49</v>
      </c>
      <c r="X104" s="73" t="s">
        <v>49</v>
      </c>
      <c r="Y104" s="73" t="s">
        <v>49</v>
      </c>
      <c r="Z104" s="73" t="s">
        <v>49</v>
      </c>
      <c r="AA104" s="73" t="s">
        <v>49</v>
      </c>
      <c r="AB104" s="73" t="s">
        <v>49</v>
      </c>
      <c r="AC104" s="73" t="s">
        <v>49</v>
      </c>
      <c r="AD104" s="73" t="s">
        <v>49</v>
      </c>
      <c r="AE104" s="73" t="s">
        <v>49</v>
      </c>
      <c r="AF104" s="73" t="s">
        <v>49</v>
      </c>
      <c r="AG104" s="73" t="s">
        <v>49</v>
      </c>
      <c r="AH104" s="98" t="s">
        <v>49</v>
      </c>
      <c r="AI104" s="144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6"/>
    </row>
    <row r="105" spans="1:49" x14ac:dyDescent="0.2">
      <c r="A105" s="258"/>
      <c r="B105" s="250" t="s">
        <v>2</v>
      </c>
      <c r="C105" s="11">
        <v>44</v>
      </c>
      <c r="D105" s="166" t="s">
        <v>27</v>
      </c>
      <c r="E105" s="154" t="s">
        <v>20</v>
      </c>
      <c r="F105" s="78" t="s">
        <v>20</v>
      </c>
      <c r="G105" s="78" t="s">
        <v>20</v>
      </c>
      <c r="H105" s="78" t="s">
        <v>20</v>
      </c>
      <c r="I105" s="78" t="s">
        <v>20</v>
      </c>
      <c r="J105" s="151" t="s">
        <v>21</v>
      </c>
      <c r="K105" s="151" t="s">
        <v>21</v>
      </c>
      <c r="L105" s="151" t="s">
        <v>21</v>
      </c>
      <c r="M105" s="151" t="s">
        <v>21</v>
      </c>
      <c r="N105" s="72" t="s">
        <v>44</v>
      </c>
      <c r="O105" s="80" t="s">
        <v>45</v>
      </c>
      <c r="P105" s="80" t="s">
        <v>45</v>
      </c>
      <c r="Q105" s="80" t="s">
        <v>45</v>
      </c>
      <c r="R105" s="80" t="s">
        <v>45</v>
      </c>
      <c r="S105" s="155" t="s">
        <v>45</v>
      </c>
      <c r="T105" s="143" t="s">
        <v>49</v>
      </c>
      <c r="U105" s="73" t="s">
        <v>49</v>
      </c>
      <c r="V105" s="73" t="s">
        <v>49</v>
      </c>
      <c r="W105" s="73" t="s">
        <v>49</v>
      </c>
      <c r="X105" s="73" t="s">
        <v>49</v>
      </c>
      <c r="Y105" s="73" t="s">
        <v>49</v>
      </c>
      <c r="Z105" s="73" t="s">
        <v>49</v>
      </c>
      <c r="AA105" s="73" t="s">
        <v>49</v>
      </c>
      <c r="AB105" s="73" t="s">
        <v>49</v>
      </c>
      <c r="AC105" s="73" t="s">
        <v>49</v>
      </c>
      <c r="AD105" s="73" t="s">
        <v>49</v>
      </c>
      <c r="AE105" s="73" t="s">
        <v>49</v>
      </c>
      <c r="AF105" s="73" t="s">
        <v>49</v>
      </c>
      <c r="AG105" s="73" t="s">
        <v>49</v>
      </c>
      <c r="AH105" s="98" t="s">
        <v>49</v>
      </c>
      <c r="AI105" s="144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6"/>
    </row>
    <row r="106" spans="1:49" x14ac:dyDescent="0.2">
      <c r="A106" s="258"/>
      <c r="B106" s="250"/>
      <c r="C106" s="11">
        <v>45</v>
      </c>
      <c r="D106" s="166"/>
      <c r="E106" s="154" t="s">
        <v>20</v>
      </c>
      <c r="F106" s="78" t="s">
        <v>20</v>
      </c>
      <c r="G106" s="78" t="s">
        <v>20</v>
      </c>
      <c r="H106" s="78" t="s">
        <v>20</v>
      </c>
      <c r="I106" s="78" t="s">
        <v>20</v>
      </c>
      <c r="J106" s="151" t="s">
        <v>21</v>
      </c>
      <c r="K106" s="151" t="s">
        <v>21</v>
      </c>
      <c r="L106" s="151" t="s">
        <v>21</v>
      </c>
      <c r="M106" s="151" t="s">
        <v>21</v>
      </c>
      <c r="N106" s="151" t="s">
        <v>21</v>
      </c>
      <c r="O106" s="72" t="s">
        <v>44</v>
      </c>
      <c r="P106" s="80" t="s">
        <v>45</v>
      </c>
      <c r="Q106" s="80" t="s">
        <v>45</v>
      </c>
      <c r="R106" s="80" t="s">
        <v>45</v>
      </c>
      <c r="S106" s="155" t="s">
        <v>45</v>
      </c>
      <c r="T106" s="143" t="s">
        <v>49</v>
      </c>
      <c r="U106" s="73" t="s">
        <v>49</v>
      </c>
      <c r="V106" s="73" t="s">
        <v>49</v>
      </c>
      <c r="W106" s="73" t="s">
        <v>49</v>
      </c>
      <c r="X106" s="73" t="s">
        <v>49</v>
      </c>
      <c r="Y106" s="73" t="s">
        <v>49</v>
      </c>
      <c r="Z106" s="73" t="s">
        <v>49</v>
      </c>
      <c r="AA106" s="73" t="s">
        <v>49</v>
      </c>
      <c r="AB106" s="73" t="s">
        <v>49</v>
      </c>
      <c r="AC106" s="73" t="s">
        <v>49</v>
      </c>
      <c r="AD106" s="73" t="s">
        <v>49</v>
      </c>
      <c r="AE106" s="73" t="s">
        <v>49</v>
      </c>
      <c r="AF106" s="73" t="s">
        <v>49</v>
      </c>
      <c r="AG106" s="73" t="s">
        <v>49</v>
      </c>
      <c r="AH106" s="98" t="s">
        <v>49</v>
      </c>
      <c r="AI106" s="144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6"/>
    </row>
    <row r="107" spans="1:49" x14ac:dyDescent="0.2">
      <c r="A107" s="258"/>
      <c r="B107" s="250"/>
      <c r="C107" s="11">
        <v>46</v>
      </c>
      <c r="D107" s="166"/>
      <c r="E107" s="154" t="s">
        <v>20</v>
      </c>
      <c r="F107" s="78" t="s">
        <v>20</v>
      </c>
      <c r="G107" s="78" t="s">
        <v>20</v>
      </c>
      <c r="H107" s="78" t="s">
        <v>20</v>
      </c>
      <c r="I107" s="78" t="s">
        <v>20</v>
      </c>
      <c r="J107" s="151" t="s">
        <v>21</v>
      </c>
      <c r="K107" s="151" t="s">
        <v>21</v>
      </c>
      <c r="L107" s="151" t="s">
        <v>21</v>
      </c>
      <c r="M107" s="151" t="s">
        <v>21</v>
      </c>
      <c r="N107" s="151" t="s">
        <v>21</v>
      </c>
      <c r="O107" s="72" t="s">
        <v>44</v>
      </c>
      <c r="P107" s="80" t="s">
        <v>45</v>
      </c>
      <c r="Q107" s="80" t="s">
        <v>45</v>
      </c>
      <c r="R107" s="80" t="s">
        <v>45</v>
      </c>
      <c r="S107" s="155" t="s">
        <v>45</v>
      </c>
      <c r="T107" s="147" t="s">
        <v>30</v>
      </c>
      <c r="U107" s="148" t="s">
        <v>30</v>
      </c>
      <c r="V107" s="148" t="s">
        <v>30</v>
      </c>
      <c r="W107" s="148" t="s">
        <v>30</v>
      </c>
      <c r="X107" s="148" t="s">
        <v>30</v>
      </c>
      <c r="Y107" s="148" t="s">
        <v>30</v>
      </c>
      <c r="Z107" s="148" t="s">
        <v>30</v>
      </c>
      <c r="AA107" s="148" t="s">
        <v>30</v>
      </c>
      <c r="AB107" s="148" t="s">
        <v>30</v>
      </c>
      <c r="AC107" s="148" t="s">
        <v>30</v>
      </c>
      <c r="AD107" s="148" t="s">
        <v>30</v>
      </c>
      <c r="AE107" s="148" t="s">
        <v>30</v>
      </c>
      <c r="AF107" s="148" t="s">
        <v>30</v>
      </c>
      <c r="AG107" s="148" t="s">
        <v>30</v>
      </c>
      <c r="AH107" s="149" t="s">
        <v>30</v>
      </c>
      <c r="AI107" s="144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6"/>
    </row>
    <row r="108" spans="1:49" x14ac:dyDescent="0.2">
      <c r="A108" s="258"/>
      <c r="B108" s="250"/>
      <c r="C108" s="11">
        <v>47</v>
      </c>
      <c r="D108" s="166"/>
      <c r="E108" s="154" t="s">
        <v>20</v>
      </c>
      <c r="F108" s="78" t="s">
        <v>20</v>
      </c>
      <c r="G108" s="78" t="s">
        <v>20</v>
      </c>
      <c r="H108" s="78" t="s">
        <v>20</v>
      </c>
      <c r="I108" s="78" t="s">
        <v>20</v>
      </c>
      <c r="J108" s="151" t="s">
        <v>21</v>
      </c>
      <c r="K108" s="151" t="s">
        <v>21</v>
      </c>
      <c r="L108" s="151" t="s">
        <v>21</v>
      </c>
      <c r="M108" s="151" t="s">
        <v>21</v>
      </c>
      <c r="N108" s="151" t="s">
        <v>21</v>
      </c>
      <c r="O108" s="80" t="s">
        <v>45</v>
      </c>
      <c r="P108" s="72" t="s">
        <v>44</v>
      </c>
      <c r="Q108" s="80" t="s">
        <v>45</v>
      </c>
      <c r="R108" s="80" t="s">
        <v>45</v>
      </c>
      <c r="S108" s="155" t="s">
        <v>45</v>
      </c>
      <c r="T108" s="147" t="s">
        <v>30</v>
      </c>
      <c r="U108" s="148" t="s">
        <v>30</v>
      </c>
      <c r="V108" s="148" t="s">
        <v>30</v>
      </c>
      <c r="W108" s="148" t="s">
        <v>30</v>
      </c>
      <c r="X108" s="148" t="s">
        <v>30</v>
      </c>
      <c r="Y108" s="148" t="s">
        <v>30</v>
      </c>
      <c r="Z108" s="148" t="s">
        <v>30</v>
      </c>
      <c r="AA108" s="148" t="s">
        <v>30</v>
      </c>
      <c r="AB108" s="148" t="s">
        <v>30</v>
      </c>
      <c r="AC108" s="148" t="s">
        <v>30</v>
      </c>
      <c r="AD108" s="148" t="s">
        <v>30</v>
      </c>
      <c r="AE108" s="148" t="s">
        <v>30</v>
      </c>
      <c r="AF108" s="148" t="s">
        <v>30</v>
      </c>
      <c r="AG108" s="148" t="s">
        <v>30</v>
      </c>
      <c r="AH108" s="149" t="s">
        <v>30</v>
      </c>
      <c r="AI108" s="144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6"/>
    </row>
    <row r="109" spans="1:49" x14ac:dyDescent="0.2">
      <c r="A109" s="258"/>
      <c r="B109" s="250" t="s">
        <v>3</v>
      </c>
      <c r="C109" s="11">
        <v>48</v>
      </c>
      <c r="D109" s="166"/>
      <c r="E109" s="154" t="s">
        <v>20</v>
      </c>
      <c r="F109" s="78" t="s">
        <v>20</v>
      </c>
      <c r="G109" s="78" t="s">
        <v>20</v>
      </c>
      <c r="H109" s="78" t="s">
        <v>20</v>
      </c>
      <c r="I109" s="78" t="s">
        <v>20</v>
      </c>
      <c r="J109" s="151" t="s">
        <v>21</v>
      </c>
      <c r="K109" s="151" t="s">
        <v>21</v>
      </c>
      <c r="L109" s="151" t="s">
        <v>21</v>
      </c>
      <c r="M109" s="151" t="s">
        <v>21</v>
      </c>
      <c r="N109" s="151" t="s">
        <v>21</v>
      </c>
      <c r="O109" s="80" t="s">
        <v>45</v>
      </c>
      <c r="P109" s="72" t="s">
        <v>44</v>
      </c>
      <c r="Q109" s="80" t="s">
        <v>45</v>
      </c>
      <c r="R109" s="80" t="s">
        <v>45</v>
      </c>
      <c r="S109" s="155" t="s">
        <v>45</v>
      </c>
      <c r="T109" s="147" t="s">
        <v>30</v>
      </c>
      <c r="U109" s="148" t="s">
        <v>30</v>
      </c>
      <c r="V109" s="148" t="s">
        <v>30</v>
      </c>
      <c r="W109" s="148" t="s">
        <v>30</v>
      </c>
      <c r="X109" s="148" t="s">
        <v>30</v>
      </c>
      <c r="Y109" s="148" t="s">
        <v>30</v>
      </c>
      <c r="Z109" s="148" t="s">
        <v>30</v>
      </c>
      <c r="AA109" s="148" t="s">
        <v>30</v>
      </c>
      <c r="AB109" s="148" t="s">
        <v>30</v>
      </c>
      <c r="AC109" s="148" t="s">
        <v>30</v>
      </c>
      <c r="AD109" s="148" t="s">
        <v>30</v>
      </c>
      <c r="AE109" s="148" t="s">
        <v>30</v>
      </c>
      <c r="AF109" s="148" t="s">
        <v>30</v>
      </c>
      <c r="AG109" s="148" t="s">
        <v>30</v>
      </c>
      <c r="AH109" s="149" t="s">
        <v>30</v>
      </c>
      <c r="AI109" s="144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6"/>
    </row>
    <row r="110" spans="1:49" x14ac:dyDescent="0.2">
      <c r="A110" s="258"/>
      <c r="B110" s="250"/>
      <c r="C110" s="11">
        <v>49</v>
      </c>
      <c r="D110" s="166"/>
      <c r="E110" s="143" t="s">
        <v>50</v>
      </c>
      <c r="F110" s="73" t="s">
        <v>50</v>
      </c>
      <c r="G110" s="73" t="s">
        <v>50</v>
      </c>
      <c r="H110" s="73" t="s">
        <v>50</v>
      </c>
      <c r="I110" s="73" t="s">
        <v>50</v>
      </c>
      <c r="J110" s="73" t="s">
        <v>50</v>
      </c>
      <c r="K110" s="73" t="s">
        <v>50</v>
      </c>
      <c r="L110" s="73" t="s">
        <v>50</v>
      </c>
      <c r="M110" s="73" t="s">
        <v>50</v>
      </c>
      <c r="N110" s="73" t="s">
        <v>50</v>
      </c>
      <c r="O110" s="73" t="s">
        <v>50</v>
      </c>
      <c r="P110" s="73" t="s">
        <v>50</v>
      </c>
      <c r="Q110" s="73" t="s">
        <v>50</v>
      </c>
      <c r="R110" s="73" t="s">
        <v>50</v>
      </c>
      <c r="S110" s="98" t="s">
        <v>50</v>
      </c>
      <c r="T110" s="147" t="s">
        <v>30</v>
      </c>
      <c r="U110" s="148" t="s">
        <v>30</v>
      </c>
      <c r="V110" s="148" t="s">
        <v>30</v>
      </c>
      <c r="W110" s="148" t="s">
        <v>30</v>
      </c>
      <c r="X110" s="148" t="s">
        <v>30</v>
      </c>
      <c r="Y110" s="148" t="s">
        <v>30</v>
      </c>
      <c r="Z110" s="148" t="s">
        <v>30</v>
      </c>
      <c r="AA110" s="148" t="s">
        <v>30</v>
      </c>
      <c r="AB110" s="148" t="s">
        <v>30</v>
      </c>
      <c r="AC110" s="148" t="s">
        <v>30</v>
      </c>
      <c r="AD110" s="148" t="s">
        <v>30</v>
      </c>
      <c r="AE110" s="148" t="s">
        <v>30</v>
      </c>
      <c r="AF110" s="148" t="s">
        <v>30</v>
      </c>
      <c r="AG110" s="148" t="s">
        <v>30</v>
      </c>
      <c r="AH110" s="149" t="s">
        <v>30</v>
      </c>
      <c r="AI110" s="144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6"/>
    </row>
    <row r="111" spans="1:49" x14ac:dyDescent="0.2">
      <c r="A111" s="258"/>
      <c r="B111" s="250"/>
      <c r="C111" s="11">
        <v>50</v>
      </c>
      <c r="D111" s="166"/>
      <c r="E111" s="143" t="s">
        <v>50</v>
      </c>
      <c r="F111" s="73" t="s">
        <v>50</v>
      </c>
      <c r="G111" s="73" t="s">
        <v>50</v>
      </c>
      <c r="H111" s="73" t="s">
        <v>50</v>
      </c>
      <c r="I111" s="73" t="s">
        <v>50</v>
      </c>
      <c r="J111" s="73" t="s">
        <v>50</v>
      </c>
      <c r="K111" s="73" t="s">
        <v>50</v>
      </c>
      <c r="L111" s="73" t="s">
        <v>50</v>
      </c>
      <c r="M111" s="73" t="s">
        <v>50</v>
      </c>
      <c r="N111" s="73" t="s">
        <v>50</v>
      </c>
      <c r="O111" s="73" t="s">
        <v>50</v>
      </c>
      <c r="P111" s="73" t="s">
        <v>50</v>
      </c>
      <c r="Q111" s="73" t="s">
        <v>50</v>
      </c>
      <c r="R111" s="73" t="s">
        <v>50</v>
      </c>
      <c r="S111" s="98" t="s">
        <v>50</v>
      </c>
      <c r="T111" s="147" t="s">
        <v>30</v>
      </c>
      <c r="U111" s="148" t="s">
        <v>30</v>
      </c>
      <c r="V111" s="148" t="s">
        <v>30</v>
      </c>
      <c r="W111" s="148" t="s">
        <v>30</v>
      </c>
      <c r="X111" s="148" t="s">
        <v>30</v>
      </c>
      <c r="Y111" s="148" t="s">
        <v>30</v>
      </c>
      <c r="Z111" s="148" t="s">
        <v>30</v>
      </c>
      <c r="AA111" s="148" t="s">
        <v>30</v>
      </c>
      <c r="AB111" s="148" t="s">
        <v>30</v>
      </c>
      <c r="AC111" s="148" t="s">
        <v>30</v>
      </c>
      <c r="AD111" s="148" t="s">
        <v>30</v>
      </c>
      <c r="AE111" s="148" t="s">
        <v>30</v>
      </c>
      <c r="AF111" s="148" t="s">
        <v>30</v>
      </c>
      <c r="AG111" s="148" t="s">
        <v>30</v>
      </c>
      <c r="AH111" s="149" t="s">
        <v>30</v>
      </c>
      <c r="AI111" s="144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6"/>
    </row>
    <row r="112" spans="1:49" x14ac:dyDescent="0.2">
      <c r="A112" s="258"/>
      <c r="B112" s="250"/>
      <c r="C112" s="11">
        <v>51</v>
      </c>
      <c r="D112" s="166"/>
      <c r="E112" s="143" t="s">
        <v>50</v>
      </c>
      <c r="F112" s="73" t="s">
        <v>50</v>
      </c>
      <c r="G112" s="73" t="s">
        <v>50</v>
      </c>
      <c r="H112" s="73" t="s">
        <v>50</v>
      </c>
      <c r="I112" s="73" t="s">
        <v>50</v>
      </c>
      <c r="J112" s="73" t="s">
        <v>50</v>
      </c>
      <c r="K112" s="73" t="s">
        <v>50</v>
      </c>
      <c r="L112" s="73" t="s">
        <v>50</v>
      </c>
      <c r="M112" s="73" t="s">
        <v>50</v>
      </c>
      <c r="N112" s="73" t="s">
        <v>50</v>
      </c>
      <c r="O112" s="73" t="s">
        <v>50</v>
      </c>
      <c r="P112" s="73" t="s">
        <v>50</v>
      </c>
      <c r="Q112" s="73" t="s">
        <v>50</v>
      </c>
      <c r="R112" s="73" t="s">
        <v>50</v>
      </c>
      <c r="S112" s="98" t="s">
        <v>50</v>
      </c>
      <c r="T112" s="147" t="s">
        <v>30</v>
      </c>
      <c r="U112" s="148" t="s">
        <v>30</v>
      </c>
      <c r="V112" s="148" t="s">
        <v>30</v>
      </c>
      <c r="W112" s="148" t="s">
        <v>30</v>
      </c>
      <c r="X112" s="148" t="s">
        <v>30</v>
      </c>
      <c r="Y112" s="148" t="s">
        <v>30</v>
      </c>
      <c r="Z112" s="148" t="s">
        <v>30</v>
      </c>
      <c r="AA112" s="148" t="s">
        <v>30</v>
      </c>
      <c r="AB112" s="148" t="s">
        <v>30</v>
      </c>
      <c r="AC112" s="148" t="s">
        <v>30</v>
      </c>
      <c r="AD112" s="148" t="s">
        <v>30</v>
      </c>
      <c r="AE112" s="148" t="s">
        <v>30</v>
      </c>
      <c r="AF112" s="148" t="s">
        <v>30</v>
      </c>
      <c r="AG112" s="148" t="s">
        <v>30</v>
      </c>
      <c r="AH112" s="149" t="s">
        <v>30</v>
      </c>
      <c r="AI112" s="144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6"/>
    </row>
    <row r="113" spans="1:49" ht="13.5" thickBot="1" x14ac:dyDescent="0.25">
      <c r="A113" s="259"/>
      <c r="B113" s="251"/>
      <c r="C113" s="164">
        <v>52</v>
      </c>
      <c r="D113" s="167" t="s">
        <v>76</v>
      </c>
      <c r="E113" s="156" t="s">
        <v>45</v>
      </c>
      <c r="F113" s="80" t="s">
        <v>45</v>
      </c>
      <c r="G113" s="80" t="s">
        <v>45</v>
      </c>
      <c r="H113" s="80" t="s">
        <v>45</v>
      </c>
      <c r="I113" s="80" t="s">
        <v>45</v>
      </c>
      <c r="J113" s="78" t="s">
        <v>20</v>
      </c>
      <c r="K113" s="78" t="s">
        <v>20</v>
      </c>
      <c r="L113" s="78" t="s">
        <v>20</v>
      </c>
      <c r="M113" s="78" t="s">
        <v>20</v>
      </c>
      <c r="N113" s="78" t="s">
        <v>20</v>
      </c>
      <c r="O113" s="151" t="s">
        <v>21</v>
      </c>
      <c r="P113" s="151" t="s">
        <v>21</v>
      </c>
      <c r="Q113" s="72" t="s">
        <v>44</v>
      </c>
      <c r="R113" s="151" t="s">
        <v>21</v>
      </c>
      <c r="S113" s="157" t="s">
        <v>21</v>
      </c>
      <c r="T113" s="147" t="s">
        <v>30</v>
      </c>
      <c r="U113" s="148" t="s">
        <v>30</v>
      </c>
      <c r="V113" s="148" t="s">
        <v>30</v>
      </c>
      <c r="W113" s="148" t="s">
        <v>30</v>
      </c>
      <c r="X113" s="148" t="s">
        <v>30</v>
      </c>
      <c r="Y113" s="148" t="s">
        <v>30</v>
      </c>
      <c r="Z113" s="148" t="s">
        <v>30</v>
      </c>
      <c r="AA113" s="148" t="s">
        <v>30</v>
      </c>
      <c r="AB113" s="148" t="s">
        <v>30</v>
      </c>
      <c r="AC113" s="148" t="s">
        <v>30</v>
      </c>
      <c r="AD113" s="148" t="s">
        <v>30</v>
      </c>
      <c r="AE113" s="148" t="s">
        <v>30</v>
      </c>
      <c r="AF113" s="148" t="s">
        <v>30</v>
      </c>
      <c r="AG113" s="148" t="s">
        <v>30</v>
      </c>
      <c r="AH113" s="149" t="s">
        <v>30</v>
      </c>
      <c r="AI113" s="144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6"/>
    </row>
    <row r="114" spans="1:49" x14ac:dyDescent="0.2">
      <c r="A114" s="257">
        <v>2022</v>
      </c>
      <c r="B114" s="260" t="s">
        <v>4</v>
      </c>
      <c r="C114" s="10">
        <v>1</v>
      </c>
      <c r="D114" s="171" t="s">
        <v>76</v>
      </c>
      <c r="E114" s="156" t="s">
        <v>45</v>
      </c>
      <c r="F114" s="80" t="s">
        <v>45</v>
      </c>
      <c r="G114" s="80" t="s">
        <v>45</v>
      </c>
      <c r="H114" s="80" t="s">
        <v>45</v>
      </c>
      <c r="I114" s="80" t="s">
        <v>45</v>
      </c>
      <c r="J114" s="78" t="s">
        <v>20</v>
      </c>
      <c r="K114" s="78" t="s">
        <v>20</v>
      </c>
      <c r="L114" s="78" t="s">
        <v>20</v>
      </c>
      <c r="M114" s="78" t="s">
        <v>20</v>
      </c>
      <c r="N114" s="78" t="s">
        <v>20</v>
      </c>
      <c r="O114" s="151" t="s">
        <v>21</v>
      </c>
      <c r="P114" s="151" t="s">
        <v>21</v>
      </c>
      <c r="Q114" s="72" t="s">
        <v>44</v>
      </c>
      <c r="R114" s="151" t="s">
        <v>21</v>
      </c>
      <c r="S114" s="157" t="s">
        <v>21</v>
      </c>
      <c r="T114" s="147" t="s">
        <v>30</v>
      </c>
      <c r="U114" s="148" t="s">
        <v>30</v>
      </c>
      <c r="V114" s="148" t="s">
        <v>30</v>
      </c>
      <c r="W114" s="148" t="s">
        <v>30</v>
      </c>
      <c r="X114" s="148" t="s">
        <v>30</v>
      </c>
      <c r="Y114" s="148" t="s">
        <v>30</v>
      </c>
      <c r="Z114" s="148" t="s">
        <v>30</v>
      </c>
      <c r="AA114" s="148" t="s">
        <v>30</v>
      </c>
      <c r="AB114" s="148" t="s">
        <v>30</v>
      </c>
      <c r="AC114" s="148" t="s">
        <v>30</v>
      </c>
      <c r="AD114" s="148" t="s">
        <v>30</v>
      </c>
      <c r="AE114" s="148" t="s">
        <v>30</v>
      </c>
      <c r="AF114" s="148" t="s">
        <v>30</v>
      </c>
      <c r="AG114" s="148" t="s">
        <v>30</v>
      </c>
      <c r="AH114" s="149" t="s">
        <v>30</v>
      </c>
      <c r="AI114" s="144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6"/>
    </row>
    <row r="115" spans="1:49" x14ac:dyDescent="0.2">
      <c r="A115" s="258"/>
      <c r="B115" s="250"/>
      <c r="C115" s="11">
        <v>2</v>
      </c>
      <c r="D115" s="166"/>
      <c r="E115" s="156" t="s">
        <v>45</v>
      </c>
      <c r="F115" s="80" t="s">
        <v>45</v>
      </c>
      <c r="G115" s="80" t="s">
        <v>45</v>
      </c>
      <c r="H115" s="80" t="s">
        <v>45</v>
      </c>
      <c r="I115" s="80" t="s">
        <v>45</v>
      </c>
      <c r="J115" s="78" t="s">
        <v>20</v>
      </c>
      <c r="K115" s="78" t="s">
        <v>20</v>
      </c>
      <c r="L115" s="78" t="s">
        <v>20</v>
      </c>
      <c r="M115" s="78" t="s">
        <v>20</v>
      </c>
      <c r="N115" s="78" t="s">
        <v>20</v>
      </c>
      <c r="O115" s="151" t="s">
        <v>21</v>
      </c>
      <c r="P115" s="151" t="s">
        <v>21</v>
      </c>
      <c r="Q115" s="151" t="s">
        <v>21</v>
      </c>
      <c r="R115" s="72" t="s">
        <v>44</v>
      </c>
      <c r="S115" s="157" t="s">
        <v>21</v>
      </c>
      <c r="T115" s="143" t="s">
        <v>49</v>
      </c>
      <c r="U115" s="73" t="s">
        <v>49</v>
      </c>
      <c r="V115" s="73" t="s">
        <v>49</v>
      </c>
      <c r="W115" s="73" t="s">
        <v>49</v>
      </c>
      <c r="X115" s="73" t="s">
        <v>49</v>
      </c>
      <c r="Y115" s="73" t="s">
        <v>49</v>
      </c>
      <c r="Z115" s="73" t="s">
        <v>49</v>
      </c>
      <c r="AA115" s="73" t="s">
        <v>49</v>
      </c>
      <c r="AB115" s="73" t="s">
        <v>49</v>
      </c>
      <c r="AC115" s="73" t="s">
        <v>49</v>
      </c>
      <c r="AD115" s="73" t="s">
        <v>49</v>
      </c>
      <c r="AE115" s="73" t="s">
        <v>49</v>
      </c>
      <c r="AF115" s="73" t="s">
        <v>49</v>
      </c>
      <c r="AG115" s="73" t="s">
        <v>49</v>
      </c>
      <c r="AH115" s="98" t="s">
        <v>49</v>
      </c>
      <c r="AI115" s="144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6"/>
    </row>
    <row r="116" spans="1:49" x14ac:dyDescent="0.2">
      <c r="A116" s="258"/>
      <c r="B116" s="250"/>
      <c r="C116" s="11">
        <v>3</v>
      </c>
      <c r="D116" s="166"/>
      <c r="E116" s="156" t="s">
        <v>45</v>
      </c>
      <c r="F116" s="80" t="s">
        <v>45</v>
      </c>
      <c r="G116" s="80" t="s">
        <v>45</v>
      </c>
      <c r="H116" s="80" t="s">
        <v>45</v>
      </c>
      <c r="I116" s="80" t="s">
        <v>45</v>
      </c>
      <c r="J116" s="78" t="s">
        <v>20</v>
      </c>
      <c r="K116" s="78" t="s">
        <v>20</v>
      </c>
      <c r="L116" s="78" t="s">
        <v>20</v>
      </c>
      <c r="M116" s="78" t="s">
        <v>20</v>
      </c>
      <c r="N116" s="78" t="s">
        <v>20</v>
      </c>
      <c r="O116" s="151" t="s">
        <v>21</v>
      </c>
      <c r="P116" s="151" t="s">
        <v>21</v>
      </c>
      <c r="Q116" s="151" t="s">
        <v>21</v>
      </c>
      <c r="R116" s="72" t="s">
        <v>44</v>
      </c>
      <c r="S116" s="157" t="s">
        <v>21</v>
      </c>
      <c r="T116" s="143" t="s">
        <v>49</v>
      </c>
      <c r="U116" s="73" t="s">
        <v>49</v>
      </c>
      <c r="V116" s="73" t="s">
        <v>49</v>
      </c>
      <c r="W116" s="73" t="s">
        <v>49</v>
      </c>
      <c r="X116" s="73" t="s">
        <v>49</v>
      </c>
      <c r="Y116" s="73" t="s">
        <v>49</v>
      </c>
      <c r="Z116" s="73" t="s">
        <v>49</v>
      </c>
      <c r="AA116" s="73" t="s">
        <v>49</v>
      </c>
      <c r="AB116" s="73" t="s">
        <v>49</v>
      </c>
      <c r="AC116" s="73" t="s">
        <v>49</v>
      </c>
      <c r="AD116" s="73" t="s">
        <v>49</v>
      </c>
      <c r="AE116" s="73" t="s">
        <v>49</v>
      </c>
      <c r="AF116" s="73" t="s">
        <v>49</v>
      </c>
      <c r="AG116" s="73" t="s">
        <v>49</v>
      </c>
      <c r="AH116" s="98" t="s">
        <v>49</v>
      </c>
      <c r="AI116" s="144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6"/>
    </row>
    <row r="117" spans="1:49" x14ac:dyDescent="0.2">
      <c r="A117" s="258"/>
      <c r="B117" s="250"/>
      <c r="C117" s="11">
        <v>4</v>
      </c>
      <c r="D117" s="166"/>
      <c r="E117" s="156" t="s">
        <v>45</v>
      </c>
      <c r="F117" s="80" t="s">
        <v>45</v>
      </c>
      <c r="G117" s="80" t="s">
        <v>45</v>
      </c>
      <c r="H117" s="80" t="s">
        <v>45</v>
      </c>
      <c r="I117" s="80" t="s">
        <v>45</v>
      </c>
      <c r="J117" s="78" t="s">
        <v>20</v>
      </c>
      <c r="K117" s="78" t="s">
        <v>20</v>
      </c>
      <c r="L117" s="78" t="s">
        <v>20</v>
      </c>
      <c r="M117" s="78" t="s">
        <v>20</v>
      </c>
      <c r="N117" s="78" t="s">
        <v>20</v>
      </c>
      <c r="O117" s="151" t="s">
        <v>21</v>
      </c>
      <c r="P117" s="151" t="s">
        <v>21</v>
      </c>
      <c r="Q117" s="151" t="s">
        <v>21</v>
      </c>
      <c r="R117" s="151" t="s">
        <v>21</v>
      </c>
      <c r="S117" s="72" t="s">
        <v>44</v>
      </c>
      <c r="T117" s="143" t="s">
        <v>49</v>
      </c>
      <c r="U117" s="73" t="s">
        <v>49</v>
      </c>
      <c r="V117" s="73" t="s">
        <v>49</v>
      </c>
      <c r="W117" s="73" t="s">
        <v>49</v>
      </c>
      <c r="X117" s="73" t="s">
        <v>49</v>
      </c>
      <c r="Y117" s="73" t="s">
        <v>49</v>
      </c>
      <c r="Z117" s="73" t="s">
        <v>49</v>
      </c>
      <c r="AA117" s="73" t="s">
        <v>49</v>
      </c>
      <c r="AB117" s="73" t="s">
        <v>49</v>
      </c>
      <c r="AC117" s="73" t="s">
        <v>49</v>
      </c>
      <c r="AD117" s="73" t="s">
        <v>49</v>
      </c>
      <c r="AE117" s="73" t="s">
        <v>49</v>
      </c>
      <c r="AF117" s="73" t="s">
        <v>49</v>
      </c>
      <c r="AG117" s="73" t="s">
        <v>49</v>
      </c>
      <c r="AH117" s="98" t="s">
        <v>49</v>
      </c>
      <c r="AI117" s="144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6"/>
    </row>
    <row r="118" spans="1:49" x14ac:dyDescent="0.2">
      <c r="A118" s="258"/>
      <c r="B118" s="250" t="s">
        <v>5</v>
      </c>
      <c r="C118" s="11">
        <v>5</v>
      </c>
      <c r="D118" s="166"/>
      <c r="E118" s="156" t="s">
        <v>45</v>
      </c>
      <c r="F118" s="80" t="s">
        <v>45</v>
      </c>
      <c r="G118" s="80" t="s">
        <v>45</v>
      </c>
      <c r="H118" s="80" t="s">
        <v>45</v>
      </c>
      <c r="I118" s="80" t="s">
        <v>45</v>
      </c>
      <c r="J118" s="78" t="s">
        <v>20</v>
      </c>
      <c r="K118" s="78" t="s">
        <v>20</v>
      </c>
      <c r="L118" s="78" t="s">
        <v>20</v>
      </c>
      <c r="M118" s="78" t="s">
        <v>20</v>
      </c>
      <c r="N118" s="78" t="s">
        <v>20</v>
      </c>
      <c r="O118" s="151" t="s">
        <v>21</v>
      </c>
      <c r="P118" s="151" t="s">
        <v>21</v>
      </c>
      <c r="Q118" s="151" t="s">
        <v>21</v>
      </c>
      <c r="R118" s="151" t="s">
        <v>21</v>
      </c>
      <c r="S118" s="72" t="s">
        <v>44</v>
      </c>
      <c r="T118" s="147" t="s">
        <v>30</v>
      </c>
      <c r="U118" s="148" t="s">
        <v>30</v>
      </c>
      <c r="V118" s="148" t="s">
        <v>30</v>
      </c>
      <c r="W118" s="148" t="s">
        <v>30</v>
      </c>
      <c r="X118" s="148" t="s">
        <v>30</v>
      </c>
      <c r="Y118" s="148" t="s">
        <v>30</v>
      </c>
      <c r="Z118" s="148" t="s">
        <v>30</v>
      </c>
      <c r="AA118" s="148" t="s">
        <v>30</v>
      </c>
      <c r="AB118" s="148" t="s">
        <v>30</v>
      </c>
      <c r="AC118" s="148" t="s">
        <v>30</v>
      </c>
      <c r="AD118" s="148" t="s">
        <v>30</v>
      </c>
      <c r="AE118" s="148" t="s">
        <v>30</v>
      </c>
      <c r="AF118" s="148" t="s">
        <v>30</v>
      </c>
      <c r="AG118" s="148" t="s">
        <v>30</v>
      </c>
      <c r="AH118" s="149" t="s">
        <v>30</v>
      </c>
      <c r="AI118" s="144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6"/>
    </row>
    <row r="119" spans="1:49" x14ac:dyDescent="0.2">
      <c r="A119" s="258"/>
      <c r="B119" s="250"/>
      <c r="C119" s="11">
        <v>6</v>
      </c>
      <c r="D119" s="166"/>
      <c r="E119" s="156" t="s">
        <v>45</v>
      </c>
      <c r="F119" s="80" t="s">
        <v>45</v>
      </c>
      <c r="G119" s="80" t="s">
        <v>45</v>
      </c>
      <c r="H119" s="80" t="s">
        <v>45</v>
      </c>
      <c r="I119" s="80" t="s">
        <v>45</v>
      </c>
      <c r="J119" s="78" t="s">
        <v>20</v>
      </c>
      <c r="K119" s="78" t="s">
        <v>20</v>
      </c>
      <c r="L119" s="78" t="s">
        <v>20</v>
      </c>
      <c r="M119" s="78" t="s">
        <v>20</v>
      </c>
      <c r="N119" s="78" t="s">
        <v>20</v>
      </c>
      <c r="O119" s="151" t="s">
        <v>21</v>
      </c>
      <c r="P119" s="151" t="s">
        <v>21</v>
      </c>
      <c r="Q119" s="151" t="s">
        <v>21</v>
      </c>
      <c r="R119" s="151" t="s">
        <v>21</v>
      </c>
      <c r="S119" s="151" t="s">
        <v>21</v>
      </c>
      <c r="T119" s="147" t="s">
        <v>30</v>
      </c>
      <c r="U119" s="148" t="s">
        <v>30</v>
      </c>
      <c r="V119" s="148" t="s">
        <v>30</v>
      </c>
      <c r="W119" s="148" t="s">
        <v>30</v>
      </c>
      <c r="X119" s="148" t="s">
        <v>30</v>
      </c>
      <c r="Y119" s="148" t="s">
        <v>30</v>
      </c>
      <c r="Z119" s="148" t="s">
        <v>30</v>
      </c>
      <c r="AA119" s="148" t="s">
        <v>30</v>
      </c>
      <c r="AB119" s="148" t="s">
        <v>30</v>
      </c>
      <c r="AC119" s="148" t="s">
        <v>30</v>
      </c>
      <c r="AD119" s="148" t="s">
        <v>30</v>
      </c>
      <c r="AE119" s="148" t="s">
        <v>30</v>
      </c>
      <c r="AF119" s="148" t="s">
        <v>30</v>
      </c>
      <c r="AG119" s="148" t="s">
        <v>30</v>
      </c>
      <c r="AH119" s="149" t="s">
        <v>30</v>
      </c>
      <c r="AI119" s="144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6"/>
    </row>
    <row r="120" spans="1:49" x14ac:dyDescent="0.2">
      <c r="A120" s="258"/>
      <c r="B120" s="250"/>
      <c r="C120" s="11">
        <v>7</v>
      </c>
      <c r="D120" s="166"/>
      <c r="E120" s="156" t="s">
        <v>45</v>
      </c>
      <c r="F120" s="80" t="s">
        <v>45</v>
      </c>
      <c r="G120" s="80" t="s">
        <v>45</v>
      </c>
      <c r="H120" s="80" t="s">
        <v>45</v>
      </c>
      <c r="I120" s="80" t="s">
        <v>45</v>
      </c>
      <c r="J120" s="78" t="s">
        <v>20</v>
      </c>
      <c r="K120" s="78" t="s">
        <v>20</v>
      </c>
      <c r="L120" s="78" t="s">
        <v>20</v>
      </c>
      <c r="M120" s="78" t="s">
        <v>20</v>
      </c>
      <c r="N120" s="78" t="s">
        <v>20</v>
      </c>
      <c r="O120" s="151" t="s">
        <v>21</v>
      </c>
      <c r="P120" s="151" t="s">
        <v>21</v>
      </c>
      <c r="Q120" s="151" t="s">
        <v>21</v>
      </c>
      <c r="R120" s="151" t="s">
        <v>21</v>
      </c>
      <c r="S120" s="151" t="s">
        <v>21</v>
      </c>
      <c r="T120" s="147" t="s">
        <v>30</v>
      </c>
      <c r="U120" s="148" t="s">
        <v>30</v>
      </c>
      <c r="V120" s="148" t="s">
        <v>30</v>
      </c>
      <c r="W120" s="148" t="s">
        <v>30</v>
      </c>
      <c r="X120" s="148" t="s">
        <v>30</v>
      </c>
      <c r="Y120" s="148" t="s">
        <v>30</v>
      </c>
      <c r="Z120" s="148" t="s">
        <v>30</v>
      </c>
      <c r="AA120" s="148" t="s">
        <v>30</v>
      </c>
      <c r="AB120" s="148" t="s">
        <v>30</v>
      </c>
      <c r="AC120" s="148" t="s">
        <v>30</v>
      </c>
      <c r="AD120" s="148" t="s">
        <v>30</v>
      </c>
      <c r="AE120" s="148" t="s">
        <v>30</v>
      </c>
      <c r="AF120" s="148" t="s">
        <v>30</v>
      </c>
      <c r="AG120" s="148" t="s">
        <v>30</v>
      </c>
      <c r="AH120" s="149" t="s">
        <v>30</v>
      </c>
      <c r="AI120" s="144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6"/>
    </row>
    <row r="121" spans="1:49" x14ac:dyDescent="0.2">
      <c r="A121" s="258"/>
      <c r="B121" s="250"/>
      <c r="C121" s="11">
        <v>8</v>
      </c>
      <c r="D121" s="166"/>
      <c r="E121" s="143" t="s">
        <v>50</v>
      </c>
      <c r="F121" s="73" t="s">
        <v>50</v>
      </c>
      <c r="G121" s="73" t="s">
        <v>50</v>
      </c>
      <c r="H121" s="73" t="s">
        <v>50</v>
      </c>
      <c r="I121" s="73" t="s">
        <v>50</v>
      </c>
      <c r="J121" s="73" t="s">
        <v>50</v>
      </c>
      <c r="K121" s="73" t="s">
        <v>50</v>
      </c>
      <c r="L121" s="73" t="s">
        <v>50</v>
      </c>
      <c r="M121" s="73" t="s">
        <v>50</v>
      </c>
      <c r="N121" s="73" t="s">
        <v>50</v>
      </c>
      <c r="O121" s="73" t="s">
        <v>50</v>
      </c>
      <c r="P121" s="73" t="s">
        <v>50</v>
      </c>
      <c r="Q121" s="73" t="s">
        <v>50</v>
      </c>
      <c r="R121" s="73" t="s">
        <v>50</v>
      </c>
      <c r="S121" s="98" t="s">
        <v>50</v>
      </c>
      <c r="T121" s="147" t="s">
        <v>30</v>
      </c>
      <c r="U121" s="148" t="s">
        <v>30</v>
      </c>
      <c r="V121" s="148" t="s">
        <v>30</v>
      </c>
      <c r="W121" s="148" t="s">
        <v>30</v>
      </c>
      <c r="X121" s="148" t="s">
        <v>30</v>
      </c>
      <c r="Y121" s="148" t="s">
        <v>30</v>
      </c>
      <c r="Z121" s="148" t="s">
        <v>30</v>
      </c>
      <c r="AA121" s="148" t="s">
        <v>30</v>
      </c>
      <c r="AB121" s="148" t="s">
        <v>30</v>
      </c>
      <c r="AC121" s="148" t="s">
        <v>30</v>
      </c>
      <c r="AD121" s="148" t="s">
        <v>30</v>
      </c>
      <c r="AE121" s="148" t="s">
        <v>30</v>
      </c>
      <c r="AF121" s="148" t="s">
        <v>30</v>
      </c>
      <c r="AG121" s="148" t="s">
        <v>30</v>
      </c>
      <c r="AH121" s="149" t="s">
        <v>30</v>
      </c>
      <c r="AI121" s="144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6"/>
    </row>
    <row r="122" spans="1:49" x14ac:dyDescent="0.2">
      <c r="A122" s="258"/>
      <c r="B122" s="250" t="s">
        <v>6</v>
      </c>
      <c r="C122" s="11">
        <v>9</v>
      </c>
      <c r="D122" s="166" t="s">
        <v>27</v>
      </c>
      <c r="E122" s="143" t="s">
        <v>50</v>
      </c>
      <c r="F122" s="73" t="s">
        <v>50</v>
      </c>
      <c r="G122" s="73" t="s">
        <v>50</v>
      </c>
      <c r="H122" s="73" t="s">
        <v>50</v>
      </c>
      <c r="I122" s="73" t="s">
        <v>50</v>
      </c>
      <c r="J122" s="73" t="s">
        <v>50</v>
      </c>
      <c r="K122" s="73" t="s">
        <v>50</v>
      </c>
      <c r="L122" s="73" t="s">
        <v>50</v>
      </c>
      <c r="M122" s="73" t="s">
        <v>50</v>
      </c>
      <c r="N122" s="73" t="s">
        <v>50</v>
      </c>
      <c r="O122" s="73" t="s">
        <v>50</v>
      </c>
      <c r="P122" s="73" t="s">
        <v>50</v>
      </c>
      <c r="Q122" s="73" t="s">
        <v>50</v>
      </c>
      <c r="R122" s="73" t="s">
        <v>50</v>
      </c>
      <c r="S122" s="98" t="s">
        <v>50</v>
      </c>
      <c r="T122" s="143" t="s">
        <v>49</v>
      </c>
      <c r="U122" s="73" t="s">
        <v>49</v>
      </c>
      <c r="V122" s="73" t="s">
        <v>49</v>
      </c>
      <c r="W122" s="73" t="s">
        <v>49</v>
      </c>
      <c r="X122" s="73" t="s">
        <v>49</v>
      </c>
      <c r="Y122" s="73" t="s">
        <v>49</v>
      </c>
      <c r="Z122" s="73" t="s">
        <v>49</v>
      </c>
      <c r="AA122" s="73" t="s">
        <v>49</v>
      </c>
      <c r="AB122" s="73" t="s">
        <v>49</v>
      </c>
      <c r="AC122" s="73" t="s">
        <v>49</v>
      </c>
      <c r="AD122" s="73" t="s">
        <v>49</v>
      </c>
      <c r="AE122" s="73" t="s">
        <v>49</v>
      </c>
      <c r="AF122" s="73" t="s">
        <v>49</v>
      </c>
      <c r="AG122" s="73" t="s">
        <v>49</v>
      </c>
      <c r="AH122" s="98" t="s">
        <v>49</v>
      </c>
      <c r="AI122" s="144"/>
      <c r="AJ122" s="145"/>
      <c r="AK122" s="145"/>
      <c r="AL122" s="145"/>
      <c r="AM122" s="145"/>
      <c r="AN122" s="17"/>
      <c r="AO122" s="17"/>
      <c r="AP122" s="17"/>
      <c r="AQ122" s="17"/>
      <c r="AR122" s="17"/>
      <c r="AS122" s="17"/>
      <c r="AT122" s="17"/>
      <c r="AU122" s="17"/>
      <c r="AV122" s="17"/>
      <c r="AW122" s="63"/>
    </row>
    <row r="123" spans="1:49" x14ac:dyDescent="0.2">
      <c r="A123" s="258"/>
      <c r="B123" s="250"/>
      <c r="C123" s="11">
        <v>10</v>
      </c>
      <c r="D123" s="166"/>
      <c r="E123" s="143" t="s">
        <v>50</v>
      </c>
      <c r="F123" s="73" t="s">
        <v>50</v>
      </c>
      <c r="G123" s="73" t="s">
        <v>50</v>
      </c>
      <c r="H123" s="73" t="s">
        <v>50</v>
      </c>
      <c r="I123" s="73" t="s">
        <v>50</v>
      </c>
      <c r="J123" s="73" t="s">
        <v>50</v>
      </c>
      <c r="K123" s="73" t="s">
        <v>50</v>
      </c>
      <c r="L123" s="73" t="s">
        <v>50</v>
      </c>
      <c r="M123" s="73" t="s">
        <v>50</v>
      </c>
      <c r="N123" s="73" t="s">
        <v>50</v>
      </c>
      <c r="O123" s="73" t="s">
        <v>50</v>
      </c>
      <c r="P123" s="73" t="s">
        <v>50</v>
      </c>
      <c r="Q123" s="73" t="s">
        <v>50</v>
      </c>
      <c r="R123" s="73" t="s">
        <v>50</v>
      </c>
      <c r="S123" s="98" t="s">
        <v>50</v>
      </c>
      <c r="T123" s="143" t="s">
        <v>49</v>
      </c>
      <c r="U123" s="73" t="s">
        <v>49</v>
      </c>
      <c r="V123" s="73" t="s">
        <v>49</v>
      </c>
      <c r="W123" s="73" t="s">
        <v>49</v>
      </c>
      <c r="X123" s="73" t="s">
        <v>49</v>
      </c>
      <c r="Y123" s="73" t="s">
        <v>49</v>
      </c>
      <c r="Z123" s="73" t="s">
        <v>49</v>
      </c>
      <c r="AA123" s="73" t="s">
        <v>49</v>
      </c>
      <c r="AB123" s="73" t="s">
        <v>49</v>
      </c>
      <c r="AC123" s="73" t="s">
        <v>49</v>
      </c>
      <c r="AD123" s="73" t="s">
        <v>49</v>
      </c>
      <c r="AE123" s="73" t="s">
        <v>49</v>
      </c>
      <c r="AF123" s="73" t="s">
        <v>49</v>
      </c>
      <c r="AG123" s="73" t="s">
        <v>49</v>
      </c>
      <c r="AH123" s="98" t="s">
        <v>49</v>
      </c>
      <c r="AI123" s="144"/>
      <c r="AJ123" s="145"/>
      <c r="AK123" s="145"/>
      <c r="AL123" s="145"/>
      <c r="AM123" s="145"/>
      <c r="AN123" s="17"/>
      <c r="AO123" s="17"/>
      <c r="AP123" s="17"/>
      <c r="AQ123" s="17"/>
      <c r="AR123" s="17"/>
      <c r="AS123" s="17"/>
      <c r="AT123" s="17"/>
      <c r="AU123" s="17"/>
      <c r="AV123" s="17"/>
      <c r="AW123" s="63"/>
    </row>
    <row r="124" spans="1:49" x14ac:dyDescent="0.2">
      <c r="A124" s="258"/>
      <c r="B124" s="250"/>
      <c r="C124" s="11">
        <v>11</v>
      </c>
      <c r="D124" s="166"/>
      <c r="E124" s="143" t="s">
        <v>50</v>
      </c>
      <c r="F124" s="73" t="s">
        <v>50</v>
      </c>
      <c r="G124" s="73" t="s">
        <v>50</v>
      </c>
      <c r="H124" s="73" t="s">
        <v>50</v>
      </c>
      <c r="I124" s="73" t="s">
        <v>50</v>
      </c>
      <c r="J124" s="73" t="s">
        <v>50</v>
      </c>
      <c r="K124" s="73" t="s">
        <v>50</v>
      </c>
      <c r="L124" s="73" t="s">
        <v>50</v>
      </c>
      <c r="M124" s="73" t="s">
        <v>50</v>
      </c>
      <c r="N124" s="73" t="s">
        <v>50</v>
      </c>
      <c r="O124" s="73" t="s">
        <v>50</v>
      </c>
      <c r="P124" s="73" t="s">
        <v>50</v>
      </c>
      <c r="Q124" s="73" t="s">
        <v>50</v>
      </c>
      <c r="R124" s="73" t="s">
        <v>50</v>
      </c>
      <c r="S124" s="98" t="s">
        <v>50</v>
      </c>
      <c r="T124" s="143" t="s">
        <v>49</v>
      </c>
      <c r="U124" s="73" t="s">
        <v>49</v>
      </c>
      <c r="V124" s="73" t="s">
        <v>49</v>
      </c>
      <c r="W124" s="73" t="s">
        <v>49</v>
      </c>
      <c r="X124" s="73" t="s">
        <v>49</v>
      </c>
      <c r="Y124" s="73" t="s">
        <v>49</v>
      </c>
      <c r="Z124" s="73" t="s">
        <v>49</v>
      </c>
      <c r="AA124" s="73" t="s">
        <v>49</v>
      </c>
      <c r="AB124" s="73" t="s">
        <v>49</v>
      </c>
      <c r="AC124" s="73" t="s">
        <v>49</v>
      </c>
      <c r="AD124" s="73" t="s">
        <v>49</v>
      </c>
      <c r="AE124" s="73" t="s">
        <v>49</v>
      </c>
      <c r="AF124" s="73" t="s">
        <v>49</v>
      </c>
      <c r="AG124" s="73" t="s">
        <v>49</v>
      </c>
      <c r="AH124" s="98" t="s">
        <v>49</v>
      </c>
      <c r="AI124" s="144"/>
      <c r="AJ124" s="145"/>
      <c r="AK124" s="145"/>
      <c r="AL124" s="145"/>
      <c r="AM124" s="145"/>
      <c r="AN124" s="17"/>
      <c r="AO124" s="17"/>
      <c r="AP124" s="17"/>
      <c r="AQ124" s="17"/>
      <c r="AR124" s="17"/>
      <c r="AS124" s="17"/>
      <c r="AT124" s="17"/>
      <c r="AU124" s="17"/>
      <c r="AV124" s="17"/>
      <c r="AW124" s="63"/>
    </row>
    <row r="125" spans="1:49" x14ac:dyDescent="0.2">
      <c r="A125" s="258"/>
      <c r="B125" s="250"/>
      <c r="C125" s="11">
        <v>12</v>
      </c>
      <c r="D125" s="166"/>
      <c r="E125" s="143" t="s">
        <v>50</v>
      </c>
      <c r="F125" s="73" t="s">
        <v>50</v>
      </c>
      <c r="G125" s="73" t="s">
        <v>50</v>
      </c>
      <c r="H125" s="73" t="s">
        <v>50</v>
      </c>
      <c r="I125" s="73" t="s">
        <v>50</v>
      </c>
      <c r="J125" s="73" t="s">
        <v>50</v>
      </c>
      <c r="K125" s="73" t="s">
        <v>50</v>
      </c>
      <c r="L125" s="73" t="s">
        <v>50</v>
      </c>
      <c r="M125" s="73" t="s">
        <v>50</v>
      </c>
      <c r="N125" s="73" t="s">
        <v>50</v>
      </c>
      <c r="O125" s="73" t="s">
        <v>50</v>
      </c>
      <c r="P125" s="73" t="s">
        <v>50</v>
      </c>
      <c r="Q125" s="73" t="s">
        <v>50</v>
      </c>
      <c r="R125" s="73" t="s">
        <v>50</v>
      </c>
      <c r="S125" s="98" t="s">
        <v>50</v>
      </c>
      <c r="T125" s="143" t="s">
        <v>49</v>
      </c>
      <c r="U125" s="73" t="s">
        <v>49</v>
      </c>
      <c r="V125" s="73" t="s">
        <v>49</v>
      </c>
      <c r="W125" s="73" t="s">
        <v>49</v>
      </c>
      <c r="X125" s="73" t="s">
        <v>49</v>
      </c>
      <c r="Y125" s="73" t="s">
        <v>49</v>
      </c>
      <c r="Z125" s="73" t="s">
        <v>49</v>
      </c>
      <c r="AA125" s="73" t="s">
        <v>49</v>
      </c>
      <c r="AB125" s="73" t="s">
        <v>49</v>
      </c>
      <c r="AC125" s="73" t="s">
        <v>49</v>
      </c>
      <c r="AD125" s="73" t="s">
        <v>49</v>
      </c>
      <c r="AE125" s="73" t="s">
        <v>49</v>
      </c>
      <c r="AF125" s="73" t="s">
        <v>49</v>
      </c>
      <c r="AG125" s="73" t="s">
        <v>49</v>
      </c>
      <c r="AH125" s="98" t="s">
        <v>49</v>
      </c>
      <c r="AI125" s="144"/>
      <c r="AJ125" s="145"/>
      <c r="AK125" s="145"/>
      <c r="AL125" s="145"/>
      <c r="AM125" s="145"/>
      <c r="AN125" s="17"/>
      <c r="AO125" s="17"/>
      <c r="AP125" s="17"/>
      <c r="AQ125" s="17"/>
      <c r="AR125" s="17"/>
      <c r="AS125" s="17"/>
      <c r="AT125" s="17"/>
      <c r="AU125" s="17"/>
      <c r="AV125" s="17"/>
      <c r="AW125" s="63"/>
    </row>
    <row r="126" spans="1:49" x14ac:dyDescent="0.2">
      <c r="A126" s="258"/>
      <c r="B126" s="250"/>
      <c r="C126" s="11">
        <v>13</v>
      </c>
      <c r="D126" s="166"/>
      <c r="E126" s="143" t="s">
        <v>50</v>
      </c>
      <c r="F126" s="73" t="s">
        <v>50</v>
      </c>
      <c r="G126" s="73" t="s">
        <v>50</v>
      </c>
      <c r="H126" s="73" t="s">
        <v>50</v>
      </c>
      <c r="I126" s="73" t="s">
        <v>50</v>
      </c>
      <c r="J126" s="73" t="s">
        <v>50</v>
      </c>
      <c r="K126" s="73" t="s">
        <v>50</v>
      </c>
      <c r="L126" s="73" t="s">
        <v>50</v>
      </c>
      <c r="M126" s="73" t="s">
        <v>50</v>
      </c>
      <c r="N126" s="73" t="s">
        <v>50</v>
      </c>
      <c r="O126" s="73" t="s">
        <v>50</v>
      </c>
      <c r="P126" s="73" t="s">
        <v>50</v>
      </c>
      <c r="Q126" s="73" t="s">
        <v>50</v>
      </c>
      <c r="R126" s="73" t="s">
        <v>50</v>
      </c>
      <c r="S126" s="98" t="s">
        <v>50</v>
      </c>
      <c r="T126" s="147" t="s">
        <v>30</v>
      </c>
      <c r="U126" s="148" t="s">
        <v>30</v>
      </c>
      <c r="V126" s="148" t="s">
        <v>30</v>
      </c>
      <c r="W126" s="148" t="s">
        <v>30</v>
      </c>
      <c r="X126" s="148" t="s">
        <v>30</v>
      </c>
      <c r="Y126" s="148" t="s">
        <v>30</v>
      </c>
      <c r="Z126" s="148" t="s">
        <v>30</v>
      </c>
      <c r="AA126" s="148" t="s">
        <v>30</v>
      </c>
      <c r="AB126" s="148" t="s">
        <v>30</v>
      </c>
      <c r="AC126" s="148" t="s">
        <v>30</v>
      </c>
      <c r="AD126" s="148" t="s">
        <v>30</v>
      </c>
      <c r="AE126" s="148" t="s">
        <v>30</v>
      </c>
      <c r="AF126" s="148" t="s">
        <v>30</v>
      </c>
      <c r="AG126" s="148" t="s">
        <v>30</v>
      </c>
      <c r="AH126" s="149" t="s">
        <v>30</v>
      </c>
      <c r="AI126" s="144"/>
      <c r="AJ126" s="145"/>
      <c r="AK126" s="145"/>
      <c r="AL126" s="145"/>
      <c r="AM126" s="145"/>
      <c r="AN126" s="17"/>
      <c r="AO126" s="17"/>
      <c r="AP126" s="17"/>
      <c r="AQ126" s="17"/>
      <c r="AR126" s="17"/>
      <c r="AS126" s="17"/>
      <c r="AT126" s="17"/>
      <c r="AU126" s="17"/>
      <c r="AV126" s="17"/>
      <c r="AW126" s="63"/>
    </row>
    <row r="127" spans="1:49" x14ac:dyDescent="0.2">
      <c r="A127" s="258"/>
      <c r="B127" s="250" t="s">
        <v>7</v>
      </c>
      <c r="C127" s="11">
        <v>14</v>
      </c>
      <c r="D127" s="166"/>
      <c r="E127" s="156" t="s">
        <v>45</v>
      </c>
      <c r="F127" s="80" t="s">
        <v>45</v>
      </c>
      <c r="G127" s="80" t="s">
        <v>45</v>
      </c>
      <c r="H127" s="80" t="s">
        <v>45</v>
      </c>
      <c r="I127" s="80" t="s">
        <v>45</v>
      </c>
      <c r="J127" s="78" t="s">
        <v>20</v>
      </c>
      <c r="K127" s="78" t="s">
        <v>20</v>
      </c>
      <c r="L127" s="78" t="s">
        <v>20</v>
      </c>
      <c r="M127" s="78" t="s">
        <v>20</v>
      </c>
      <c r="N127" s="78" t="s">
        <v>20</v>
      </c>
      <c r="O127" s="151" t="s">
        <v>21</v>
      </c>
      <c r="P127" s="151" t="s">
        <v>21</v>
      </c>
      <c r="Q127" s="151" t="s">
        <v>21</v>
      </c>
      <c r="R127" s="151" t="s">
        <v>21</v>
      </c>
      <c r="S127" s="151" t="s">
        <v>21</v>
      </c>
      <c r="T127" s="147" t="s">
        <v>30</v>
      </c>
      <c r="U127" s="148" t="s">
        <v>30</v>
      </c>
      <c r="V127" s="148" t="s">
        <v>30</v>
      </c>
      <c r="W127" s="148" t="s">
        <v>30</v>
      </c>
      <c r="X127" s="148" t="s">
        <v>30</v>
      </c>
      <c r="Y127" s="148" t="s">
        <v>30</v>
      </c>
      <c r="Z127" s="148" t="s">
        <v>30</v>
      </c>
      <c r="AA127" s="148" t="s">
        <v>30</v>
      </c>
      <c r="AB127" s="148" t="s">
        <v>30</v>
      </c>
      <c r="AC127" s="148" t="s">
        <v>30</v>
      </c>
      <c r="AD127" s="148" t="s">
        <v>30</v>
      </c>
      <c r="AE127" s="148" t="s">
        <v>30</v>
      </c>
      <c r="AF127" s="148" t="s">
        <v>30</v>
      </c>
      <c r="AG127" s="148" t="s">
        <v>30</v>
      </c>
      <c r="AH127" s="149" t="s">
        <v>30</v>
      </c>
      <c r="AI127" s="144"/>
      <c r="AJ127" s="145"/>
      <c r="AK127" s="145"/>
      <c r="AL127" s="145"/>
      <c r="AM127" s="145"/>
      <c r="AN127" s="17"/>
      <c r="AO127" s="17"/>
      <c r="AP127" s="17"/>
      <c r="AQ127" s="17"/>
      <c r="AR127" s="17"/>
      <c r="AS127" s="17"/>
      <c r="AT127" s="17"/>
      <c r="AU127" s="17"/>
      <c r="AV127" s="17"/>
      <c r="AW127" s="63"/>
    </row>
    <row r="128" spans="1:49" x14ac:dyDescent="0.2">
      <c r="A128" s="258"/>
      <c r="B128" s="250"/>
      <c r="C128" s="11">
        <v>15</v>
      </c>
      <c r="D128" s="166"/>
      <c r="E128" s="156" t="s">
        <v>45</v>
      </c>
      <c r="F128" s="80" t="s">
        <v>45</v>
      </c>
      <c r="G128" s="80" t="s">
        <v>45</v>
      </c>
      <c r="H128" s="80" t="s">
        <v>45</v>
      </c>
      <c r="I128" s="80" t="s">
        <v>45</v>
      </c>
      <c r="J128" s="78" t="s">
        <v>20</v>
      </c>
      <c r="K128" s="78" t="s">
        <v>20</v>
      </c>
      <c r="L128" s="78" t="s">
        <v>20</v>
      </c>
      <c r="M128" s="78" t="s">
        <v>20</v>
      </c>
      <c r="N128" s="78" t="s">
        <v>20</v>
      </c>
      <c r="O128" s="151" t="s">
        <v>21</v>
      </c>
      <c r="P128" s="151" t="s">
        <v>21</v>
      </c>
      <c r="Q128" s="151" t="s">
        <v>21</v>
      </c>
      <c r="R128" s="151" t="s">
        <v>21</v>
      </c>
      <c r="S128" s="151" t="s">
        <v>21</v>
      </c>
      <c r="T128" s="147" t="s">
        <v>30</v>
      </c>
      <c r="U128" s="148" t="s">
        <v>30</v>
      </c>
      <c r="V128" s="148" t="s">
        <v>30</v>
      </c>
      <c r="W128" s="148" t="s">
        <v>30</v>
      </c>
      <c r="X128" s="148" t="s">
        <v>30</v>
      </c>
      <c r="Y128" s="148" t="s">
        <v>30</v>
      </c>
      <c r="Z128" s="148" t="s">
        <v>30</v>
      </c>
      <c r="AA128" s="148" t="s">
        <v>30</v>
      </c>
      <c r="AB128" s="148" t="s">
        <v>30</v>
      </c>
      <c r="AC128" s="148" t="s">
        <v>30</v>
      </c>
      <c r="AD128" s="148" t="s">
        <v>30</v>
      </c>
      <c r="AE128" s="148" t="s">
        <v>30</v>
      </c>
      <c r="AF128" s="148" t="s">
        <v>30</v>
      </c>
      <c r="AG128" s="148" t="s">
        <v>30</v>
      </c>
      <c r="AH128" s="149" t="s">
        <v>30</v>
      </c>
      <c r="AI128" s="144"/>
      <c r="AJ128" s="145"/>
      <c r="AK128" s="145"/>
      <c r="AL128" s="145"/>
      <c r="AM128" s="145"/>
      <c r="AN128" s="17"/>
      <c r="AO128" s="17"/>
      <c r="AP128" s="17"/>
      <c r="AQ128" s="17"/>
      <c r="AR128" s="17"/>
      <c r="AS128" s="17"/>
      <c r="AT128" s="17"/>
      <c r="AU128" s="17"/>
      <c r="AV128" s="17"/>
      <c r="AW128" s="63"/>
    </row>
    <row r="129" spans="1:49" x14ac:dyDescent="0.2">
      <c r="A129" s="258"/>
      <c r="B129" s="250"/>
      <c r="C129" s="11">
        <v>16</v>
      </c>
      <c r="D129" s="166" t="s">
        <v>76</v>
      </c>
      <c r="E129" s="156" t="s">
        <v>45</v>
      </c>
      <c r="F129" s="80" t="s">
        <v>45</v>
      </c>
      <c r="G129" s="80" t="s">
        <v>45</v>
      </c>
      <c r="H129" s="80" t="s">
        <v>45</v>
      </c>
      <c r="I129" s="80" t="s">
        <v>45</v>
      </c>
      <c r="J129" s="78" t="s">
        <v>20</v>
      </c>
      <c r="K129" s="78" t="s">
        <v>20</v>
      </c>
      <c r="L129" s="78" t="s">
        <v>20</v>
      </c>
      <c r="M129" s="78" t="s">
        <v>20</v>
      </c>
      <c r="N129" s="78" t="s">
        <v>20</v>
      </c>
      <c r="O129" s="151" t="s">
        <v>21</v>
      </c>
      <c r="P129" s="151" t="s">
        <v>21</v>
      </c>
      <c r="Q129" s="151" t="s">
        <v>21</v>
      </c>
      <c r="R129" s="151" t="s">
        <v>21</v>
      </c>
      <c r="S129" s="151" t="s">
        <v>21</v>
      </c>
      <c r="T129" s="147" t="s">
        <v>30</v>
      </c>
      <c r="U129" s="148" t="s">
        <v>30</v>
      </c>
      <c r="V129" s="148" t="s">
        <v>30</v>
      </c>
      <c r="W129" s="148" t="s">
        <v>30</v>
      </c>
      <c r="X129" s="148" t="s">
        <v>30</v>
      </c>
      <c r="Y129" s="148" t="s">
        <v>30</v>
      </c>
      <c r="Z129" s="148" t="s">
        <v>30</v>
      </c>
      <c r="AA129" s="148" t="s">
        <v>30</v>
      </c>
      <c r="AB129" s="148" t="s">
        <v>30</v>
      </c>
      <c r="AC129" s="148" t="s">
        <v>30</v>
      </c>
      <c r="AD129" s="148" t="s">
        <v>30</v>
      </c>
      <c r="AE129" s="148" t="s">
        <v>30</v>
      </c>
      <c r="AF129" s="148" t="s">
        <v>30</v>
      </c>
      <c r="AG129" s="148" t="s">
        <v>30</v>
      </c>
      <c r="AH129" s="149" t="s">
        <v>30</v>
      </c>
      <c r="AI129" s="144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6"/>
    </row>
    <row r="130" spans="1:49" x14ac:dyDescent="0.2">
      <c r="A130" s="258"/>
      <c r="B130" s="250"/>
      <c r="C130" s="11">
        <v>17</v>
      </c>
      <c r="D130" s="166"/>
      <c r="E130" s="156" t="s">
        <v>45</v>
      </c>
      <c r="F130" s="80" t="s">
        <v>45</v>
      </c>
      <c r="G130" s="80" t="s">
        <v>45</v>
      </c>
      <c r="H130" s="80" t="s">
        <v>45</v>
      </c>
      <c r="I130" s="80" t="s">
        <v>45</v>
      </c>
      <c r="J130" s="78" t="s">
        <v>20</v>
      </c>
      <c r="K130" s="78" t="s">
        <v>20</v>
      </c>
      <c r="L130" s="78" t="s">
        <v>20</v>
      </c>
      <c r="M130" s="78" t="s">
        <v>20</v>
      </c>
      <c r="N130" s="78" t="s">
        <v>20</v>
      </c>
      <c r="O130" s="151" t="s">
        <v>21</v>
      </c>
      <c r="P130" s="151" t="s">
        <v>21</v>
      </c>
      <c r="Q130" s="151" t="s">
        <v>21</v>
      </c>
      <c r="R130" s="151" t="s">
        <v>21</v>
      </c>
      <c r="S130" s="151" t="s">
        <v>21</v>
      </c>
      <c r="T130" s="143" t="s">
        <v>49</v>
      </c>
      <c r="U130" s="73" t="s">
        <v>49</v>
      </c>
      <c r="V130" s="73" t="s">
        <v>49</v>
      </c>
      <c r="W130" s="73" t="s">
        <v>49</v>
      </c>
      <c r="X130" s="73" t="s">
        <v>49</v>
      </c>
      <c r="Y130" s="73" t="s">
        <v>49</v>
      </c>
      <c r="Z130" s="73" t="s">
        <v>49</v>
      </c>
      <c r="AA130" s="73" t="s">
        <v>49</v>
      </c>
      <c r="AB130" s="73" t="s">
        <v>49</v>
      </c>
      <c r="AC130" s="73" t="s">
        <v>49</v>
      </c>
      <c r="AD130" s="73" t="s">
        <v>49</v>
      </c>
      <c r="AE130" s="73" t="s">
        <v>49</v>
      </c>
      <c r="AF130" s="73" t="s">
        <v>49</v>
      </c>
      <c r="AG130" s="73" t="s">
        <v>49</v>
      </c>
      <c r="AH130" s="98" t="s">
        <v>49</v>
      </c>
      <c r="AI130" s="144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6"/>
    </row>
    <row r="131" spans="1:49" x14ac:dyDescent="0.2">
      <c r="A131" s="258"/>
      <c r="B131" s="250" t="s">
        <v>8</v>
      </c>
      <c r="C131" s="11">
        <v>18</v>
      </c>
      <c r="D131" s="166"/>
      <c r="E131" s="156" t="s">
        <v>45</v>
      </c>
      <c r="F131" s="80" t="s">
        <v>45</v>
      </c>
      <c r="G131" s="80" t="s">
        <v>45</v>
      </c>
      <c r="H131" s="80" t="s">
        <v>45</v>
      </c>
      <c r="I131" s="80" t="s">
        <v>45</v>
      </c>
      <c r="J131" s="78" t="s">
        <v>20</v>
      </c>
      <c r="K131" s="78" t="s">
        <v>20</v>
      </c>
      <c r="L131" s="78" t="s">
        <v>20</v>
      </c>
      <c r="M131" s="78" t="s">
        <v>20</v>
      </c>
      <c r="N131" s="78" t="s">
        <v>20</v>
      </c>
      <c r="O131" s="151" t="s">
        <v>21</v>
      </c>
      <c r="P131" s="151" t="s">
        <v>21</v>
      </c>
      <c r="Q131" s="151" t="s">
        <v>21</v>
      </c>
      <c r="R131" s="151" t="s">
        <v>21</v>
      </c>
      <c r="S131" s="151" t="s">
        <v>21</v>
      </c>
      <c r="T131" s="143" t="s">
        <v>49</v>
      </c>
      <c r="U131" s="73" t="s">
        <v>49</v>
      </c>
      <c r="V131" s="73" t="s">
        <v>49</v>
      </c>
      <c r="W131" s="73" t="s">
        <v>49</v>
      </c>
      <c r="X131" s="73" t="s">
        <v>49</v>
      </c>
      <c r="Y131" s="73" t="s">
        <v>49</v>
      </c>
      <c r="Z131" s="73" t="s">
        <v>49</v>
      </c>
      <c r="AA131" s="73" t="s">
        <v>49</v>
      </c>
      <c r="AB131" s="73" t="s">
        <v>49</v>
      </c>
      <c r="AC131" s="73" t="s">
        <v>49</v>
      </c>
      <c r="AD131" s="73" t="s">
        <v>49</v>
      </c>
      <c r="AE131" s="73" t="s">
        <v>49</v>
      </c>
      <c r="AF131" s="73" t="s">
        <v>49</v>
      </c>
      <c r="AG131" s="73" t="s">
        <v>49</v>
      </c>
      <c r="AH131" s="98" t="s">
        <v>49</v>
      </c>
      <c r="AI131" s="144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6"/>
    </row>
    <row r="132" spans="1:49" x14ac:dyDescent="0.2">
      <c r="A132" s="258"/>
      <c r="B132" s="250"/>
      <c r="C132" s="11">
        <v>19</v>
      </c>
      <c r="D132" s="166"/>
      <c r="E132" s="156" t="s">
        <v>45</v>
      </c>
      <c r="F132" s="80" t="s">
        <v>45</v>
      </c>
      <c r="G132" s="80" t="s">
        <v>45</v>
      </c>
      <c r="H132" s="80" t="s">
        <v>45</v>
      </c>
      <c r="I132" s="80" t="s">
        <v>45</v>
      </c>
      <c r="J132" s="78" t="s">
        <v>20</v>
      </c>
      <c r="K132" s="78" t="s">
        <v>20</v>
      </c>
      <c r="L132" s="78" t="s">
        <v>20</v>
      </c>
      <c r="M132" s="78" t="s">
        <v>20</v>
      </c>
      <c r="N132" s="78" t="s">
        <v>20</v>
      </c>
      <c r="O132" s="151" t="s">
        <v>21</v>
      </c>
      <c r="P132" s="151" t="s">
        <v>21</v>
      </c>
      <c r="Q132" s="151" t="s">
        <v>21</v>
      </c>
      <c r="R132" s="151" t="s">
        <v>21</v>
      </c>
      <c r="S132" s="151" t="s">
        <v>21</v>
      </c>
      <c r="T132" s="143" t="s">
        <v>49</v>
      </c>
      <c r="U132" s="73" t="s">
        <v>49</v>
      </c>
      <c r="V132" s="73" t="s">
        <v>49</v>
      </c>
      <c r="W132" s="73" t="s">
        <v>49</v>
      </c>
      <c r="X132" s="73" t="s">
        <v>49</v>
      </c>
      <c r="Y132" s="73" t="s">
        <v>49</v>
      </c>
      <c r="Z132" s="73" t="s">
        <v>49</v>
      </c>
      <c r="AA132" s="73" t="s">
        <v>49</v>
      </c>
      <c r="AB132" s="73" t="s">
        <v>49</v>
      </c>
      <c r="AC132" s="73" t="s">
        <v>49</v>
      </c>
      <c r="AD132" s="73" t="s">
        <v>49</v>
      </c>
      <c r="AE132" s="73" t="s">
        <v>49</v>
      </c>
      <c r="AF132" s="73" t="s">
        <v>49</v>
      </c>
      <c r="AG132" s="73" t="s">
        <v>49</v>
      </c>
      <c r="AH132" s="98" t="s">
        <v>49</v>
      </c>
      <c r="AI132" s="144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6"/>
    </row>
    <row r="133" spans="1:49" x14ac:dyDescent="0.2">
      <c r="A133" s="258"/>
      <c r="B133" s="250"/>
      <c r="C133" s="11">
        <v>20</v>
      </c>
      <c r="D133" s="166"/>
      <c r="E133" s="156" t="s">
        <v>45</v>
      </c>
      <c r="F133" s="80" t="s">
        <v>45</v>
      </c>
      <c r="G133" s="80" t="s">
        <v>45</v>
      </c>
      <c r="H133" s="80" t="s">
        <v>45</v>
      </c>
      <c r="I133" s="80" t="s">
        <v>45</v>
      </c>
      <c r="J133" s="78" t="s">
        <v>20</v>
      </c>
      <c r="K133" s="78" t="s">
        <v>20</v>
      </c>
      <c r="L133" s="78" t="s">
        <v>20</v>
      </c>
      <c r="M133" s="78" t="s">
        <v>20</v>
      </c>
      <c r="N133" s="78" t="s">
        <v>20</v>
      </c>
      <c r="O133" s="151" t="s">
        <v>21</v>
      </c>
      <c r="P133" s="151" t="s">
        <v>21</v>
      </c>
      <c r="Q133" s="151" t="s">
        <v>21</v>
      </c>
      <c r="R133" s="151" t="s">
        <v>21</v>
      </c>
      <c r="S133" s="151" t="s">
        <v>21</v>
      </c>
      <c r="T133" s="150" t="s">
        <v>44</v>
      </c>
      <c r="U133" s="151" t="s">
        <v>21</v>
      </c>
      <c r="V133" s="151" t="s">
        <v>21</v>
      </c>
      <c r="W133" s="151" t="s">
        <v>21</v>
      </c>
      <c r="X133" s="151" t="s">
        <v>21</v>
      </c>
      <c r="Y133" s="80" t="s">
        <v>45</v>
      </c>
      <c r="Z133" s="80" t="s">
        <v>45</v>
      </c>
      <c r="AA133" s="80" t="s">
        <v>45</v>
      </c>
      <c r="AB133" s="80" t="s">
        <v>45</v>
      </c>
      <c r="AC133" s="80" t="s">
        <v>45</v>
      </c>
      <c r="AD133" s="78" t="s">
        <v>20</v>
      </c>
      <c r="AE133" s="78" t="s">
        <v>20</v>
      </c>
      <c r="AF133" s="78" t="s">
        <v>20</v>
      </c>
      <c r="AG133" s="78" t="s">
        <v>20</v>
      </c>
      <c r="AH133" s="152" t="s">
        <v>20</v>
      </c>
      <c r="AI133" s="144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6"/>
    </row>
    <row r="134" spans="1:49" x14ac:dyDescent="0.2">
      <c r="A134" s="258"/>
      <c r="B134" s="250"/>
      <c r="C134" s="11">
        <v>21</v>
      </c>
      <c r="D134" s="166"/>
      <c r="E134" s="156" t="s">
        <v>45</v>
      </c>
      <c r="F134" s="80" t="s">
        <v>45</v>
      </c>
      <c r="G134" s="80" t="s">
        <v>45</v>
      </c>
      <c r="H134" s="80" t="s">
        <v>45</v>
      </c>
      <c r="I134" s="80" t="s">
        <v>45</v>
      </c>
      <c r="J134" s="78" t="s">
        <v>20</v>
      </c>
      <c r="K134" s="78" t="s">
        <v>20</v>
      </c>
      <c r="L134" s="78" t="s">
        <v>20</v>
      </c>
      <c r="M134" s="78" t="s">
        <v>20</v>
      </c>
      <c r="N134" s="78" t="s">
        <v>20</v>
      </c>
      <c r="O134" s="151" t="s">
        <v>21</v>
      </c>
      <c r="P134" s="151" t="s">
        <v>21</v>
      </c>
      <c r="Q134" s="151" t="s">
        <v>21</v>
      </c>
      <c r="R134" s="151" t="s">
        <v>21</v>
      </c>
      <c r="S134" s="151" t="s">
        <v>21</v>
      </c>
      <c r="T134" s="150" t="s">
        <v>44</v>
      </c>
      <c r="U134" s="151" t="s">
        <v>21</v>
      </c>
      <c r="V134" s="151" t="s">
        <v>21</v>
      </c>
      <c r="W134" s="151" t="s">
        <v>21</v>
      </c>
      <c r="X134" s="151" t="s">
        <v>21</v>
      </c>
      <c r="Y134" s="80" t="s">
        <v>45</v>
      </c>
      <c r="Z134" s="80" t="s">
        <v>45</v>
      </c>
      <c r="AA134" s="80" t="s">
        <v>45</v>
      </c>
      <c r="AB134" s="80" t="s">
        <v>45</v>
      </c>
      <c r="AC134" s="80" t="s">
        <v>45</v>
      </c>
      <c r="AD134" s="78" t="s">
        <v>20</v>
      </c>
      <c r="AE134" s="78" t="s">
        <v>20</v>
      </c>
      <c r="AF134" s="78" t="s">
        <v>20</v>
      </c>
      <c r="AG134" s="78" t="s">
        <v>20</v>
      </c>
      <c r="AH134" s="152" t="s">
        <v>20</v>
      </c>
      <c r="AI134" s="144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6"/>
    </row>
    <row r="135" spans="1:49" x14ac:dyDescent="0.2">
      <c r="A135" s="258"/>
      <c r="B135" s="250" t="s">
        <v>9</v>
      </c>
      <c r="C135" s="11">
        <v>22</v>
      </c>
      <c r="D135" s="166"/>
      <c r="E135" s="143" t="s">
        <v>50</v>
      </c>
      <c r="F135" s="73" t="s">
        <v>50</v>
      </c>
      <c r="G135" s="73" t="s">
        <v>50</v>
      </c>
      <c r="H135" s="73" t="s">
        <v>50</v>
      </c>
      <c r="I135" s="73" t="s">
        <v>50</v>
      </c>
      <c r="J135" s="73" t="s">
        <v>50</v>
      </c>
      <c r="K135" s="73" t="s">
        <v>50</v>
      </c>
      <c r="L135" s="73" t="s">
        <v>50</v>
      </c>
      <c r="M135" s="73" t="s">
        <v>50</v>
      </c>
      <c r="N135" s="73" t="s">
        <v>50</v>
      </c>
      <c r="O135" s="73" t="s">
        <v>50</v>
      </c>
      <c r="P135" s="73" t="s">
        <v>50</v>
      </c>
      <c r="Q135" s="73" t="s">
        <v>50</v>
      </c>
      <c r="R135" s="73" t="s">
        <v>50</v>
      </c>
      <c r="S135" s="98" t="s">
        <v>50</v>
      </c>
      <c r="T135" s="153" t="s">
        <v>21</v>
      </c>
      <c r="U135" s="72" t="s">
        <v>44</v>
      </c>
      <c r="V135" s="151" t="s">
        <v>21</v>
      </c>
      <c r="W135" s="151" t="s">
        <v>21</v>
      </c>
      <c r="X135" s="151" t="s">
        <v>21</v>
      </c>
      <c r="Y135" s="80" t="s">
        <v>45</v>
      </c>
      <c r="Z135" s="80" t="s">
        <v>45</v>
      </c>
      <c r="AA135" s="80" t="s">
        <v>45</v>
      </c>
      <c r="AB135" s="80" t="s">
        <v>45</v>
      </c>
      <c r="AC135" s="80" t="s">
        <v>45</v>
      </c>
      <c r="AD135" s="78" t="s">
        <v>20</v>
      </c>
      <c r="AE135" s="78" t="s">
        <v>20</v>
      </c>
      <c r="AF135" s="78" t="s">
        <v>20</v>
      </c>
      <c r="AG135" s="78" t="s">
        <v>20</v>
      </c>
      <c r="AH135" s="152" t="s">
        <v>20</v>
      </c>
      <c r="AI135" s="144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6"/>
    </row>
    <row r="136" spans="1:49" x14ac:dyDescent="0.2">
      <c r="A136" s="258"/>
      <c r="B136" s="250"/>
      <c r="C136" s="11">
        <v>23</v>
      </c>
      <c r="D136" s="166" t="s">
        <v>27</v>
      </c>
      <c r="E136" s="143" t="s">
        <v>50</v>
      </c>
      <c r="F136" s="73" t="s">
        <v>50</v>
      </c>
      <c r="G136" s="73" t="s">
        <v>50</v>
      </c>
      <c r="H136" s="73" t="s">
        <v>50</v>
      </c>
      <c r="I136" s="73" t="s">
        <v>50</v>
      </c>
      <c r="J136" s="73" t="s">
        <v>50</v>
      </c>
      <c r="K136" s="73" t="s">
        <v>50</v>
      </c>
      <c r="L136" s="73" t="s">
        <v>50</v>
      </c>
      <c r="M136" s="73" t="s">
        <v>50</v>
      </c>
      <c r="N136" s="73" t="s">
        <v>50</v>
      </c>
      <c r="O136" s="73" t="s">
        <v>50</v>
      </c>
      <c r="P136" s="73" t="s">
        <v>50</v>
      </c>
      <c r="Q136" s="73" t="s">
        <v>50</v>
      </c>
      <c r="R136" s="73" t="s">
        <v>50</v>
      </c>
      <c r="S136" s="98" t="s">
        <v>50</v>
      </c>
      <c r="T136" s="153" t="s">
        <v>21</v>
      </c>
      <c r="U136" s="72" t="s">
        <v>44</v>
      </c>
      <c r="V136" s="151" t="s">
        <v>21</v>
      </c>
      <c r="W136" s="151" t="s">
        <v>21</v>
      </c>
      <c r="X136" s="151" t="s">
        <v>21</v>
      </c>
      <c r="Y136" s="80" t="s">
        <v>45</v>
      </c>
      <c r="Z136" s="80" t="s">
        <v>45</v>
      </c>
      <c r="AA136" s="80" t="s">
        <v>45</v>
      </c>
      <c r="AB136" s="80" t="s">
        <v>45</v>
      </c>
      <c r="AC136" s="80" t="s">
        <v>45</v>
      </c>
      <c r="AD136" s="78" t="s">
        <v>20</v>
      </c>
      <c r="AE136" s="78" t="s">
        <v>20</v>
      </c>
      <c r="AF136" s="78" t="s">
        <v>20</v>
      </c>
      <c r="AG136" s="78" t="s">
        <v>20</v>
      </c>
      <c r="AH136" s="152" t="s">
        <v>20</v>
      </c>
      <c r="AI136" s="144"/>
      <c r="AJ136" s="145"/>
      <c r="AK136" s="145"/>
      <c r="AL136" s="145"/>
      <c r="AM136" s="145"/>
      <c r="AN136" s="17"/>
      <c r="AO136" s="17"/>
      <c r="AP136" s="17"/>
      <c r="AQ136" s="17"/>
      <c r="AR136" s="17"/>
      <c r="AS136" s="17"/>
      <c r="AT136" s="17"/>
      <c r="AU136" s="17"/>
      <c r="AV136" s="17"/>
      <c r="AW136" s="63"/>
    </row>
    <row r="137" spans="1:49" x14ac:dyDescent="0.2">
      <c r="A137" s="258"/>
      <c r="B137" s="250"/>
      <c r="C137" s="11">
        <v>24</v>
      </c>
      <c r="D137" s="166" t="s">
        <v>27</v>
      </c>
      <c r="E137" s="143" t="s">
        <v>50</v>
      </c>
      <c r="F137" s="73" t="s">
        <v>50</v>
      </c>
      <c r="G137" s="73" t="s">
        <v>50</v>
      </c>
      <c r="H137" s="73" t="s">
        <v>50</v>
      </c>
      <c r="I137" s="73" t="s">
        <v>50</v>
      </c>
      <c r="J137" s="73" t="s">
        <v>50</v>
      </c>
      <c r="K137" s="73" t="s">
        <v>50</v>
      </c>
      <c r="L137" s="73" t="s">
        <v>50</v>
      </c>
      <c r="M137" s="73" t="s">
        <v>50</v>
      </c>
      <c r="N137" s="73" t="s">
        <v>50</v>
      </c>
      <c r="O137" s="73" t="s">
        <v>50</v>
      </c>
      <c r="P137" s="73" t="s">
        <v>50</v>
      </c>
      <c r="Q137" s="73" t="s">
        <v>50</v>
      </c>
      <c r="R137" s="73" t="s">
        <v>50</v>
      </c>
      <c r="S137" s="98" t="s">
        <v>50</v>
      </c>
      <c r="T137" s="153" t="s">
        <v>21</v>
      </c>
      <c r="U137" s="151" t="s">
        <v>21</v>
      </c>
      <c r="V137" s="72" t="s">
        <v>44</v>
      </c>
      <c r="W137" s="151" t="s">
        <v>21</v>
      </c>
      <c r="X137" s="151" t="s">
        <v>21</v>
      </c>
      <c r="Y137" s="80" t="s">
        <v>45</v>
      </c>
      <c r="Z137" s="80" t="s">
        <v>45</v>
      </c>
      <c r="AA137" s="80" t="s">
        <v>45</v>
      </c>
      <c r="AB137" s="80" t="s">
        <v>45</v>
      </c>
      <c r="AC137" s="80" t="s">
        <v>45</v>
      </c>
      <c r="AD137" s="78" t="s">
        <v>20</v>
      </c>
      <c r="AE137" s="78" t="s">
        <v>20</v>
      </c>
      <c r="AF137" s="78" t="s">
        <v>20</v>
      </c>
      <c r="AG137" s="78" t="s">
        <v>20</v>
      </c>
      <c r="AH137" s="152" t="s">
        <v>20</v>
      </c>
      <c r="AI137" s="144"/>
      <c r="AJ137" s="145"/>
      <c r="AK137" s="145"/>
      <c r="AL137" s="145"/>
      <c r="AM137" s="145"/>
      <c r="AN137" s="17"/>
      <c r="AO137" s="17"/>
      <c r="AP137" s="17"/>
      <c r="AQ137" s="17"/>
      <c r="AR137" s="17"/>
      <c r="AS137" s="17"/>
      <c r="AT137" s="17"/>
      <c r="AU137" s="17"/>
      <c r="AV137" s="17"/>
      <c r="AW137" s="63"/>
    </row>
    <row r="138" spans="1:49" x14ac:dyDescent="0.2">
      <c r="A138" s="258"/>
      <c r="B138" s="250"/>
      <c r="C138" s="11">
        <v>25</v>
      </c>
      <c r="D138" s="166"/>
      <c r="E138" s="143" t="s">
        <v>50</v>
      </c>
      <c r="F138" s="73" t="s">
        <v>50</v>
      </c>
      <c r="G138" s="73" t="s">
        <v>50</v>
      </c>
      <c r="H138" s="73" t="s">
        <v>50</v>
      </c>
      <c r="I138" s="73" t="s">
        <v>50</v>
      </c>
      <c r="J138" s="73" t="s">
        <v>50</v>
      </c>
      <c r="K138" s="73" t="s">
        <v>50</v>
      </c>
      <c r="L138" s="73" t="s">
        <v>50</v>
      </c>
      <c r="M138" s="73" t="s">
        <v>50</v>
      </c>
      <c r="N138" s="73" t="s">
        <v>50</v>
      </c>
      <c r="O138" s="73" t="s">
        <v>50</v>
      </c>
      <c r="P138" s="73" t="s">
        <v>50</v>
      </c>
      <c r="Q138" s="73" t="s">
        <v>50</v>
      </c>
      <c r="R138" s="73" t="s">
        <v>50</v>
      </c>
      <c r="S138" s="98" t="s">
        <v>50</v>
      </c>
      <c r="T138" s="153" t="s">
        <v>21</v>
      </c>
      <c r="U138" s="151" t="s">
        <v>21</v>
      </c>
      <c r="V138" s="72" t="s">
        <v>44</v>
      </c>
      <c r="W138" s="151" t="s">
        <v>21</v>
      </c>
      <c r="X138" s="151" t="s">
        <v>21</v>
      </c>
      <c r="Y138" s="80" t="s">
        <v>45</v>
      </c>
      <c r="Z138" s="80" t="s">
        <v>45</v>
      </c>
      <c r="AA138" s="80" t="s">
        <v>45</v>
      </c>
      <c r="AB138" s="80" t="s">
        <v>45</v>
      </c>
      <c r="AC138" s="80" t="s">
        <v>45</v>
      </c>
      <c r="AD138" s="78" t="s">
        <v>20</v>
      </c>
      <c r="AE138" s="78" t="s">
        <v>20</v>
      </c>
      <c r="AF138" s="78" t="s">
        <v>20</v>
      </c>
      <c r="AG138" s="78" t="s">
        <v>20</v>
      </c>
      <c r="AH138" s="152" t="s">
        <v>20</v>
      </c>
      <c r="AI138" s="144"/>
      <c r="AJ138" s="145"/>
      <c r="AK138" s="145"/>
      <c r="AL138" s="145"/>
      <c r="AM138" s="145"/>
      <c r="AN138" s="17"/>
      <c r="AO138" s="17"/>
      <c r="AP138" s="17"/>
      <c r="AQ138" s="17"/>
      <c r="AR138" s="17"/>
      <c r="AS138" s="17"/>
      <c r="AT138" s="17"/>
      <c r="AU138" s="17"/>
      <c r="AV138" s="17"/>
      <c r="AW138" s="63"/>
    </row>
    <row r="139" spans="1:49" x14ac:dyDescent="0.2">
      <c r="A139" s="258"/>
      <c r="B139" s="250"/>
      <c r="C139" s="11">
        <v>26</v>
      </c>
      <c r="D139" s="166"/>
      <c r="E139" s="143" t="s">
        <v>50</v>
      </c>
      <c r="F139" s="73" t="s">
        <v>50</v>
      </c>
      <c r="G139" s="73" t="s">
        <v>50</v>
      </c>
      <c r="H139" s="73" t="s">
        <v>50</v>
      </c>
      <c r="I139" s="73" t="s">
        <v>50</v>
      </c>
      <c r="J139" s="73" t="s">
        <v>50</v>
      </c>
      <c r="K139" s="73" t="s">
        <v>50</v>
      </c>
      <c r="L139" s="73" t="s">
        <v>50</v>
      </c>
      <c r="M139" s="73" t="s">
        <v>50</v>
      </c>
      <c r="N139" s="73" t="s">
        <v>50</v>
      </c>
      <c r="O139" s="73" t="s">
        <v>50</v>
      </c>
      <c r="P139" s="73" t="s">
        <v>50</v>
      </c>
      <c r="Q139" s="73" t="s">
        <v>50</v>
      </c>
      <c r="R139" s="73" t="s">
        <v>50</v>
      </c>
      <c r="S139" s="98" t="s">
        <v>50</v>
      </c>
      <c r="T139" s="153" t="s">
        <v>21</v>
      </c>
      <c r="U139" s="151" t="s">
        <v>21</v>
      </c>
      <c r="V139" s="151" t="s">
        <v>21</v>
      </c>
      <c r="W139" s="72" t="s">
        <v>44</v>
      </c>
      <c r="X139" s="151" t="s">
        <v>21</v>
      </c>
      <c r="Y139" s="80" t="s">
        <v>45</v>
      </c>
      <c r="Z139" s="80" t="s">
        <v>45</v>
      </c>
      <c r="AA139" s="80" t="s">
        <v>45</v>
      </c>
      <c r="AB139" s="80" t="s">
        <v>45</v>
      </c>
      <c r="AC139" s="80" t="s">
        <v>45</v>
      </c>
      <c r="AD139" s="78" t="s">
        <v>20</v>
      </c>
      <c r="AE139" s="78" t="s">
        <v>20</v>
      </c>
      <c r="AF139" s="78" t="s">
        <v>20</v>
      </c>
      <c r="AG139" s="78" t="s">
        <v>20</v>
      </c>
      <c r="AH139" s="152" t="s">
        <v>20</v>
      </c>
      <c r="AI139" s="144"/>
      <c r="AJ139" s="145"/>
      <c r="AK139" s="145"/>
      <c r="AL139" s="145"/>
      <c r="AM139" s="145"/>
      <c r="AN139" s="17"/>
      <c r="AO139" s="17"/>
      <c r="AP139" s="17"/>
      <c r="AQ139" s="17"/>
      <c r="AR139" s="17"/>
      <c r="AS139" s="17"/>
      <c r="AT139" s="17"/>
      <c r="AU139" s="17"/>
      <c r="AV139" s="17"/>
      <c r="AW139" s="63"/>
    </row>
    <row r="140" spans="1:49" x14ac:dyDescent="0.2">
      <c r="A140" s="258"/>
      <c r="B140" s="250" t="s">
        <v>10</v>
      </c>
      <c r="C140" s="11">
        <v>27</v>
      </c>
      <c r="D140" s="166"/>
      <c r="E140" s="143" t="s">
        <v>50</v>
      </c>
      <c r="F140" s="73" t="s">
        <v>50</v>
      </c>
      <c r="G140" s="73" t="s">
        <v>50</v>
      </c>
      <c r="H140" s="73" t="s">
        <v>50</v>
      </c>
      <c r="I140" s="73" t="s">
        <v>50</v>
      </c>
      <c r="J140" s="73" t="s">
        <v>50</v>
      </c>
      <c r="K140" s="73" t="s">
        <v>50</v>
      </c>
      <c r="L140" s="73" t="s">
        <v>50</v>
      </c>
      <c r="M140" s="73" t="s">
        <v>50</v>
      </c>
      <c r="N140" s="73" t="s">
        <v>50</v>
      </c>
      <c r="O140" s="73" t="s">
        <v>50</v>
      </c>
      <c r="P140" s="73" t="s">
        <v>50</v>
      </c>
      <c r="Q140" s="73" t="s">
        <v>50</v>
      </c>
      <c r="R140" s="73" t="s">
        <v>50</v>
      </c>
      <c r="S140" s="98" t="s">
        <v>50</v>
      </c>
      <c r="T140" s="153" t="s">
        <v>21</v>
      </c>
      <c r="U140" s="151" t="s">
        <v>21</v>
      </c>
      <c r="V140" s="151" t="s">
        <v>21</v>
      </c>
      <c r="W140" s="72" t="s">
        <v>44</v>
      </c>
      <c r="X140" s="151" t="s">
        <v>21</v>
      </c>
      <c r="Y140" s="80" t="s">
        <v>45</v>
      </c>
      <c r="Z140" s="80" t="s">
        <v>45</v>
      </c>
      <c r="AA140" s="80" t="s">
        <v>45</v>
      </c>
      <c r="AB140" s="80" t="s">
        <v>45</v>
      </c>
      <c r="AC140" s="80" t="s">
        <v>45</v>
      </c>
      <c r="AD140" s="78" t="s">
        <v>20</v>
      </c>
      <c r="AE140" s="78" t="s">
        <v>20</v>
      </c>
      <c r="AF140" s="78" t="s">
        <v>20</v>
      </c>
      <c r="AG140" s="78" t="s">
        <v>20</v>
      </c>
      <c r="AH140" s="152" t="s">
        <v>20</v>
      </c>
      <c r="AI140" s="144"/>
      <c r="AJ140" s="145"/>
      <c r="AK140" s="145"/>
      <c r="AL140" s="145"/>
      <c r="AM140" s="145"/>
      <c r="AN140" s="17"/>
      <c r="AO140" s="17"/>
      <c r="AP140" s="17"/>
      <c r="AQ140" s="17"/>
      <c r="AR140" s="17"/>
      <c r="AS140" s="17"/>
      <c r="AT140" s="17"/>
      <c r="AU140" s="17"/>
      <c r="AV140" s="17"/>
      <c r="AW140" s="63"/>
    </row>
    <row r="141" spans="1:49" x14ac:dyDescent="0.2">
      <c r="A141" s="258"/>
      <c r="B141" s="250"/>
      <c r="C141" s="11">
        <v>28</v>
      </c>
      <c r="D141" s="166"/>
      <c r="E141" s="154" t="s">
        <v>20</v>
      </c>
      <c r="F141" s="78" t="s">
        <v>20</v>
      </c>
      <c r="G141" s="78" t="s">
        <v>20</v>
      </c>
      <c r="H141" s="78" t="s">
        <v>20</v>
      </c>
      <c r="I141" s="78" t="s">
        <v>20</v>
      </c>
      <c r="J141" s="151" t="s">
        <v>21</v>
      </c>
      <c r="K141" s="151" t="s">
        <v>21</v>
      </c>
      <c r="L141" s="151" t="s">
        <v>21</v>
      </c>
      <c r="M141" s="151" t="s">
        <v>21</v>
      </c>
      <c r="N141" s="151" t="s">
        <v>21</v>
      </c>
      <c r="O141" s="80" t="s">
        <v>45</v>
      </c>
      <c r="P141" s="80" t="s">
        <v>45</v>
      </c>
      <c r="Q141" s="80" t="s">
        <v>45</v>
      </c>
      <c r="R141" s="80" t="s">
        <v>45</v>
      </c>
      <c r="S141" s="155" t="s">
        <v>45</v>
      </c>
      <c r="T141" s="143" t="s">
        <v>49</v>
      </c>
      <c r="U141" s="73" t="s">
        <v>49</v>
      </c>
      <c r="V141" s="73" t="s">
        <v>49</v>
      </c>
      <c r="W141" s="73" t="s">
        <v>49</v>
      </c>
      <c r="X141" s="73" t="s">
        <v>49</v>
      </c>
      <c r="Y141" s="73" t="s">
        <v>49</v>
      </c>
      <c r="Z141" s="73" t="s">
        <v>49</v>
      </c>
      <c r="AA141" s="73" t="s">
        <v>49</v>
      </c>
      <c r="AB141" s="73" t="s">
        <v>49</v>
      </c>
      <c r="AC141" s="73" t="s">
        <v>49</v>
      </c>
      <c r="AD141" s="73" t="s">
        <v>49</v>
      </c>
      <c r="AE141" s="73" t="s">
        <v>49</v>
      </c>
      <c r="AF141" s="73" t="s">
        <v>49</v>
      </c>
      <c r="AG141" s="73" t="s">
        <v>49</v>
      </c>
      <c r="AH141" s="98" t="s">
        <v>49</v>
      </c>
      <c r="AI141" s="144"/>
      <c r="AJ141" s="145"/>
      <c r="AK141" s="145"/>
      <c r="AL141" s="145"/>
      <c r="AM141" s="145"/>
      <c r="AN141" s="17"/>
      <c r="AO141" s="17"/>
      <c r="AP141" s="17"/>
      <c r="AQ141" s="17"/>
      <c r="AR141" s="17"/>
      <c r="AS141" s="17"/>
      <c r="AT141" s="17"/>
      <c r="AU141" s="17"/>
      <c r="AV141" s="17"/>
      <c r="AW141" s="63"/>
    </row>
    <row r="142" spans="1:49" x14ac:dyDescent="0.2">
      <c r="A142" s="258"/>
      <c r="B142" s="250"/>
      <c r="C142" s="11">
        <v>29</v>
      </c>
      <c r="D142" s="166"/>
      <c r="E142" s="154" t="s">
        <v>20</v>
      </c>
      <c r="F142" s="78" t="s">
        <v>20</v>
      </c>
      <c r="G142" s="78" t="s">
        <v>20</v>
      </c>
      <c r="H142" s="78" t="s">
        <v>20</v>
      </c>
      <c r="I142" s="78" t="s">
        <v>20</v>
      </c>
      <c r="J142" s="151" t="s">
        <v>21</v>
      </c>
      <c r="K142" s="151" t="s">
        <v>21</v>
      </c>
      <c r="L142" s="151" t="s">
        <v>21</v>
      </c>
      <c r="M142" s="151" t="s">
        <v>21</v>
      </c>
      <c r="N142" s="151" t="s">
        <v>21</v>
      </c>
      <c r="O142" s="80" t="s">
        <v>45</v>
      </c>
      <c r="P142" s="80" t="s">
        <v>45</v>
      </c>
      <c r="Q142" s="80" t="s">
        <v>45</v>
      </c>
      <c r="R142" s="80" t="s">
        <v>45</v>
      </c>
      <c r="S142" s="155" t="s">
        <v>45</v>
      </c>
      <c r="T142" s="143" t="s">
        <v>49</v>
      </c>
      <c r="U142" s="73" t="s">
        <v>49</v>
      </c>
      <c r="V142" s="73" t="s">
        <v>49</v>
      </c>
      <c r="W142" s="73" t="s">
        <v>49</v>
      </c>
      <c r="X142" s="73" t="s">
        <v>49</v>
      </c>
      <c r="Y142" s="73" t="s">
        <v>49</v>
      </c>
      <c r="Z142" s="73" t="s">
        <v>49</v>
      </c>
      <c r="AA142" s="73" t="s">
        <v>49</v>
      </c>
      <c r="AB142" s="73" t="s">
        <v>49</v>
      </c>
      <c r="AC142" s="73" t="s">
        <v>49</v>
      </c>
      <c r="AD142" s="73" t="s">
        <v>49</v>
      </c>
      <c r="AE142" s="73" t="s">
        <v>49</v>
      </c>
      <c r="AF142" s="73" t="s">
        <v>49</v>
      </c>
      <c r="AG142" s="73" t="s">
        <v>49</v>
      </c>
      <c r="AH142" s="98" t="s">
        <v>49</v>
      </c>
      <c r="AI142" s="62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63"/>
    </row>
    <row r="143" spans="1:49" x14ac:dyDescent="0.2">
      <c r="A143" s="258"/>
      <c r="B143" s="250"/>
      <c r="C143" s="11">
        <v>30</v>
      </c>
      <c r="D143" s="166"/>
      <c r="E143" s="154" t="s">
        <v>20</v>
      </c>
      <c r="F143" s="78" t="s">
        <v>20</v>
      </c>
      <c r="G143" s="78" t="s">
        <v>20</v>
      </c>
      <c r="H143" s="78" t="s">
        <v>20</v>
      </c>
      <c r="I143" s="78" t="s">
        <v>20</v>
      </c>
      <c r="J143" s="151" t="s">
        <v>21</v>
      </c>
      <c r="K143" s="151" t="s">
        <v>21</v>
      </c>
      <c r="L143" s="151" t="s">
        <v>21</v>
      </c>
      <c r="M143" s="151" t="s">
        <v>21</v>
      </c>
      <c r="N143" s="151" t="s">
        <v>21</v>
      </c>
      <c r="O143" s="80" t="s">
        <v>45</v>
      </c>
      <c r="P143" s="80" t="s">
        <v>45</v>
      </c>
      <c r="Q143" s="80" t="s">
        <v>45</v>
      </c>
      <c r="R143" s="80" t="s">
        <v>45</v>
      </c>
      <c r="S143" s="155" t="s">
        <v>45</v>
      </c>
      <c r="T143" s="143" t="s">
        <v>49</v>
      </c>
      <c r="U143" s="73" t="s">
        <v>49</v>
      </c>
      <c r="V143" s="73" t="s">
        <v>49</v>
      </c>
      <c r="W143" s="73" t="s">
        <v>49</v>
      </c>
      <c r="X143" s="73" t="s">
        <v>49</v>
      </c>
      <c r="Y143" s="73" t="s">
        <v>49</v>
      </c>
      <c r="Z143" s="73" t="s">
        <v>49</v>
      </c>
      <c r="AA143" s="73" t="s">
        <v>49</v>
      </c>
      <c r="AB143" s="73" t="s">
        <v>49</v>
      </c>
      <c r="AC143" s="73" t="s">
        <v>49</v>
      </c>
      <c r="AD143" s="73" t="s">
        <v>49</v>
      </c>
      <c r="AE143" s="73" t="s">
        <v>49</v>
      </c>
      <c r="AF143" s="73" t="s">
        <v>49</v>
      </c>
      <c r="AG143" s="73" t="s">
        <v>49</v>
      </c>
      <c r="AH143" s="98" t="s">
        <v>49</v>
      </c>
      <c r="AI143" s="62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63"/>
    </row>
    <row r="144" spans="1:49" x14ac:dyDescent="0.2">
      <c r="A144" s="258"/>
      <c r="B144" s="250" t="s">
        <v>11</v>
      </c>
      <c r="C144" s="11">
        <v>31</v>
      </c>
      <c r="D144" s="166" t="s">
        <v>27</v>
      </c>
      <c r="E144" s="154" t="s">
        <v>20</v>
      </c>
      <c r="F144" s="78" t="s">
        <v>20</v>
      </c>
      <c r="G144" s="78" t="s">
        <v>20</v>
      </c>
      <c r="H144" s="78" t="s">
        <v>20</v>
      </c>
      <c r="I144" s="78" t="s">
        <v>20</v>
      </c>
      <c r="J144" s="151" t="s">
        <v>21</v>
      </c>
      <c r="K144" s="151" t="s">
        <v>21</v>
      </c>
      <c r="L144" s="151" t="s">
        <v>21</v>
      </c>
      <c r="M144" s="151" t="s">
        <v>21</v>
      </c>
      <c r="N144" s="151" t="s">
        <v>21</v>
      </c>
      <c r="O144" s="80" t="s">
        <v>45</v>
      </c>
      <c r="P144" s="80" t="s">
        <v>45</v>
      </c>
      <c r="Q144" s="80" t="s">
        <v>45</v>
      </c>
      <c r="R144" s="80" t="s">
        <v>45</v>
      </c>
      <c r="S144" s="155" t="s">
        <v>45</v>
      </c>
      <c r="T144" s="143" t="s">
        <v>49</v>
      </c>
      <c r="U144" s="73" t="s">
        <v>49</v>
      </c>
      <c r="V144" s="73" t="s">
        <v>49</v>
      </c>
      <c r="W144" s="73" t="s">
        <v>49</v>
      </c>
      <c r="X144" s="73" t="s">
        <v>49</v>
      </c>
      <c r="Y144" s="73" t="s">
        <v>49</v>
      </c>
      <c r="Z144" s="73" t="s">
        <v>49</v>
      </c>
      <c r="AA144" s="73" t="s">
        <v>49</v>
      </c>
      <c r="AB144" s="73" t="s">
        <v>49</v>
      </c>
      <c r="AC144" s="73" t="s">
        <v>49</v>
      </c>
      <c r="AD144" s="73" t="s">
        <v>49</v>
      </c>
      <c r="AE144" s="73" t="s">
        <v>49</v>
      </c>
      <c r="AF144" s="73" t="s">
        <v>49</v>
      </c>
      <c r="AG144" s="73" t="s">
        <v>49</v>
      </c>
      <c r="AH144" s="98" t="s">
        <v>49</v>
      </c>
      <c r="AI144" s="62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63"/>
    </row>
    <row r="145" spans="1:49" x14ac:dyDescent="0.2">
      <c r="A145" s="258"/>
      <c r="B145" s="250"/>
      <c r="C145" s="11">
        <v>32</v>
      </c>
      <c r="D145" s="166" t="s">
        <v>76</v>
      </c>
      <c r="E145" s="154" t="s">
        <v>20</v>
      </c>
      <c r="F145" s="78" t="s">
        <v>20</v>
      </c>
      <c r="G145" s="78" t="s">
        <v>20</v>
      </c>
      <c r="H145" s="78" t="s">
        <v>20</v>
      </c>
      <c r="I145" s="78" t="s">
        <v>20</v>
      </c>
      <c r="J145" s="151" t="s">
        <v>21</v>
      </c>
      <c r="K145" s="151" t="s">
        <v>21</v>
      </c>
      <c r="L145" s="151" t="s">
        <v>21</v>
      </c>
      <c r="M145" s="151" t="s">
        <v>21</v>
      </c>
      <c r="N145" s="151" t="s">
        <v>21</v>
      </c>
      <c r="O145" s="80" t="s">
        <v>45</v>
      </c>
      <c r="P145" s="80" t="s">
        <v>45</v>
      </c>
      <c r="Q145" s="80" t="s">
        <v>45</v>
      </c>
      <c r="R145" s="80" t="s">
        <v>45</v>
      </c>
      <c r="S145" s="155" t="s">
        <v>45</v>
      </c>
      <c r="T145" s="153" t="s">
        <v>21</v>
      </c>
      <c r="U145" s="151" t="s">
        <v>21</v>
      </c>
      <c r="V145" s="151" t="s">
        <v>21</v>
      </c>
      <c r="W145" s="151" t="s">
        <v>21</v>
      </c>
      <c r="X145" s="72" t="s">
        <v>44</v>
      </c>
      <c r="Y145" s="80" t="s">
        <v>45</v>
      </c>
      <c r="Z145" s="80" t="s">
        <v>45</v>
      </c>
      <c r="AA145" s="80" t="s">
        <v>45</v>
      </c>
      <c r="AB145" s="80" t="s">
        <v>45</v>
      </c>
      <c r="AC145" s="80" t="s">
        <v>45</v>
      </c>
      <c r="AD145" s="78" t="s">
        <v>20</v>
      </c>
      <c r="AE145" s="78" t="s">
        <v>20</v>
      </c>
      <c r="AF145" s="78" t="s">
        <v>20</v>
      </c>
      <c r="AG145" s="78" t="s">
        <v>20</v>
      </c>
      <c r="AH145" s="152" t="s">
        <v>20</v>
      </c>
      <c r="AI145" s="144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6"/>
    </row>
    <row r="146" spans="1:49" x14ac:dyDescent="0.2">
      <c r="A146" s="258"/>
      <c r="B146" s="250"/>
      <c r="C146" s="11">
        <v>33</v>
      </c>
      <c r="D146" s="166" t="s">
        <v>76</v>
      </c>
      <c r="E146" s="154" t="s">
        <v>20</v>
      </c>
      <c r="F146" s="78" t="s">
        <v>20</v>
      </c>
      <c r="G146" s="78" t="s">
        <v>20</v>
      </c>
      <c r="H146" s="78" t="s">
        <v>20</v>
      </c>
      <c r="I146" s="78" t="s">
        <v>20</v>
      </c>
      <c r="J146" s="151" t="s">
        <v>21</v>
      </c>
      <c r="K146" s="151" t="s">
        <v>21</v>
      </c>
      <c r="L146" s="151" t="s">
        <v>21</v>
      </c>
      <c r="M146" s="151" t="s">
        <v>21</v>
      </c>
      <c r="N146" s="151" t="s">
        <v>21</v>
      </c>
      <c r="O146" s="80" t="s">
        <v>45</v>
      </c>
      <c r="P146" s="80" t="s">
        <v>45</v>
      </c>
      <c r="Q146" s="80" t="s">
        <v>45</v>
      </c>
      <c r="R146" s="80" t="s">
        <v>45</v>
      </c>
      <c r="S146" s="155" t="s">
        <v>45</v>
      </c>
      <c r="T146" s="153" t="s">
        <v>21</v>
      </c>
      <c r="U146" s="151" t="s">
        <v>21</v>
      </c>
      <c r="V146" s="151" t="s">
        <v>21</v>
      </c>
      <c r="W146" s="151" t="s">
        <v>21</v>
      </c>
      <c r="X146" s="72" t="s">
        <v>44</v>
      </c>
      <c r="Y146" s="80" t="s">
        <v>45</v>
      </c>
      <c r="Z146" s="80" t="s">
        <v>45</v>
      </c>
      <c r="AA146" s="80" t="s">
        <v>45</v>
      </c>
      <c r="AB146" s="80" t="s">
        <v>45</v>
      </c>
      <c r="AC146" s="80" t="s">
        <v>45</v>
      </c>
      <c r="AD146" s="78" t="s">
        <v>20</v>
      </c>
      <c r="AE146" s="78" t="s">
        <v>20</v>
      </c>
      <c r="AF146" s="78" t="s">
        <v>20</v>
      </c>
      <c r="AG146" s="78" t="s">
        <v>20</v>
      </c>
      <c r="AH146" s="152" t="s">
        <v>20</v>
      </c>
      <c r="AI146" s="144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6"/>
    </row>
    <row r="147" spans="1:49" x14ac:dyDescent="0.2">
      <c r="A147" s="258"/>
      <c r="B147" s="250"/>
      <c r="C147" s="11">
        <v>34</v>
      </c>
      <c r="D147" s="166" t="s">
        <v>76</v>
      </c>
      <c r="E147" s="154" t="s">
        <v>20</v>
      </c>
      <c r="F147" s="78" t="s">
        <v>20</v>
      </c>
      <c r="G147" s="78" t="s">
        <v>20</v>
      </c>
      <c r="H147" s="78" t="s">
        <v>20</v>
      </c>
      <c r="I147" s="78" t="s">
        <v>20</v>
      </c>
      <c r="J147" s="151" t="s">
        <v>21</v>
      </c>
      <c r="K147" s="151" t="s">
        <v>21</v>
      </c>
      <c r="L147" s="151" t="s">
        <v>21</v>
      </c>
      <c r="M147" s="151" t="s">
        <v>21</v>
      </c>
      <c r="N147" s="151" t="s">
        <v>21</v>
      </c>
      <c r="O147" s="80" t="s">
        <v>45</v>
      </c>
      <c r="P147" s="80" t="s">
        <v>45</v>
      </c>
      <c r="Q147" s="80" t="s">
        <v>45</v>
      </c>
      <c r="R147" s="80" t="s">
        <v>45</v>
      </c>
      <c r="S147" s="155" t="s">
        <v>45</v>
      </c>
      <c r="T147" s="153" t="s">
        <v>21</v>
      </c>
      <c r="U147" s="151" t="s">
        <v>21</v>
      </c>
      <c r="V147" s="151" t="s">
        <v>21</v>
      </c>
      <c r="W147" s="151" t="s">
        <v>21</v>
      </c>
      <c r="X147" s="151" t="s">
        <v>21</v>
      </c>
      <c r="Y147" s="72" t="s">
        <v>44</v>
      </c>
      <c r="Z147" s="80" t="s">
        <v>45</v>
      </c>
      <c r="AA147" s="80" t="s">
        <v>45</v>
      </c>
      <c r="AB147" s="80" t="s">
        <v>45</v>
      </c>
      <c r="AC147" s="80" t="s">
        <v>45</v>
      </c>
      <c r="AD147" s="78" t="s">
        <v>20</v>
      </c>
      <c r="AE147" s="78" t="s">
        <v>20</v>
      </c>
      <c r="AF147" s="78" t="s">
        <v>20</v>
      </c>
      <c r="AG147" s="78" t="s">
        <v>20</v>
      </c>
      <c r="AH147" s="152" t="s">
        <v>20</v>
      </c>
      <c r="AI147" s="144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6"/>
    </row>
    <row r="148" spans="1:49" x14ac:dyDescent="0.2">
      <c r="A148" s="258"/>
      <c r="B148" s="250"/>
      <c r="C148" s="11">
        <v>35</v>
      </c>
      <c r="D148" s="166" t="s">
        <v>76</v>
      </c>
      <c r="E148" s="154" t="s">
        <v>20</v>
      </c>
      <c r="F148" s="78" t="s">
        <v>20</v>
      </c>
      <c r="G148" s="78" t="s">
        <v>20</v>
      </c>
      <c r="H148" s="78" t="s">
        <v>20</v>
      </c>
      <c r="I148" s="78" t="s">
        <v>20</v>
      </c>
      <c r="J148" s="151" t="s">
        <v>21</v>
      </c>
      <c r="K148" s="151" t="s">
        <v>21</v>
      </c>
      <c r="L148" s="151" t="s">
        <v>21</v>
      </c>
      <c r="M148" s="151" t="s">
        <v>21</v>
      </c>
      <c r="N148" s="151" t="s">
        <v>21</v>
      </c>
      <c r="O148" s="80" t="s">
        <v>45</v>
      </c>
      <c r="P148" s="80" t="s">
        <v>45</v>
      </c>
      <c r="Q148" s="80" t="s">
        <v>45</v>
      </c>
      <c r="R148" s="80" t="s">
        <v>45</v>
      </c>
      <c r="S148" s="155" t="s">
        <v>45</v>
      </c>
      <c r="T148" s="153" t="s">
        <v>21</v>
      </c>
      <c r="U148" s="151" t="s">
        <v>21</v>
      </c>
      <c r="V148" s="151" t="s">
        <v>21</v>
      </c>
      <c r="W148" s="151" t="s">
        <v>21</v>
      </c>
      <c r="X148" s="151" t="s">
        <v>21</v>
      </c>
      <c r="Y148" s="72" t="s">
        <v>44</v>
      </c>
      <c r="Z148" s="80" t="s">
        <v>45</v>
      </c>
      <c r="AA148" s="80" t="s">
        <v>45</v>
      </c>
      <c r="AB148" s="80" t="s">
        <v>45</v>
      </c>
      <c r="AC148" s="80" t="s">
        <v>45</v>
      </c>
      <c r="AD148" s="78" t="s">
        <v>20</v>
      </c>
      <c r="AE148" s="78" t="s">
        <v>20</v>
      </c>
      <c r="AF148" s="78" t="s">
        <v>20</v>
      </c>
      <c r="AG148" s="78" t="s">
        <v>20</v>
      </c>
      <c r="AH148" s="152" t="s">
        <v>20</v>
      </c>
      <c r="AI148" s="144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6"/>
    </row>
    <row r="149" spans="1:49" x14ac:dyDescent="0.2">
      <c r="A149" s="258"/>
      <c r="B149" s="250" t="s">
        <v>12</v>
      </c>
      <c r="C149" s="11">
        <v>36</v>
      </c>
      <c r="D149" s="166" t="s">
        <v>27</v>
      </c>
      <c r="E149" s="143" t="s">
        <v>50</v>
      </c>
      <c r="F149" s="73" t="s">
        <v>50</v>
      </c>
      <c r="G149" s="73" t="s">
        <v>50</v>
      </c>
      <c r="H149" s="73" t="s">
        <v>50</v>
      </c>
      <c r="I149" s="73" t="s">
        <v>50</v>
      </c>
      <c r="J149" s="73" t="s">
        <v>50</v>
      </c>
      <c r="K149" s="73" t="s">
        <v>50</v>
      </c>
      <c r="L149" s="73" t="s">
        <v>50</v>
      </c>
      <c r="M149" s="73" t="s">
        <v>50</v>
      </c>
      <c r="N149" s="73" t="s">
        <v>50</v>
      </c>
      <c r="O149" s="73" t="s">
        <v>50</v>
      </c>
      <c r="P149" s="73" t="s">
        <v>50</v>
      </c>
      <c r="Q149" s="73" t="s">
        <v>50</v>
      </c>
      <c r="R149" s="73" t="s">
        <v>50</v>
      </c>
      <c r="S149" s="98" t="s">
        <v>50</v>
      </c>
      <c r="T149" s="153" t="s">
        <v>21</v>
      </c>
      <c r="U149" s="151" t="s">
        <v>21</v>
      </c>
      <c r="V149" s="151" t="s">
        <v>21</v>
      </c>
      <c r="W149" s="151" t="s">
        <v>21</v>
      </c>
      <c r="X149" s="151" t="s">
        <v>21</v>
      </c>
      <c r="Y149" s="80" t="s">
        <v>45</v>
      </c>
      <c r="Z149" s="72" t="s">
        <v>44</v>
      </c>
      <c r="AA149" s="80" t="s">
        <v>45</v>
      </c>
      <c r="AB149" s="80" t="s">
        <v>45</v>
      </c>
      <c r="AC149" s="80" t="s">
        <v>45</v>
      </c>
      <c r="AD149" s="78" t="s">
        <v>20</v>
      </c>
      <c r="AE149" s="78" t="s">
        <v>20</v>
      </c>
      <c r="AF149" s="78" t="s">
        <v>20</v>
      </c>
      <c r="AG149" s="78" t="s">
        <v>20</v>
      </c>
      <c r="AH149" s="152" t="s">
        <v>20</v>
      </c>
      <c r="AI149" s="144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6"/>
    </row>
    <row r="150" spans="1:49" x14ac:dyDescent="0.2">
      <c r="A150" s="258"/>
      <c r="B150" s="250"/>
      <c r="C150" s="11">
        <v>37</v>
      </c>
      <c r="D150" s="166"/>
      <c r="E150" s="143" t="s">
        <v>50</v>
      </c>
      <c r="F150" s="73" t="s">
        <v>50</v>
      </c>
      <c r="G150" s="73" t="s">
        <v>50</v>
      </c>
      <c r="H150" s="73" t="s">
        <v>50</v>
      </c>
      <c r="I150" s="73" t="s">
        <v>50</v>
      </c>
      <c r="J150" s="73" t="s">
        <v>50</v>
      </c>
      <c r="K150" s="73" t="s">
        <v>50</v>
      </c>
      <c r="L150" s="73" t="s">
        <v>50</v>
      </c>
      <c r="M150" s="73" t="s">
        <v>50</v>
      </c>
      <c r="N150" s="73" t="s">
        <v>50</v>
      </c>
      <c r="O150" s="73" t="s">
        <v>50</v>
      </c>
      <c r="P150" s="73" t="s">
        <v>50</v>
      </c>
      <c r="Q150" s="73" t="s">
        <v>50</v>
      </c>
      <c r="R150" s="73" t="s">
        <v>50</v>
      </c>
      <c r="S150" s="98" t="s">
        <v>50</v>
      </c>
      <c r="T150" s="153" t="s">
        <v>21</v>
      </c>
      <c r="U150" s="151" t="s">
        <v>21</v>
      </c>
      <c r="V150" s="151" t="s">
        <v>21</v>
      </c>
      <c r="W150" s="151" t="s">
        <v>21</v>
      </c>
      <c r="X150" s="151" t="s">
        <v>21</v>
      </c>
      <c r="Y150" s="80" t="s">
        <v>45</v>
      </c>
      <c r="Z150" s="72" t="s">
        <v>44</v>
      </c>
      <c r="AA150" s="80" t="s">
        <v>45</v>
      </c>
      <c r="AB150" s="80" t="s">
        <v>45</v>
      </c>
      <c r="AC150" s="80" t="s">
        <v>45</v>
      </c>
      <c r="AD150" s="78" t="s">
        <v>20</v>
      </c>
      <c r="AE150" s="78" t="s">
        <v>20</v>
      </c>
      <c r="AF150" s="78" t="s">
        <v>20</v>
      </c>
      <c r="AG150" s="78" t="s">
        <v>20</v>
      </c>
      <c r="AH150" s="152" t="s">
        <v>20</v>
      </c>
      <c r="AI150" s="144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6"/>
    </row>
    <row r="151" spans="1:49" x14ac:dyDescent="0.2">
      <c r="A151" s="258"/>
      <c r="B151" s="250"/>
      <c r="C151" s="11">
        <v>38</v>
      </c>
      <c r="D151" s="166"/>
      <c r="E151" s="143" t="s">
        <v>50</v>
      </c>
      <c r="F151" s="73" t="s">
        <v>50</v>
      </c>
      <c r="G151" s="73" t="s">
        <v>50</v>
      </c>
      <c r="H151" s="73" t="s">
        <v>50</v>
      </c>
      <c r="I151" s="73" t="s">
        <v>50</v>
      </c>
      <c r="J151" s="73" t="s">
        <v>50</v>
      </c>
      <c r="K151" s="73" t="s">
        <v>50</v>
      </c>
      <c r="L151" s="73" t="s">
        <v>50</v>
      </c>
      <c r="M151" s="73" t="s">
        <v>50</v>
      </c>
      <c r="N151" s="73" t="s">
        <v>50</v>
      </c>
      <c r="O151" s="73" t="s">
        <v>50</v>
      </c>
      <c r="P151" s="73" t="s">
        <v>50</v>
      </c>
      <c r="Q151" s="73" t="s">
        <v>50</v>
      </c>
      <c r="R151" s="73" t="s">
        <v>50</v>
      </c>
      <c r="S151" s="98" t="s">
        <v>50</v>
      </c>
      <c r="T151" s="153" t="s">
        <v>21</v>
      </c>
      <c r="U151" s="151" t="s">
        <v>21</v>
      </c>
      <c r="V151" s="151" t="s">
        <v>21</v>
      </c>
      <c r="W151" s="151" t="s">
        <v>21</v>
      </c>
      <c r="X151" s="151" t="s">
        <v>21</v>
      </c>
      <c r="Y151" s="80" t="s">
        <v>45</v>
      </c>
      <c r="Z151" s="80" t="s">
        <v>45</v>
      </c>
      <c r="AA151" s="72" t="s">
        <v>44</v>
      </c>
      <c r="AB151" s="80" t="s">
        <v>45</v>
      </c>
      <c r="AC151" s="80" t="s">
        <v>45</v>
      </c>
      <c r="AD151" s="78" t="s">
        <v>20</v>
      </c>
      <c r="AE151" s="78" t="s">
        <v>20</v>
      </c>
      <c r="AF151" s="78" t="s">
        <v>20</v>
      </c>
      <c r="AG151" s="78" t="s">
        <v>20</v>
      </c>
      <c r="AH151" s="152" t="s">
        <v>20</v>
      </c>
      <c r="AI151" s="144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6"/>
    </row>
    <row r="152" spans="1:49" ht="13.5" thickBot="1" x14ac:dyDescent="0.25">
      <c r="A152" s="258"/>
      <c r="B152" s="250"/>
      <c r="C152" s="11">
        <v>39</v>
      </c>
      <c r="D152" s="166"/>
      <c r="E152" s="143" t="s">
        <v>50</v>
      </c>
      <c r="F152" s="73" t="s">
        <v>50</v>
      </c>
      <c r="G152" s="73" t="s">
        <v>50</v>
      </c>
      <c r="H152" s="73" t="s">
        <v>50</v>
      </c>
      <c r="I152" s="73" t="s">
        <v>50</v>
      </c>
      <c r="J152" s="73" t="s">
        <v>50</v>
      </c>
      <c r="K152" s="73" t="s">
        <v>50</v>
      </c>
      <c r="L152" s="73" t="s">
        <v>50</v>
      </c>
      <c r="M152" s="73" t="s">
        <v>50</v>
      </c>
      <c r="N152" s="73" t="s">
        <v>50</v>
      </c>
      <c r="O152" s="73" t="s">
        <v>50</v>
      </c>
      <c r="P152" s="73" t="s">
        <v>50</v>
      </c>
      <c r="Q152" s="73" t="s">
        <v>50</v>
      </c>
      <c r="R152" s="73" t="s">
        <v>50</v>
      </c>
      <c r="S152" s="98" t="s">
        <v>50</v>
      </c>
      <c r="T152" s="153" t="s">
        <v>21</v>
      </c>
      <c r="U152" s="151" t="s">
        <v>21</v>
      </c>
      <c r="V152" s="151" t="s">
        <v>21</v>
      </c>
      <c r="W152" s="151" t="s">
        <v>21</v>
      </c>
      <c r="X152" s="151" t="s">
        <v>21</v>
      </c>
      <c r="Y152" s="80" t="s">
        <v>45</v>
      </c>
      <c r="Z152" s="80" t="s">
        <v>45</v>
      </c>
      <c r="AA152" s="72" t="s">
        <v>44</v>
      </c>
      <c r="AB152" s="80" t="s">
        <v>45</v>
      </c>
      <c r="AC152" s="80" t="s">
        <v>45</v>
      </c>
      <c r="AD152" s="78" t="s">
        <v>20</v>
      </c>
      <c r="AE152" s="78" t="s">
        <v>20</v>
      </c>
      <c r="AF152" s="78" t="s">
        <v>20</v>
      </c>
      <c r="AG152" s="78" t="s">
        <v>20</v>
      </c>
      <c r="AH152" s="152" t="s">
        <v>20</v>
      </c>
      <c r="AI152" s="144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6"/>
    </row>
    <row r="153" spans="1:49" x14ac:dyDescent="0.2">
      <c r="A153" s="258"/>
      <c r="B153" s="250" t="s">
        <v>1</v>
      </c>
      <c r="C153" s="11">
        <v>40</v>
      </c>
      <c r="D153" s="166"/>
      <c r="E153" s="189" t="s">
        <v>80</v>
      </c>
      <c r="F153" s="190" t="s">
        <v>80</v>
      </c>
      <c r="G153" s="190" t="s">
        <v>80</v>
      </c>
      <c r="H153" s="190" t="s">
        <v>80</v>
      </c>
      <c r="I153" s="190" t="s">
        <v>80</v>
      </c>
      <c r="J153" s="190" t="s">
        <v>80</v>
      </c>
      <c r="K153" s="190" t="s">
        <v>80</v>
      </c>
      <c r="L153" s="190" t="s">
        <v>80</v>
      </c>
      <c r="M153" s="190" t="s">
        <v>80</v>
      </c>
      <c r="N153" s="190" t="s">
        <v>80</v>
      </c>
      <c r="O153" s="190" t="s">
        <v>80</v>
      </c>
      <c r="P153" s="190" t="s">
        <v>80</v>
      </c>
      <c r="Q153" s="190" t="s">
        <v>80</v>
      </c>
      <c r="R153" s="190" t="s">
        <v>80</v>
      </c>
      <c r="S153" s="191" t="s">
        <v>80</v>
      </c>
      <c r="T153" s="143" t="s">
        <v>50</v>
      </c>
      <c r="U153" s="73" t="s">
        <v>50</v>
      </c>
      <c r="V153" s="73" t="s">
        <v>50</v>
      </c>
      <c r="W153" s="73" t="s">
        <v>50</v>
      </c>
      <c r="X153" s="73" t="s">
        <v>50</v>
      </c>
      <c r="Y153" s="73" t="s">
        <v>50</v>
      </c>
      <c r="Z153" s="73" t="s">
        <v>50</v>
      </c>
      <c r="AA153" s="73" t="s">
        <v>50</v>
      </c>
      <c r="AB153" s="73" t="s">
        <v>50</v>
      </c>
      <c r="AC153" s="73" t="s">
        <v>50</v>
      </c>
      <c r="AD153" s="73" t="s">
        <v>50</v>
      </c>
      <c r="AE153" s="73" t="s">
        <v>50</v>
      </c>
      <c r="AF153" s="73" t="s">
        <v>50</v>
      </c>
      <c r="AG153" s="73" t="s">
        <v>50</v>
      </c>
      <c r="AH153" s="98" t="s">
        <v>50</v>
      </c>
      <c r="AI153" s="136" t="s">
        <v>49</v>
      </c>
      <c r="AJ153" s="137" t="s">
        <v>49</v>
      </c>
      <c r="AK153" s="137" t="s">
        <v>49</v>
      </c>
      <c r="AL153" s="137" t="s">
        <v>49</v>
      </c>
      <c r="AM153" s="137" t="s">
        <v>49</v>
      </c>
      <c r="AN153" s="137" t="s">
        <v>49</v>
      </c>
      <c r="AO153" s="137" t="s">
        <v>49</v>
      </c>
      <c r="AP153" s="137" t="s">
        <v>49</v>
      </c>
      <c r="AQ153" s="137" t="s">
        <v>49</v>
      </c>
      <c r="AR153" s="137" t="s">
        <v>49</v>
      </c>
      <c r="AS153" s="137" t="s">
        <v>49</v>
      </c>
      <c r="AT153" s="137" t="s">
        <v>49</v>
      </c>
      <c r="AU153" s="137" t="s">
        <v>49</v>
      </c>
      <c r="AV153" s="137" t="s">
        <v>49</v>
      </c>
      <c r="AW153" s="138" t="s">
        <v>49</v>
      </c>
    </row>
    <row r="154" spans="1:49" x14ac:dyDescent="0.2">
      <c r="A154" s="258"/>
      <c r="B154" s="250"/>
      <c r="C154" s="11">
        <v>41</v>
      </c>
      <c r="D154" s="166"/>
      <c r="E154" s="189" t="s">
        <v>80</v>
      </c>
      <c r="F154" s="190" t="s">
        <v>80</v>
      </c>
      <c r="G154" s="190" t="s">
        <v>80</v>
      </c>
      <c r="H154" s="190" t="s">
        <v>80</v>
      </c>
      <c r="I154" s="190" t="s">
        <v>80</v>
      </c>
      <c r="J154" s="190" t="s">
        <v>80</v>
      </c>
      <c r="K154" s="190" t="s">
        <v>80</v>
      </c>
      <c r="L154" s="190" t="s">
        <v>80</v>
      </c>
      <c r="M154" s="190" t="s">
        <v>80</v>
      </c>
      <c r="N154" s="190" t="s">
        <v>80</v>
      </c>
      <c r="O154" s="190" t="s">
        <v>80</v>
      </c>
      <c r="P154" s="190" t="s">
        <v>80</v>
      </c>
      <c r="Q154" s="190" t="s">
        <v>80</v>
      </c>
      <c r="R154" s="190" t="s">
        <v>80</v>
      </c>
      <c r="S154" s="191" t="s">
        <v>80</v>
      </c>
      <c r="T154" s="143" t="s">
        <v>50</v>
      </c>
      <c r="U154" s="73" t="s">
        <v>50</v>
      </c>
      <c r="V154" s="73" t="s">
        <v>50</v>
      </c>
      <c r="W154" s="73" t="s">
        <v>50</v>
      </c>
      <c r="X154" s="73" t="s">
        <v>50</v>
      </c>
      <c r="Y154" s="73" t="s">
        <v>50</v>
      </c>
      <c r="Z154" s="73" t="s">
        <v>50</v>
      </c>
      <c r="AA154" s="73" t="s">
        <v>50</v>
      </c>
      <c r="AB154" s="73" t="s">
        <v>50</v>
      </c>
      <c r="AC154" s="73" t="s">
        <v>50</v>
      </c>
      <c r="AD154" s="73" t="s">
        <v>50</v>
      </c>
      <c r="AE154" s="73" t="s">
        <v>50</v>
      </c>
      <c r="AF154" s="73" t="s">
        <v>50</v>
      </c>
      <c r="AG154" s="73" t="s">
        <v>50</v>
      </c>
      <c r="AH154" s="98" t="s">
        <v>50</v>
      </c>
      <c r="AI154" s="143" t="s">
        <v>49</v>
      </c>
      <c r="AJ154" s="73" t="s">
        <v>49</v>
      </c>
      <c r="AK154" s="73" t="s">
        <v>49</v>
      </c>
      <c r="AL154" s="73" t="s">
        <v>49</v>
      </c>
      <c r="AM154" s="73" t="s">
        <v>49</v>
      </c>
      <c r="AN154" s="73" t="s">
        <v>49</v>
      </c>
      <c r="AO154" s="73" t="s">
        <v>49</v>
      </c>
      <c r="AP154" s="73" t="s">
        <v>49</v>
      </c>
      <c r="AQ154" s="73" t="s">
        <v>49</v>
      </c>
      <c r="AR154" s="73" t="s">
        <v>49</v>
      </c>
      <c r="AS154" s="73" t="s">
        <v>49</v>
      </c>
      <c r="AT154" s="73" t="s">
        <v>49</v>
      </c>
      <c r="AU154" s="73" t="s">
        <v>49</v>
      </c>
      <c r="AV154" s="73" t="s">
        <v>49</v>
      </c>
      <c r="AW154" s="98" t="s">
        <v>49</v>
      </c>
    </row>
    <row r="155" spans="1:49" x14ac:dyDescent="0.2">
      <c r="A155" s="258"/>
      <c r="B155" s="250"/>
      <c r="C155" s="11">
        <v>42</v>
      </c>
      <c r="D155" s="166"/>
      <c r="E155" s="189" t="s">
        <v>80</v>
      </c>
      <c r="F155" s="190" t="s">
        <v>80</v>
      </c>
      <c r="G155" s="190" t="s">
        <v>80</v>
      </c>
      <c r="H155" s="190" t="s">
        <v>80</v>
      </c>
      <c r="I155" s="190" t="s">
        <v>80</v>
      </c>
      <c r="J155" s="190" t="s">
        <v>80</v>
      </c>
      <c r="K155" s="190" t="s">
        <v>80</v>
      </c>
      <c r="L155" s="190" t="s">
        <v>80</v>
      </c>
      <c r="M155" s="190" t="s">
        <v>80</v>
      </c>
      <c r="N155" s="190" t="s">
        <v>80</v>
      </c>
      <c r="O155" s="190" t="s">
        <v>80</v>
      </c>
      <c r="P155" s="190" t="s">
        <v>80</v>
      </c>
      <c r="Q155" s="190" t="s">
        <v>80</v>
      </c>
      <c r="R155" s="190" t="s">
        <v>80</v>
      </c>
      <c r="S155" s="191" t="s">
        <v>80</v>
      </c>
      <c r="T155" s="143" t="s">
        <v>50</v>
      </c>
      <c r="U155" s="73" t="s">
        <v>50</v>
      </c>
      <c r="V155" s="73" t="s">
        <v>50</v>
      </c>
      <c r="W155" s="73" t="s">
        <v>50</v>
      </c>
      <c r="X155" s="73" t="s">
        <v>50</v>
      </c>
      <c r="Y155" s="73" t="s">
        <v>50</v>
      </c>
      <c r="Z155" s="73" t="s">
        <v>50</v>
      </c>
      <c r="AA155" s="73" t="s">
        <v>50</v>
      </c>
      <c r="AB155" s="73" t="s">
        <v>50</v>
      </c>
      <c r="AC155" s="73" t="s">
        <v>50</v>
      </c>
      <c r="AD155" s="73" t="s">
        <v>50</v>
      </c>
      <c r="AE155" s="73" t="s">
        <v>50</v>
      </c>
      <c r="AF155" s="73" t="s">
        <v>50</v>
      </c>
      <c r="AG155" s="73" t="s">
        <v>50</v>
      </c>
      <c r="AH155" s="98" t="s">
        <v>50</v>
      </c>
      <c r="AI155" s="143" t="s">
        <v>49</v>
      </c>
      <c r="AJ155" s="73" t="s">
        <v>49</v>
      </c>
      <c r="AK155" s="73" t="s">
        <v>49</v>
      </c>
      <c r="AL155" s="73" t="s">
        <v>49</v>
      </c>
      <c r="AM155" s="73" t="s">
        <v>49</v>
      </c>
      <c r="AN155" s="73" t="s">
        <v>49</v>
      </c>
      <c r="AO155" s="73" t="s">
        <v>49</v>
      </c>
      <c r="AP155" s="73" t="s">
        <v>49</v>
      </c>
      <c r="AQ155" s="73" t="s">
        <v>49</v>
      </c>
      <c r="AR155" s="73" t="s">
        <v>49</v>
      </c>
      <c r="AS155" s="73" t="s">
        <v>49</v>
      </c>
      <c r="AT155" s="73" t="s">
        <v>49</v>
      </c>
      <c r="AU155" s="73" t="s">
        <v>49</v>
      </c>
      <c r="AV155" s="73" t="s">
        <v>49</v>
      </c>
      <c r="AW155" s="98" t="s">
        <v>49</v>
      </c>
    </row>
    <row r="156" spans="1:49" x14ac:dyDescent="0.2">
      <c r="A156" s="258"/>
      <c r="B156" s="250"/>
      <c r="C156" s="11">
        <v>43</v>
      </c>
      <c r="D156" s="166"/>
      <c r="E156" s="189" t="s">
        <v>80</v>
      </c>
      <c r="F156" s="190" t="s">
        <v>80</v>
      </c>
      <c r="G156" s="190" t="s">
        <v>80</v>
      </c>
      <c r="H156" s="190" t="s">
        <v>80</v>
      </c>
      <c r="I156" s="190" t="s">
        <v>80</v>
      </c>
      <c r="J156" s="190" t="s">
        <v>80</v>
      </c>
      <c r="K156" s="190" t="s">
        <v>80</v>
      </c>
      <c r="L156" s="190" t="s">
        <v>80</v>
      </c>
      <c r="M156" s="190" t="s">
        <v>80</v>
      </c>
      <c r="N156" s="190" t="s">
        <v>80</v>
      </c>
      <c r="O156" s="190" t="s">
        <v>80</v>
      </c>
      <c r="P156" s="190" t="s">
        <v>80</v>
      </c>
      <c r="Q156" s="190" t="s">
        <v>80</v>
      </c>
      <c r="R156" s="190" t="s">
        <v>80</v>
      </c>
      <c r="S156" s="191" t="s">
        <v>80</v>
      </c>
      <c r="T156" s="154" t="s">
        <v>20</v>
      </c>
      <c r="U156" s="78" t="s">
        <v>20</v>
      </c>
      <c r="V156" s="78" t="s">
        <v>20</v>
      </c>
      <c r="W156" s="78" t="s">
        <v>20</v>
      </c>
      <c r="X156" s="78" t="s">
        <v>20</v>
      </c>
      <c r="Y156" s="151" t="s">
        <v>21</v>
      </c>
      <c r="Z156" s="151" t="s">
        <v>21</v>
      </c>
      <c r="AA156" s="151" t="s">
        <v>21</v>
      </c>
      <c r="AB156" s="72" t="s">
        <v>44</v>
      </c>
      <c r="AC156" s="151" t="s">
        <v>21</v>
      </c>
      <c r="AD156" s="80" t="s">
        <v>45</v>
      </c>
      <c r="AE156" s="80" t="s">
        <v>45</v>
      </c>
      <c r="AF156" s="80" t="s">
        <v>45</v>
      </c>
      <c r="AG156" s="80" t="s">
        <v>45</v>
      </c>
      <c r="AH156" s="155" t="s">
        <v>45</v>
      </c>
      <c r="AI156" s="143" t="s">
        <v>49</v>
      </c>
      <c r="AJ156" s="73" t="s">
        <v>49</v>
      </c>
      <c r="AK156" s="73" t="s">
        <v>49</v>
      </c>
      <c r="AL156" s="73" t="s">
        <v>49</v>
      </c>
      <c r="AM156" s="73" t="s">
        <v>49</v>
      </c>
      <c r="AN156" s="73" t="s">
        <v>49</v>
      </c>
      <c r="AO156" s="73" t="s">
        <v>49</v>
      </c>
      <c r="AP156" s="73" t="s">
        <v>49</v>
      </c>
      <c r="AQ156" s="73" t="s">
        <v>49</v>
      </c>
      <c r="AR156" s="73" t="s">
        <v>49</v>
      </c>
      <c r="AS156" s="73" t="s">
        <v>49</v>
      </c>
      <c r="AT156" s="73" t="s">
        <v>49</v>
      </c>
      <c r="AU156" s="73" t="s">
        <v>49</v>
      </c>
      <c r="AV156" s="73" t="s">
        <v>49</v>
      </c>
      <c r="AW156" s="98" t="s">
        <v>49</v>
      </c>
    </row>
    <row r="157" spans="1:49" x14ac:dyDescent="0.2">
      <c r="A157" s="258"/>
      <c r="B157" s="250" t="s">
        <v>2</v>
      </c>
      <c r="C157" s="11">
        <v>44</v>
      </c>
      <c r="D157" s="166" t="s">
        <v>27</v>
      </c>
      <c r="E157" s="143" t="s">
        <v>51</v>
      </c>
      <c r="F157" s="73" t="s">
        <v>51</v>
      </c>
      <c r="G157" s="73" t="s">
        <v>51</v>
      </c>
      <c r="H157" s="73" t="s">
        <v>51</v>
      </c>
      <c r="I157" s="73" t="s">
        <v>51</v>
      </c>
      <c r="J157" s="73" t="s">
        <v>51</v>
      </c>
      <c r="K157" s="73" t="s">
        <v>51</v>
      </c>
      <c r="L157" s="73" t="s">
        <v>51</v>
      </c>
      <c r="M157" s="73" t="s">
        <v>51</v>
      </c>
      <c r="N157" s="73" t="s">
        <v>51</v>
      </c>
      <c r="O157" s="73" t="s">
        <v>51</v>
      </c>
      <c r="P157" s="73" t="s">
        <v>51</v>
      </c>
      <c r="Q157" s="73" t="s">
        <v>51</v>
      </c>
      <c r="R157" s="73" t="s">
        <v>51</v>
      </c>
      <c r="S157" s="98" t="s">
        <v>51</v>
      </c>
      <c r="T157" s="154" t="s">
        <v>20</v>
      </c>
      <c r="U157" s="78" t="s">
        <v>20</v>
      </c>
      <c r="V157" s="78" t="s">
        <v>20</v>
      </c>
      <c r="W157" s="78" t="s">
        <v>20</v>
      </c>
      <c r="X157" s="78" t="s">
        <v>20</v>
      </c>
      <c r="Y157" s="151" t="s">
        <v>21</v>
      </c>
      <c r="Z157" s="151" t="s">
        <v>21</v>
      </c>
      <c r="AA157" s="151" t="s">
        <v>21</v>
      </c>
      <c r="AB157" s="72" t="s">
        <v>44</v>
      </c>
      <c r="AC157" s="151" t="s">
        <v>21</v>
      </c>
      <c r="AD157" s="80" t="s">
        <v>45</v>
      </c>
      <c r="AE157" s="80" t="s">
        <v>45</v>
      </c>
      <c r="AF157" s="80" t="s">
        <v>45</v>
      </c>
      <c r="AG157" s="80" t="s">
        <v>45</v>
      </c>
      <c r="AH157" s="155" t="s">
        <v>45</v>
      </c>
      <c r="AI157" s="143" t="s">
        <v>49</v>
      </c>
      <c r="AJ157" s="73" t="s">
        <v>49</v>
      </c>
      <c r="AK157" s="73" t="s">
        <v>49</v>
      </c>
      <c r="AL157" s="73" t="s">
        <v>49</v>
      </c>
      <c r="AM157" s="73" t="s">
        <v>49</v>
      </c>
      <c r="AN157" s="73" t="s">
        <v>49</v>
      </c>
      <c r="AO157" s="73" t="s">
        <v>49</v>
      </c>
      <c r="AP157" s="73" t="s">
        <v>49</v>
      </c>
      <c r="AQ157" s="73" t="s">
        <v>49</v>
      </c>
      <c r="AR157" s="73" t="s">
        <v>49</v>
      </c>
      <c r="AS157" s="73" t="s">
        <v>49</v>
      </c>
      <c r="AT157" s="73" t="s">
        <v>49</v>
      </c>
      <c r="AU157" s="73" t="s">
        <v>49</v>
      </c>
      <c r="AV157" s="73" t="s">
        <v>49</v>
      </c>
      <c r="AW157" s="98" t="s">
        <v>49</v>
      </c>
    </row>
    <row r="158" spans="1:49" x14ac:dyDescent="0.2">
      <c r="A158" s="258"/>
      <c r="B158" s="250"/>
      <c r="C158" s="11">
        <v>45</v>
      </c>
      <c r="D158" s="166"/>
      <c r="E158" s="143" t="s">
        <v>51</v>
      </c>
      <c r="F158" s="73" t="s">
        <v>51</v>
      </c>
      <c r="G158" s="73" t="s">
        <v>51</v>
      </c>
      <c r="H158" s="73" t="s">
        <v>51</v>
      </c>
      <c r="I158" s="73" t="s">
        <v>51</v>
      </c>
      <c r="J158" s="73" t="s">
        <v>51</v>
      </c>
      <c r="K158" s="73" t="s">
        <v>51</v>
      </c>
      <c r="L158" s="73" t="s">
        <v>51</v>
      </c>
      <c r="M158" s="73" t="s">
        <v>51</v>
      </c>
      <c r="N158" s="73" t="s">
        <v>51</v>
      </c>
      <c r="O158" s="73" t="s">
        <v>51</v>
      </c>
      <c r="P158" s="73" t="s">
        <v>51</v>
      </c>
      <c r="Q158" s="73" t="s">
        <v>51</v>
      </c>
      <c r="R158" s="73" t="s">
        <v>51</v>
      </c>
      <c r="S158" s="98" t="s">
        <v>51</v>
      </c>
      <c r="T158" s="154" t="s">
        <v>20</v>
      </c>
      <c r="U158" s="78" t="s">
        <v>20</v>
      </c>
      <c r="V158" s="78" t="s">
        <v>20</v>
      </c>
      <c r="W158" s="78" t="s">
        <v>20</v>
      </c>
      <c r="X158" s="78" t="s">
        <v>20</v>
      </c>
      <c r="Y158" s="151" t="s">
        <v>21</v>
      </c>
      <c r="Z158" s="151" t="s">
        <v>21</v>
      </c>
      <c r="AA158" s="151" t="s">
        <v>21</v>
      </c>
      <c r="AB158" s="151" t="s">
        <v>21</v>
      </c>
      <c r="AC158" s="72" t="s">
        <v>44</v>
      </c>
      <c r="AD158" s="80" t="s">
        <v>45</v>
      </c>
      <c r="AE158" s="80" t="s">
        <v>45</v>
      </c>
      <c r="AF158" s="80" t="s">
        <v>45</v>
      </c>
      <c r="AG158" s="80" t="s">
        <v>45</v>
      </c>
      <c r="AH158" s="155" t="s">
        <v>45</v>
      </c>
      <c r="AI158" s="143" t="s">
        <v>49</v>
      </c>
      <c r="AJ158" s="73" t="s">
        <v>49</v>
      </c>
      <c r="AK158" s="73" t="s">
        <v>49</v>
      </c>
      <c r="AL158" s="73" t="s">
        <v>49</v>
      </c>
      <c r="AM158" s="73" t="s">
        <v>49</v>
      </c>
      <c r="AN158" s="73" t="s">
        <v>49</v>
      </c>
      <c r="AO158" s="73" t="s">
        <v>49</v>
      </c>
      <c r="AP158" s="73" t="s">
        <v>49</v>
      </c>
      <c r="AQ158" s="73" t="s">
        <v>49</v>
      </c>
      <c r="AR158" s="73" t="s">
        <v>49</v>
      </c>
      <c r="AS158" s="73" t="s">
        <v>49</v>
      </c>
      <c r="AT158" s="73" t="s">
        <v>49</v>
      </c>
      <c r="AU158" s="73" t="s">
        <v>49</v>
      </c>
      <c r="AV158" s="73" t="s">
        <v>49</v>
      </c>
      <c r="AW158" s="98" t="s">
        <v>49</v>
      </c>
    </row>
    <row r="159" spans="1:49" x14ac:dyDescent="0.2">
      <c r="A159" s="258"/>
      <c r="B159" s="250"/>
      <c r="C159" s="11">
        <v>46</v>
      </c>
      <c r="D159" s="166"/>
      <c r="E159" s="143" t="s">
        <v>51</v>
      </c>
      <c r="F159" s="73" t="s">
        <v>51</v>
      </c>
      <c r="G159" s="73" t="s">
        <v>51</v>
      </c>
      <c r="H159" s="73" t="s">
        <v>51</v>
      </c>
      <c r="I159" s="73" t="s">
        <v>51</v>
      </c>
      <c r="J159" s="73" t="s">
        <v>51</v>
      </c>
      <c r="K159" s="73" t="s">
        <v>51</v>
      </c>
      <c r="L159" s="73" t="s">
        <v>51</v>
      </c>
      <c r="M159" s="73" t="s">
        <v>51</v>
      </c>
      <c r="N159" s="73" t="s">
        <v>51</v>
      </c>
      <c r="O159" s="73" t="s">
        <v>51</v>
      </c>
      <c r="P159" s="73" t="s">
        <v>51</v>
      </c>
      <c r="Q159" s="73" t="s">
        <v>51</v>
      </c>
      <c r="R159" s="73" t="s">
        <v>51</v>
      </c>
      <c r="S159" s="98" t="s">
        <v>51</v>
      </c>
      <c r="T159" s="154" t="s">
        <v>20</v>
      </c>
      <c r="U159" s="78" t="s">
        <v>20</v>
      </c>
      <c r="V159" s="78" t="s">
        <v>20</v>
      </c>
      <c r="W159" s="78" t="s">
        <v>20</v>
      </c>
      <c r="X159" s="78" t="s">
        <v>20</v>
      </c>
      <c r="Y159" s="151" t="s">
        <v>21</v>
      </c>
      <c r="Z159" s="151" t="s">
        <v>21</v>
      </c>
      <c r="AA159" s="151" t="s">
        <v>21</v>
      </c>
      <c r="AB159" s="151" t="s">
        <v>21</v>
      </c>
      <c r="AC159" s="72" t="s">
        <v>44</v>
      </c>
      <c r="AD159" s="80" t="s">
        <v>45</v>
      </c>
      <c r="AE159" s="80" t="s">
        <v>45</v>
      </c>
      <c r="AF159" s="80" t="s">
        <v>45</v>
      </c>
      <c r="AG159" s="80" t="s">
        <v>45</v>
      </c>
      <c r="AH159" s="155" t="s">
        <v>45</v>
      </c>
      <c r="AI159" s="147" t="s">
        <v>30</v>
      </c>
      <c r="AJ159" s="148" t="s">
        <v>30</v>
      </c>
      <c r="AK159" s="148" t="s">
        <v>30</v>
      </c>
      <c r="AL159" s="148" t="s">
        <v>30</v>
      </c>
      <c r="AM159" s="148" t="s">
        <v>30</v>
      </c>
      <c r="AN159" s="148" t="s">
        <v>30</v>
      </c>
      <c r="AO159" s="148" t="s">
        <v>30</v>
      </c>
      <c r="AP159" s="148" t="s">
        <v>30</v>
      </c>
      <c r="AQ159" s="148" t="s">
        <v>30</v>
      </c>
      <c r="AR159" s="148" t="s">
        <v>30</v>
      </c>
      <c r="AS159" s="148" t="s">
        <v>30</v>
      </c>
      <c r="AT159" s="148" t="s">
        <v>30</v>
      </c>
      <c r="AU159" s="148" t="s">
        <v>30</v>
      </c>
      <c r="AV159" s="148" t="s">
        <v>30</v>
      </c>
      <c r="AW159" s="149" t="s">
        <v>30</v>
      </c>
    </row>
    <row r="160" spans="1:49" x14ac:dyDescent="0.2">
      <c r="A160" s="258"/>
      <c r="B160" s="250"/>
      <c r="C160" s="11">
        <v>47</v>
      </c>
      <c r="D160" s="166"/>
      <c r="E160" s="158" t="s">
        <v>52</v>
      </c>
      <c r="F160" s="159" t="s">
        <v>52</v>
      </c>
      <c r="G160" s="159" t="s">
        <v>52</v>
      </c>
      <c r="H160" s="159" t="s">
        <v>52</v>
      </c>
      <c r="I160" s="159" t="s">
        <v>52</v>
      </c>
      <c r="J160" s="159" t="s">
        <v>52</v>
      </c>
      <c r="K160" s="159" t="s">
        <v>52</v>
      </c>
      <c r="L160" s="159" t="s">
        <v>52</v>
      </c>
      <c r="M160" s="159" t="s">
        <v>52</v>
      </c>
      <c r="N160" s="159" t="s">
        <v>52</v>
      </c>
      <c r="O160" s="159" t="s">
        <v>52</v>
      </c>
      <c r="P160" s="159" t="s">
        <v>52</v>
      </c>
      <c r="Q160" s="159" t="s">
        <v>52</v>
      </c>
      <c r="R160" s="159" t="s">
        <v>52</v>
      </c>
      <c r="S160" s="160" t="s">
        <v>52</v>
      </c>
      <c r="T160" s="143" t="s">
        <v>50</v>
      </c>
      <c r="U160" s="73" t="s">
        <v>50</v>
      </c>
      <c r="V160" s="73" t="s">
        <v>50</v>
      </c>
      <c r="W160" s="73" t="s">
        <v>50</v>
      </c>
      <c r="X160" s="73" t="s">
        <v>50</v>
      </c>
      <c r="Y160" s="73" t="s">
        <v>50</v>
      </c>
      <c r="Z160" s="73" t="s">
        <v>50</v>
      </c>
      <c r="AA160" s="73" t="s">
        <v>50</v>
      </c>
      <c r="AB160" s="73" t="s">
        <v>50</v>
      </c>
      <c r="AC160" s="73" t="s">
        <v>50</v>
      </c>
      <c r="AD160" s="73" t="s">
        <v>50</v>
      </c>
      <c r="AE160" s="73" t="s">
        <v>50</v>
      </c>
      <c r="AF160" s="73" t="s">
        <v>50</v>
      </c>
      <c r="AG160" s="73" t="s">
        <v>50</v>
      </c>
      <c r="AH160" s="98" t="s">
        <v>50</v>
      </c>
      <c r="AI160" s="147" t="s">
        <v>30</v>
      </c>
      <c r="AJ160" s="148" t="s">
        <v>30</v>
      </c>
      <c r="AK160" s="148" t="s">
        <v>30</v>
      </c>
      <c r="AL160" s="148" t="s">
        <v>30</v>
      </c>
      <c r="AM160" s="148" t="s">
        <v>30</v>
      </c>
      <c r="AN160" s="148" t="s">
        <v>30</v>
      </c>
      <c r="AO160" s="148" t="s">
        <v>30</v>
      </c>
      <c r="AP160" s="148" t="s">
        <v>30</v>
      </c>
      <c r="AQ160" s="148" t="s">
        <v>30</v>
      </c>
      <c r="AR160" s="148" t="s">
        <v>30</v>
      </c>
      <c r="AS160" s="148" t="s">
        <v>30</v>
      </c>
      <c r="AT160" s="148" t="s">
        <v>30</v>
      </c>
      <c r="AU160" s="148" t="s">
        <v>30</v>
      </c>
      <c r="AV160" s="148" t="s">
        <v>30</v>
      </c>
      <c r="AW160" s="149" t="s">
        <v>30</v>
      </c>
    </row>
    <row r="161" spans="1:49" x14ac:dyDescent="0.2">
      <c r="A161" s="258"/>
      <c r="B161" s="250"/>
      <c r="C161" s="11">
        <v>48</v>
      </c>
      <c r="D161" s="166"/>
      <c r="E161" s="158" t="s">
        <v>52</v>
      </c>
      <c r="F161" s="159" t="s">
        <v>52</v>
      </c>
      <c r="G161" s="159" t="s">
        <v>52</v>
      </c>
      <c r="H161" s="159" t="s">
        <v>52</v>
      </c>
      <c r="I161" s="159" t="s">
        <v>52</v>
      </c>
      <c r="J161" s="159" t="s">
        <v>52</v>
      </c>
      <c r="K161" s="159" t="s">
        <v>52</v>
      </c>
      <c r="L161" s="159" t="s">
        <v>52</v>
      </c>
      <c r="M161" s="159" t="s">
        <v>52</v>
      </c>
      <c r="N161" s="159" t="s">
        <v>52</v>
      </c>
      <c r="O161" s="159" t="s">
        <v>52</v>
      </c>
      <c r="P161" s="159" t="s">
        <v>52</v>
      </c>
      <c r="Q161" s="159" t="s">
        <v>52</v>
      </c>
      <c r="R161" s="159" t="s">
        <v>52</v>
      </c>
      <c r="S161" s="160" t="s">
        <v>52</v>
      </c>
      <c r="T161" s="143" t="s">
        <v>50</v>
      </c>
      <c r="U161" s="73" t="s">
        <v>50</v>
      </c>
      <c r="V161" s="73" t="s">
        <v>50</v>
      </c>
      <c r="W161" s="73" t="s">
        <v>50</v>
      </c>
      <c r="X161" s="73" t="s">
        <v>50</v>
      </c>
      <c r="Y161" s="73" t="s">
        <v>50</v>
      </c>
      <c r="Z161" s="73" t="s">
        <v>50</v>
      </c>
      <c r="AA161" s="73" t="s">
        <v>50</v>
      </c>
      <c r="AB161" s="73" t="s">
        <v>50</v>
      </c>
      <c r="AC161" s="73" t="s">
        <v>50</v>
      </c>
      <c r="AD161" s="73" t="s">
        <v>50</v>
      </c>
      <c r="AE161" s="73" t="s">
        <v>50</v>
      </c>
      <c r="AF161" s="73" t="s">
        <v>50</v>
      </c>
      <c r="AG161" s="73" t="s">
        <v>50</v>
      </c>
      <c r="AH161" s="98" t="s">
        <v>50</v>
      </c>
      <c r="AI161" s="147" t="s">
        <v>30</v>
      </c>
      <c r="AJ161" s="148" t="s">
        <v>30</v>
      </c>
      <c r="AK161" s="148" t="s">
        <v>30</v>
      </c>
      <c r="AL161" s="148" t="s">
        <v>30</v>
      </c>
      <c r="AM161" s="148" t="s">
        <v>30</v>
      </c>
      <c r="AN161" s="148" t="s">
        <v>30</v>
      </c>
      <c r="AO161" s="148" t="s">
        <v>30</v>
      </c>
      <c r="AP161" s="148" t="s">
        <v>30</v>
      </c>
      <c r="AQ161" s="148" t="s">
        <v>30</v>
      </c>
      <c r="AR161" s="148" t="s">
        <v>30</v>
      </c>
      <c r="AS161" s="148" t="s">
        <v>30</v>
      </c>
      <c r="AT161" s="148" t="s">
        <v>30</v>
      </c>
      <c r="AU161" s="148" t="s">
        <v>30</v>
      </c>
      <c r="AV161" s="148" t="s">
        <v>30</v>
      </c>
      <c r="AW161" s="149" t="s">
        <v>30</v>
      </c>
    </row>
    <row r="162" spans="1:49" x14ac:dyDescent="0.2">
      <c r="A162" s="258"/>
      <c r="B162" s="250" t="s">
        <v>3</v>
      </c>
      <c r="C162" s="11">
        <v>49</v>
      </c>
      <c r="D162" s="166"/>
      <c r="E162" s="158" t="s">
        <v>52</v>
      </c>
      <c r="F162" s="159" t="s">
        <v>52</v>
      </c>
      <c r="G162" s="159" t="s">
        <v>52</v>
      </c>
      <c r="H162" s="159" t="s">
        <v>52</v>
      </c>
      <c r="I162" s="159" t="s">
        <v>52</v>
      </c>
      <c r="J162" s="159" t="s">
        <v>52</v>
      </c>
      <c r="K162" s="159" t="s">
        <v>52</v>
      </c>
      <c r="L162" s="159" t="s">
        <v>52</v>
      </c>
      <c r="M162" s="159" t="s">
        <v>52</v>
      </c>
      <c r="N162" s="159" t="s">
        <v>52</v>
      </c>
      <c r="O162" s="159" t="s">
        <v>52</v>
      </c>
      <c r="P162" s="159" t="s">
        <v>52</v>
      </c>
      <c r="Q162" s="159" t="s">
        <v>52</v>
      </c>
      <c r="R162" s="159" t="s">
        <v>52</v>
      </c>
      <c r="S162" s="160" t="s">
        <v>52</v>
      </c>
      <c r="T162" s="143" t="s">
        <v>50</v>
      </c>
      <c r="U162" s="73" t="s">
        <v>50</v>
      </c>
      <c r="V162" s="73" t="s">
        <v>50</v>
      </c>
      <c r="W162" s="73" t="s">
        <v>50</v>
      </c>
      <c r="X162" s="73" t="s">
        <v>50</v>
      </c>
      <c r="Y162" s="73" t="s">
        <v>50</v>
      </c>
      <c r="Z162" s="73" t="s">
        <v>50</v>
      </c>
      <c r="AA162" s="73" t="s">
        <v>50</v>
      </c>
      <c r="AB162" s="73" t="s">
        <v>50</v>
      </c>
      <c r="AC162" s="73" t="s">
        <v>50</v>
      </c>
      <c r="AD162" s="73" t="s">
        <v>50</v>
      </c>
      <c r="AE162" s="73" t="s">
        <v>50</v>
      </c>
      <c r="AF162" s="73" t="s">
        <v>50</v>
      </c>
      <c r="AG162" s="73" t="s">
        <v>50</v>
      </c>
      <c r="AH162" s="98" t="s">
        <v>50</v>
      </c>
      <c r="AI162" s="147" t="s">
        <v>30</v>
      </c>
      <c r="AJ162" s="148" t="s">
        <v>30</v>
      </c>
      <c r="AK162" s="148" t="s">
        <v>30</v>
      </c>
      <c r="AL162" s="148" t="s">
        <v>30</v>
      </c>
      <c r="AM162" s="148" t="s">
        <v>30</v>
      </c>
      <c r="AN162" s="148" t="s">
        <v>30</v>
      </c>
      <c r="AO162" s="148" t="s">
        <v>30</v>
      </c>
      <c r="AP162" s="148" t="s">
        <v>30</v>
      </c>
      <c r="AQ162" s="148" t="s">
        <v>30</v>
      </c>
      <c r="AR162" s="148" t="s">
        <v>30</v>
      </c>
      <c r="AS162" s="148" t="s">
        <v>30</v>
      </c>
      <c r="AT162" s="148" t="s">
        <v>30</v>
      </c>
      <c r="AU162" s="148" t="s">
        <v>30</v>
      </c>
      <c r="AV162" s="148" t="s">
        <v>30</v>
      </c>
      <c r="AW162" s="149" t="s">
        <v>30</v>
      </c>
    </row>
    <row r="163" spans="1:49" x14ac:dyDescent="0.2">
      <c r="A163" s="258"/>
      <c r="B163" s="250"/>
      <c r="C163" s="11">
        <v>50</v>
      </c>
      <c r="D163" s="166"/>
      <c r="E163" s="158" t="s">
        <v>52</v>
      </c>
      <c r="F163" s="159" t="s">
        <v>52</v>
      </c>
      <c r="G163" s="159" t="s">
        <v>52</v>
      </c>
      <c r="H163" s="159" t="s">
        <v>52</v>
      </c>
      <c r="I163" s="159" t="s">
        <v>52</v>
      </c>
      <c r="J163" s="159" t="s">
        <v>52</v>
      </c>
      <c r="K163" s="159" t="s">
        <v>52</v>
      </c>
      <c r="L163" s="159" t="s">
        <v>52</v>
      </c>
      <c r="M163" s="159" t="s">
        <v>52</v>
      </c>
      <c r="N163" s="159" t="s">
        <v>52</v>
      </c>
      <c r="O163" s="159" t="s">
        <v>52</v>
      </c>
      <c r="P163" s="159" t="s">
        <v>52</v>
      </c>
      <c r="Q163" s="159" t="s">
        <v>52</v>
      </c>
      <c r="R163" s="159" t="s">
        <v>52</v>
      </c>
      <c r="S163" s="160" t="s">
        <v>52</v>
      </c>
      <c r="T163" s="154" t="s">
        <v>20</v>
      </c>
      <c r="U163" s="78" t="s">
        <v>20</v>
      </c>
      <c r="V163" s="78" t="s">
        <v>20</v>
      </c>
      <c r="W163" s="78" t="s">
        <v>20</v>
      </c>
      <c r="X163" s="78" t="s">
        <v>20</v>
      </c>
      <c r="Y163" s="151" t="s">
        <v>21</v>
      </c>
      <c r="Z163" s="151" t="s">
        <v>21</v>
      </c>
      <c r="AA163" s="151" t="s">
        <v>21</v>
      </c>
      <c r="AB163" s="151" t="s">
        <v>21</v>
      </c>
      <c r="AC163" s="151" t="s">
        <v>21</v>
      </c>
      <c r="AD163" s="72" t="s">
        <v>44</v>
      </c>
      <c r="AE163" s="80" t="s">
        <v>45</v>
      </c>
      <c r="AF163" s="80" t="s">
        <v>45</v>
      </c>
      <c r="AG163" s="80" t="s">
        <v>45</v>
      </c>
      <c r="AH163" s="155" t="s">
        <v>45</v>
      </c>
      <c r="AI163" s="147" t="s">
        <v>30</v>
      </c>
      <c r="AJ163" s="148" t="s">
        <v>30</v>
      </c>
      <c r="AK163" s="148" t="s">
        <v>30</v>
      </c>
      <c r="AL163" s="148" t="s">
        <v>30</v>
      </c>
      <c r="AM163" s="148" t="s">
        <v>30</v>
      </c>
      <c r="AN163" s="148" t="s">
        <v>30</v>
      </c>
      <c r="AO163" s="148" t="s">
        <v>30</v>
      </c>
      <c r="AP163" s="148" t="s">
        <v>30</v>
      </c>
      <c r="AQ163" s="148" t="s">
        <v>30</v>
      </c>
      <c r="AR163" s="148" t="s">
        <v>30</v>
      </c>
      <c r="AS163" s="148" t="s">
        <v>30</v>
      </c>
      <c r="AT163" s="148" t="s">
        <v>30</v>
      </c>
      <c r="AU163" s="148" t="s">
        <v>30</v>
      </c>
      <c r="AV163" s="148" t="s">
        <v>30</v>
      </c>
      <c r="AW163" s="149" t="s">
        <v>30</v>
      </c>
    </row>
    <row r="164" spans="1:49" x14ac:dyDescent="0.2">
      <c r="A164" s="258"/>
      <c r="B164" s="250"/>
      <c r="C164" s="11">
        <v>51</v>
      </c>
      <c r="D164" s="166" t="s">
        <v>27</v>
      </c>
      <c r="E164" s="158" t="s">
        <v>52</v>
      </c>
      <c r="F164" s="159" t="s">
        <v>52</v>
      </c>
      <c r="G164" s="159" t="s">
        <v>52</v>
      </c>
      <c r="H164" s="159" t="s">
        <v>52</v>
      </c>
      <c r="I164" s="159" t="s">
        <v>52</v>
      </c>
      <c r="J164" s="159" t="s">
        <v>52</v>
      </c>
      <c r="K164" s="159" t="s">
        <v>52</v>
      </c>
      <c r="L164" s="159" t="s">
        <v>52</v>
      </c>
      <c r="M164" s="159" t="s">
        <v>52</v>
      </c>
      <c r="N164" s="159" t="s">
        <v>52</v>
      </c>
      <c r="O164" s="159" t="s">
        <v>52</v>
      </c>
      <c r="P164" s="159" t="s">
        <v>52</v>
      </c>
      <c r="Q164" s="159" t="s">
        <v>52</v>
      </c>
      <c r="R164" s="159" t="s">
        <v>52</v>
      </c>
      <c r="S164" s="160" t="s">
        <v>52</v>
      </c>
      <c r="T164" s="154" t="s">
        <v>20</v>
      </c>
      <c r="U164" s="78" t="s">
        <v>20</v>
      </c>
      <c r="V164" s="78" t="s">
        <v>20</v>
      </c>
      <c r="W164" s="78" t="s">
        <v>20</v>
      </c>
      <c r="X164" s="78" t="s">
        <v>20</v>
      </c>
      <c r="Y164" s="151" t="s">
        <v>21</v>
      </c>
      <c r="Z164" s="151" t="s">
        <v>21</v>
      </c>
      <c r="AA164" s="151" t="s">
        <v>21</v>
      </c>
      <c r="AB164" s="151" t="s">
        <v>21</v>
      </c>
      <c r="AC164" s="151" t="s">
        <v>21</v>
      </c>
      <c r="AD164" s="72" t="s">
        <v>44</v>
      </c>
      <c r="AE164" s="80" t="s">
        <v>45</v>
      </c>
      <c r="AF164" s="80" t="s">
        <v>45</v>
      </c>
      <c r="AG164" s="80" t="s">
        <v>45</v>
      </c>
      <c r="AH164" s="155" t="s">
        <v>45</v>
      </c>
      <c r="AI164" s="147" t="s">
        <v>30</v>
      </c>
      <c r="AJ164" s="148" t="s">
        <v>30</v>
      </c>
      <c r="AK164" s="148" t="s">
        <v>30</v>
      </c>
      <c r="AL164" s="148" t="s">
        <v>30</v>
      </c>
      <c r="AM164" s="148" t="s">
        <v>30</v>
      </c>
      <c r="AN164" s="148" t="s">
        <v>30</v>
      </c>
      <c r="AO164" s="148" t="s">
        <v>30</v>
      </c>
      <c r="AP164" s="148" t="s">
        <v>30</v>
      </c>
      <c r="AQ164" s="148" t="s">
        <v>30</v>
      </c>
      <c r="AR164" s="148" t="s">
        <v>30</v>
      </c>
      <c r="AS164" s="148" t="s">
        <v>30</v>
      </c>
      <c r="AT164" s="148" t="s">
        <v>30</v>
      </c>
      <c r="AU164" s="148" t="s">
        <v>30</v>
      </c>
      <c r="AV164" s="148" t="s">
        <v>30</v>
      </c>
      <c r="AW164" s="149" t="s">
        <v>30</v>
      </c>
    </row>
    <row r="165" spans="1:49" ht="13.5" thickBot="1" x14ac:dyDescent="0.25">
      <c r="A165" s="259"/>
      <c r="B165" s="251"/>
      <c r="C165" s="164">
        <v>52</v>
      </c>
      <c r="D165" s="167" t="s">
        <v>76</v>
      </c>
      <c r="E165" s="158" t="s">
        <v>52</v>
      </c>
      <c r="F165" s="159" t="s">
        <v>52</v>
      </c>
      <c r="G165" s="159" t="s">
        <v>52</v>
      </c>
      <c r="H165" s="159" t="s">
        <v>52</v>
      </c>
      <c r="I165" s="159" t="s">
        <v>52</v>
      </c>
      <c r="J165" s="159" t="s">
        <v>52</v>
      </c>
      <c r="K165" s="159" t="s">
        <v>52</v>
      </c>
      <c r="L165" s="159" t="s">
        <v>52</v>
      </c>
      <c r="M165" s="159" t="s">
        <v>52</v>
      </c>
      <c r="N165" s="159" t="s">
        <v>52</v>
      </c>
      <c r="O165" s="159" t="s">
        <v>52</v>
      </c>
      <c r="P165" s="159" t="s">
        <v>52</v>
      </c>
      <c r="Q165" s="159" t="s">
        <v>52</v>
      </c>
      <c r="R165" s="159" t="s">
        <v>52</v>
      </c>
      <c r="S165" s="160" t="s">
        <v>52</v>
      </c>
      <c r="T165" s="154" t="s">
        <v>20</v>
      </c>
      <c r="U165" s="78" t="s">
        <v>20</v>
      </c>
      <c r="V165" s="78" t="s">
        <v>20</v>
      </c>
      <c r="W165" s="78" t="s">
        <v>20</v>
      </c>
      <c r="X165" s="78" t="s">
        <v>20</v>
      </c>
      <c r="Y165" s="151" t="s">
        <v>21</v>
      </c>
      <c r="Z165" s="151" t="s">
        <v>21</v>
      </c>
      <c r="AA165" s="151" t="s">
        <v>21</v>
      </c>
      <c r="AB165" s="151" t="s">
        <v>21</v>
      </c>
      <c r="AC165" s="151" t="s">
        <v>21</v>
      </c>
      <c r="AD165" s="80" t="s">
        <v>45</v>
      </c>
      <c r="AE165" s="72" t="s">
        <v>44</v>
      </c>
      <c r="AF165" s="80" t="s">
        <v>45</v>
      </c>
      <c r="AG165" s="80" t="s">
        <v>45</v>
      </c>
      <c r="AH165" s="155" t="s">
        <v>45</v>
      </c>
      <c r="AI165" s="147" t="s">
        <v>30</v>
      </c>
      <c r="AJ165" s="148" t="s">
        <v>30</v>
      </c>
      <c r="AK165" s="148" t="s">
        <v>30</v>
      </c>
      <c r="AL165" s="148" t="s">
        <v>30</v>
      </c>
      <c r="AM165" s="148" t="s">
        <v>30</v>
      </c>
      <c r="AN165" s="148" t="s">
        <v>30</v>
      </c>
      <c r="AO165" s="148" t="s">
        <v>30</v>
      </c>
      <c r="AP165" s="148" t="s">
        <v>30</v>
      </c>
      <c r="AQ165" s="148" t="s">
        <v>30</v>
      </c>
      <c r="AR165" s="148" t="s">
        <v>30</v>
      </c>
      <c r="AS165" s="148" t="s">
        <v>30</v>
      </c>
      <c r="AT165" s="148" t="s">
        <v>30</v>
      </c>
      <c r="AU165" s="148" t="s">
        <v>30</v>
      </c>
      <c r="AV165" s="148" t="s">
        <v>30</v>
      </c>
      <c r="AW165" s="149" t="s">
        <v>30</v>
      </c>
    </row>
    <row r="166" spans="1:49" x14ac:dyDescent="0.2">
      <c r="A166" s="252">
        <v>2023</v>
      </c>
      <c r="B166" s="255" t="s">
        <v>4</v>
      </c>
      <c r="C166" s="10">
        <v>1</v>
      </c>
      <c r="D166" s="171" t="s">
        <v>76</v>
      </c>
      <c r="E166" s="158" t="s">
        <v>52</v>
      </c>
      <c r="F166" s="159" t="s">
        <v>52</v>
      </c>
      <c r="G166" s="159" t="s">
        <v>52</v>
      </c>
      <c r="H166" s="159" t="s">
        <v>52</v>
      </c>
      <c r="I166" s="159" t="s">
        <v>52</v>
      </c>
      <c r="J166" s="159" t="s">
        <v>52</v>
      </c>
      <c r="K166" s="159" t="s">
        <v>52</v>
      </c>
      <c r="L166" s="159" t="s">
        <v>52</v>
      </c>
      <c r="M166" s="159" t="s">
        <v>52</v>
      </c>
      <c r="N166" s="159" t="s">
        <v>52</v>
      </c>
      <c r="O166" s="159" t="s">
        <v>52</v>
      </c>
      <c r="P166" s="159" t="s">
        <v>52</v>
      </c>
      <c r="Q166" s="159" t="s">
        <v>52</v>
      </c>
      <c r="R166" s="159" t="s">
        <v>52</v>
      </c>
      <c r="S166" s="160" t="s">
        <v>52</v>
      </c>
      <c r="T166" s="154" t="s">
        <v>20</v>
      </c>
      <c r="U166" s="78" t="s">
        <v>20</v>
      </c>
      <c r="V166" s="78" t="s">
        <v>20</v>
      </c>
      <c r="W166" s="78" t="s">
        <v>20</v>
      </c>
      <c r="X166" s="78" t="s">
        <v>20</v>
      </c>
      <c r="Y166" s="151" t="s">
        <v>21</v>
      </c>
      <c r="Z166" s="151" t="s">
        <v>21</v>
      </c>
      <c r="AA166" s="151" t="s">
        <v>21</v>
      </c>
      <c r="AB166" s="151" t="s">
        <v>21</v>
      </c>
      <c r="AC166" s="151" t="s">
        <v>21</v>
      </c>
      <c r="AD166" s="80" t="s">
        <v>45</v>
      </c>
      <c r="AE166" s="72" t="s">
        <v>44</v>
      </c>
      <c r="AF166" s="80" t="s">
        <v>45</v>
      </c>
      <c r="AG166" s="80" t="s">
        <v>45</v>
      </c>
      <c r="AH166" s="155" t="s">
        <v>45</v>
      </c>
      <c r="AI166" s="147" t="s">
        <v>30</v>
      </c>
      <c r="AJ166" s="148" t="s">
        <v>30</v>
      </c>
      <c r="AK166" s="148" t="s">
        <v>30</v>
      </c>
      <c r="AL166" s="148" t="s">
        <v>30</v>
      </c>
      <c r="AM166" s="148" t="s">
        <v>30</v>
      </c>
      <c r="AN166" s="148" t="s">
        <v>30</v>
      </c>
      <c r="AO166" s="148" t="s">
        <v>30</v>
      </c>
      <c r="AP166" s="148" t="s">
        <v>30</v>
      </c>
      <c r="AQ166" s="148" t="s">
        <v>30</v>
      </c>
      <c r="AR166" s="148" t="s">
        <v>30</v>
      </c>
      <c r="AS166" s="148" t="s">
        <v>30</v>
      </c>
      <c r="AT166" s="148" t="s">
        <v>30</v>
      </c>
      <c r="AU166" s="148" t="s">
        <v>30</v>
      </c>
      <c r="AV166" s="148" t="s">
        <v>30</v>
      </c>
      <c r="AW166" s="149" t="s">
        <v>30</v>
      </c>
    </row>
    <row r="167" spans="1:49" x14ac:dyDescent="0.2">
      <c r="A167" s="253"/>
      <c r="B167" s="256"/>
      <c r="C167" s="11">
        <v>2</v>
      </c>
      <c r="D167" s="166"/>
      <c r="E167" s="143" t="s">
        <v>51</v>
      </c>
      <c r="F167" s="73" t="s">
        <v>51</v>
      </c>
      <c r="G167" s="73" t="s">
        <v>51</v>
      </c>
      <c r="H167" s="73" t="s">
        <v>51</v>
      </c>
      <c r="I167" s="73" t="s">
        <v>51</v>
      </c>
      <c r="J167" s="73" t="s">
        <v>51</v>
      </c>
      <c r="K167" s="73" t="s">
        <v>51</v>
      </c>
      <c r="L167" s="73" t="s">
        <v>51</v>
      </c>
      <c r="M167" s="73" t="s">
        <v>51</v>
      </c>
      <c r="N167" s="73" t="s">
        <v>51</v>
      </c>
      <c r="O167" s="73" t="s">
        <v>51</v>
      </c>
      <c r="P167" s="73" t="s">
        <v>51</v>
      </c>
      <c r="Q167" s="73" t="s">
        <v>51</v>
      </c>
      <c r="R167" s="73" t="s">
        <v>51</v>
      </c>
      <c r="S167" s="98" t="s">
        <v>51</v>
      </c>
      <c r="T167" s="156" t="s">
        <v>45</v>
      </c>
      <c r="U167" s="80" t="s">
        <v>45</v>
      </c>
      <c r="V167" s="80" t="s">
        <v>45</v>
      </c>
      <c r="W167" s="80" t="s">
        <v>45</v>
      </c>
      <c r="X167" s="80" t="s">
        <v>45</v>
      </c>
      <c r="Y167" s="78" t="s">
        <v>20</v>
      </c>
      <c r="Z167" s="78" t="s">
        <v>20</v>
      </c>
      <c r="AA167" s="78" t="s">
        <v>20</v>
      </c>
      <c r="AB167" s="78" t="s">
        <v>20</v>
      </c>
      <c r="AC167" s="78" t="s">
        <v>20</v>
      </c>
      <c r="AD167" s="151" t="s">
        <v>21</v>
      </c>
      <c r="AE167" s="151" t="s">
        <v>21</v>
      </c>
      <c r="AF167" s="72" t="s">
        <v>44</v>
      </c>
      <c r="AG167" s="151" t="s">
        <v>21</v>
      </c>
      <c r="AH167" s="157" t="s">
        <v>21</v>
      </c>
      <c r="AI167" s="143" t="s">
        <v>49</v>
      </c>
      <c r="AJ167" s="73" t="s">
        <v>49</v>
      </c>
      <c r="AK167" s="73" t="s">
        <v>49</v>
      </c>
      <c r="AL167" s="73" t="s">
        <v>49</v>
      </c>
      <c r="AM167" s="73" t="s">
        <v>49</v>
      </c>
      <c r="AN167" s="73" t="s">
        <v>49</v>
      </c>
      <c r="AO167" s="73" t="s">
        <v>49</v>
      </c>
      <c r="AP167" s="73" t="s">
        <v>49</v>
      </c>
      <c r="AQ167" s="73" t="s">
        <v>49</v>
      </c>
      <c r="AR167" s="73" t="s">
        <v>49</v>
      </c>
      <c r="AS167" s="73" t="s">
        <v>49</v>
      </c>
      <c r="AT167" s="73" t="s">
        <v>49</v>
      </c>
      <c r="AU167" s="73" t="s">
        <v>49</v>
      </c>
      <c r="AV167" s="73" t="s">
        <v>49</v>
      </c>
      <c r="AW167" s="98" t="s">
        <v>49</v>
      </c>
    </row>
    <row r="168" spans="1:49" x14ac:dyDescent="0.2">
      <c r="A168" s="253"/>
      <c r="B168" s="256"/>
      <c r="C168" s="11">
        <v>3</v>
      </c>
      <c r="D168" s="166"/>
      <c r="E168" s="143" t="s">
        <v>51</v>
      </c>
      <c r="F168" s="73" t="s">
        <v>51</v>
      </c>
      <c r="G168" s="73" t="s">
        <v>51</v>
      </c>
      <c r="H168" s="73" t="s">
        <v>51</v>
      </c>
      <c r="I168" s="73" t="s">
        <v>51</v>
      </c>
      <c r="J168" s="73" t="s">
        <v>51</v>
      </c>
      <c r="K168" s="73" t="s">
        <v>51</v>
      </c>
      <c r="L168" s="73" t="s">
        <v>51</v>
      </c>
      <c r="M168" s="73" t="s">
        <v>51</v>
      </c>
      <c r="N168" s="73" t="s">
        <v>51</v>
      </c>
      <c r="O168" s="73" t="s">
        <v>51</v>
      </c>
      <c r="P168" s="73" t="s">
        <v>51</v>
      </c>
      <c r="Q168" s="73" t="s">
        <v>51</v>
      </c>
      <c r="R168" s="73" t="s">
        <v>51</v>
      </c>
      <c r="S168" s="98" t="s">
        <v>51</v>
      </c>
      <c r="T168" s="156" t="s">
        <v>45</v>
      </c>
      <c r="U168" s="80" t="s">
        <v>45</v>
      </c>
      <c r="V168" s="80" t="s">
        <v>45</v>
      </c>
      <c r="W168" s="80" t="s">
        <v>45</v>
      </c>
      <c r="X168" s="80" t="s">
        <v>45</v>
      </c>
      <c r="Y168" s="78" t="s">
        <v>20</v>
      </c>
      <c r="Z168" s="78" t="s">
        <v>20</v>
      </c>
      <c r="AA168" s="78" t="s">
        <v>20</v>
      </c>
      <c r="AB168" s="78" t="s">
        <v>20</v>
      </c>
      <c r="AC168" s="78" t="s">
        <v>20</v>
      </c>
      <c r="AD168" s="151" t="s">
        <v>21</v>
      </c>
      <c r="AE168" s="151" t="s">
        <v>21</v>
      </c>
      <c r="AF168" s="72" t="s">
        <v>44</v>
      </c>
      <c r="AG168" s="151" t="s">
        <v>21</v>
      </c>
      <c r="AH168" s="157" t="s">
        <v>21</v>
      </c>
      <c r="AI168" s="143" t="s">
        <v>49</v>
      </c>
      <c r="AJ168" s="73" t="s">
        <v>49</v>
      </c>
      <c r="AK168" s="73" t="s">
        <v>49</v>
      </c>
      <c r="AL168" s="73" t="s">
        <v>49</v>
      </c>
      <c r="AM168" s="73" t="s">
        <v>49</v>
      </c>
      <c r="AN168" s="73" t="s">
        <v>49</v>
      </c>
      <c r="AO168" s="73" t="s">
        <v>49</v>
      </c>
      <c r="AP168" s="73" t="s">
        <v>49</v>
      </c>
      <c r="AQ168" s="73" t="s">
        <v>49</v>
      </c>
      <c r="AR168" s="73" t="s">
        <v>49</v>
      </c>
      <c r="AS168" s="73" t="s">
        <v>49</v>
      </c>
      <c r="AT168" s="73" t="s">
        <v>49</v>
      </c>
      <c r="AU168" s="73" t="s">
        <v>49</v>
      </c>
      <c r="AV168" s="73" t="s">
        <v>49</v>
      </c>
      <c r="AW168" s="98" t="s">
        <v>49</v>
      </c>
    </row>
    <row r="169" spans="1:49" x14ac:dyDescent="0.2">
      <c r="A169" s="253"/>
      <c r="B169" s="256"/>
      <c r="C169" s="11">
        <v>4</v>
      </c>
      <c r="D169" s="166"/>
      <c r="E169" s="143" t="s">
        <v>51</v>
      </c>
      <c r="F169" s="73" t="s">
        <v>51</v>
      </c>
      <c r="G169" s="73" t="s">
        <v>51</v>
      </c>
      <c r="H169" s="73" t="s">
        <v>51</v>
      </c>
      <c r="I169" s="73" t="s">
        <v>51</v>
      </c>
      <c r="J169" s="73" t="s">
        <v>51</v>
      </c>
      <c r="K169" s="73" t="s">
        <v>51</v>
      </c>
      <c r="L169" s="73" t="s">
        <v>51</v>
      </c>
      <c r="M169" s="73" t="s">
        <v>51</v>
      </c>
      <c r="N169" s="73" t="s">
        <v>51</v>
      </c>
      <c r="O169" s="73" t="s">
        <v>51</v>
      </c>
      <c r="P169" s="73" t="s">
        <v>51</v>
      </c>
      <c r="Q169" s="73" t="s">
        <v>51</v>
      </c>
      <c r="R169" s="73" t="s">
        <v>51</v>
      </c>
      <c r="S169" s="98" t="s">
        <v>51</v>
      </c>
      <c r="T169" s="156" t="s">
        <v>45</v>
      </c>
      <c r="U169" s="80" t="s">
        <v>45</v>
      </c>
      <c r="V169" s="80" t="s">
        <v>45</v>
      </c>
      <c r="W169" s="80" t="s">
        <v>45</v>
      </c>
      <c r="X169" s="80" t="s">
        <v>45</v>
      </c>
      <c r="Y169" s="78" t="s">
        <v>20</v>
      </c>
      <c r="Z169" s="78" t="s">
        <v>20</v>
      </c>
      <c r="AA169" s="78" t="s">
        <v>20</v>
      </c>
      <c r="AB169" s="78" t="s">
        <v>20</v>
      </c>
      <c r="AC169" s="78" t="s">
        <v>20</v>
      </c>
      <c r="AD169" s="151" t="s">
        <v>21</v>
      </c>
      <c r="AE169" s="151" t="s">
        <v>21</v>
      </c>
      <c r="AF169" s="151" t="s">
        <v>21</v>
      </c>
      <c r="AG169" s="72" t="s">
        <v>44</v>
      </c>
      <c r="AH169" s="157" t="s">
        <v>21</v>
      </c>
      <c r="AI169" s="143" t="s">
        <v>49</v>
      </c>
      <c r="AJ169" s="73" t="s">
        <v>49</v>
      </c>
      <c r="AK169" s="73" t="s">
        <v>49</v>
      </c>
      <c r="AL169" s="73" t="s">
        <v>49</v>
      </c>
      <c r="AM169" s="73" t="s">
        <v>49</v>
      </c>
      <c r="AN169" s="73" t="s">
        <v>49</v>
      </c>
      <c r="AO169" s="73" t="s">
        <v>49</v>
      </c>
      <c r="AP169" s="73" t="s">
        <v>49</v>
      </c>
      <c r="AQ169" s="73" t="s">
        <v>49</v>
      </c>
      <c r="AR169" s="73" t="s">
        <v>49</v>
      </c>
      <c r="AS169" s="73" t="s">
        <v>49</v>
      </c>
      <c r="AT169" s="73" t="s">
        <v>49</v>
      </c>
      <c r="AU169" s="73" t="s">
        <v>49</v>
      </c>
      <c r="AV169" s="73" t="s">
        <v>49</v>
      </c>
      <c r="AW169" s="98" t="s">
        <v>49</v>
      </c>
    </row>
    <row r="170" spans="1:49" x14ac:dyDescent="0.2">
      <c r="A170" s="253"/>
      <c r="B170" s="250" t="s">
        <v>5</v>
      </c>
      <c r="C170" s="11">
        <v>5</v>
      </c>
      <c r="D170" s="166"/>
      <c r="E170" s="158" t="s">
        <v>52</v>
      </c>
      <c r="F170" s="159" t="s">
        <v>52</v>
      </c>
      <c r="G170" s="159" t="s">
        <v>52</v>
      </c>
      <c r="H170" s="159" t="s">
        <v>52</v>
      </c>
      <c r="I170" s="159" t="s">
        <v>52</v>
      </c>
      <c r="J170" s="159" t="s">
        <v>52</v>
      </c>
      <c r="K170" s="159" t="s">
        <v>52</v>
      </c>
      <c r="L170" s="159" t="s">
        <v>52</v>
      </c>
      <c r="M170" s="159" t="s">
        <v>52</v>
      </c>
      <c r="N170" s="159" t="s">
        <v>52</v>
      </c>
      <c r="O170" s="159" t="s">
        <v>52</v>
      </c>
      <c r="P170" s="159" t="s">
        <v>52</v>
      </c>
      <c r="Q170" s="159" t="s">
        <v>52</v>
      </c>
      <c r="R170" s="159" t="s">
        <v>52</v>
      </c>
      <c r="S170" s="160" t="s">
        <v>52</v>
      </c>
      <c r="T170" s="156" t="s">
        <v>45</v>
      </c>
      <c r="U170" s="80" t="s">
        <v>45</v>
      </c>
      <c r="V170" s="80" t="s">
        <v>45</v>
      </c>
      <c r="W170" s="80" t="s">
        <v>45</v>
      </c>
      <c r="X170" s="80" t="s">
        <v>45</v>
      </c>
      <c r="Y170" s="78" t="s">
        <v>20</v>
      </c>
      <c r="Z170" s="78" t="s">
        <v>20</v>
      </c>
      <c r="AA170" s="78" t="s">
        <v>20</v>
      </c>
      <c r="AB170" s="78" t="s">
        <v>20</v>
      </c>
      <c r="AC170" s="78" t="s">
        <v>20</v>
      </c>
      <c r="AD170" s="151" t="s">
        <v>21</v>
      </c>
      <c r="AE170" s="151" t="s">
        <v>21</v>
      </c>
      <c r="AF170" s="151" t="s">
        <v>21</v>
      </c>
      <c r="AG170" s="72" t="s">
        <v>44</v>
      </c>
      <c r="AH170" s="157" t="s">
        <v>21</v>
      </c>
      <c r="AI170" s="143" t="s">
        <v>49</v>
      </c>
      <c r="AJ170" s="73" t="s">
        <v>49</v>
      </c>
      <c r="AK170" s="73" t="s">
        <v>49</v>
      </c>
      <c r="AL170" s="73" t="s">
        <v>49</v>
      </c>
      <c r="AM170" s="73" t="s">
        <v>49</v>
      </c>
      <c r="AN170" s="73" t="s">
        <v>49</v>
      </c>
      <c r="AO170" s="73" t="s">
        <v>49</v>
      </c>
      <c r="AP170" s="73" t="s">
        <v>49</v>
      </c>
      <c r="AQ170" s="73" t="s">
        <v>49</v>
      </c>
      <c r="AR170" s="73" t="s">
        <v>49</v>
      </c>
      <c r="AS170" s="73" t="s">
        <v>49</v>
      </c>
      <c r="AT170" s="73" t="s">
        <v>49</v>
      </c>
      <c r="AU170" s="73" t="s">
        <v>49</v>
      </c>
      <c r="AV170" s="73" t="s">
        <v>49</v>
      </c>
      <c r="AW170" s="98" t="s">
        <v>49</v>
      </c>
    </row>
    <row r="171" spans="1:49" x14ac:dyDescent="0.2">
      <c r="A171" s="253"/>
      <c r="B171" s="250"/>
      <c r="C171" s="11">
        <v>6</v>
      </c>
      <c r="D171" s="166"/>
      <c r="E171" s="158" t="s">
        <v>52</v>
      </c>
      <c r="F171" s="159" t="s">
        <v>52</v>
      </c>
      <c r="G171" s="159" t="s">
        <v>52</v>
      </c>
      <c r="H171" s="159" t="s">
        <v>52</v>
      </c>
      <c r="I171" s="159" t="s">
        <v>52</v>
      </c>
      <c r="J171" s="159" t="s">
        <v>52</v>
      </c>
      <c r="K171" s="159" t="s">
        <v>52</v>
      </c>
      <c r="L171" s="159" t="s">
        <v>52</v>
      </c>
      <c r="M171" s="159" t="s">
        <v>52</v>
      </c>
      <c r="N171" s="159" t="s">
        <v>52</v>
      </c>
      <c r="O171" s="159" t="s">
        <v>52</v>
      </c>
      <c r="P171" s="159" t="s">
        <v>52</v>
      </c>
      <c r="Q171" s="159" t="s">
        <v>52</v>
      </c>
      <c r="R171" s="159" t="s">
        <v>52</v>
      </c>
      <c r="S171" s="160" t="s">
        <v>52</v>
      </c>
      <c r="T171" s="143" t="s">
        <v>50</v>
      </c>
      <c r="U171" s="73" t="s">
        <v>50</v>
      </c>
      <c r="V171" s="73" t="s">
        <v>50</v>
      </c>
      <c r="W171" s="73" t="s">
        <v>50</v>
      </c>
      <c r="X171" s="73" t="s">
        <v>50</v>
      </c>
      <c r="Y171" s="73" t="s">
        <v>50</v>
      </c>
      <c r="Z171" s="73" t="s">
        <v>50</v>
      </c>
      <c r="AA171" s="73" t="s">
        <v>50</v>
      </c>
      <c r="AB171" s="73" t="s">
        <v>50</v>
      </c>
      <c r="AC171" s="73" t="s">
        <v>50</v>
      </c>
      <c r="AD171" s="73" t="s">
        <v>50</v>
      </c>
      <c r="AE171" s="73" t="s">
        <v>50</v>
      </c>
      <c r="AF171" s="73" t="s">
        <v>50</v>
      </c>
      <c r="AG171" s="73" t="s">
        <v>50</v>
      </c>
      <c r="AH171" s="98" t="s">
        <v>50</v>
      </c>
      <c r="AI171" s="143" t="s">
        <v>49</v>
      </c>
      <c r="AJ171" s="73" t="s">
        <v>49</v>
      </c>
      <c r="AK171" s="73" t="s">
        <v>49</v>
      </c>
      <c r="AL171" s="73" t="s">
        <v>49</v>
      </c>
      <c r="AM171" s="73" t="s">
        <v>49</v>
      </c>
      <c r="AN171" s="73" t="s">
        <v>49</v>
      </c>
      <c r="AO171" s="73" t="s">
        <v>49</v>
      </c>
      <c r="AP171" s="73" t="s">
        <v>49</v>
      </c>
      <c r="AQ171" s="73" t="s">
        <v>49</v>
      </c>
      <c r="AR171" s="73" t="s">
        <v>49</v>
      </c>
      <c r="AS171" s="73" t="s">
        <v>49</v>
      </c>
      <c r="AT171" s="73" t="s">
        <v>49</v>
      </c>
      <c r="AU171" s="73" t="s">
        <v>49</v>
      </c>
      <c r="AV171" s="73" t="s">
        <v>49</v>
      </c>
      <c r="AW171" s="98" t="s">
        <v>49</v>
      </c>
    </row>
    <row r="172" spans="1:49" x14ac:dyDescent="0.2">
      <c r="A172" s="253"/>
      <c r="B172" s="250"/>
      <c r="C172" s="11">
        <v>7</v>
      </c>
      <c r="D172" s="166"/>
      <c r="E172" s="158" t="s">
        <v>52</v>
      </c>
      <c r="F172" s="159" t="s">
        <v>52</v>
      </c>
      <c r="G172" s="159" t="s">
        <v>52</v>
      </c>
      <c r="H172" s="159" t="s">
        <v>52</v>
      </c>
      <c r="I172" s="159" t="s">
        <v>52</v>
      </c>
      <c r="J172" s="159" t="s">
        <v>52</v>
      </c>
      <c r="K172" s="159" t="s">
        <v>52</v>
      </c>
      <c r="L172" s="159" t="s">
        <v>52</v>
      </c>
      <c r="M172" s="159" t="s">
        <v>52</v>
      </c>
      <c r="N172" s="159" t="s">
        <v>52</v>
      </c>
      <c r="O172" s="159" t="s">
        <v>52</v>
      </c>
      <c r="P172" s="159" t="s">
        <v>52</v>
      </c>
      <c r="Q172" s="159" t="s">
        <v>52</v>
      </c>
      <c r="R172" s="159" t="s">
        <v>52</v>
      </c>
      <c r="S172" s="160" t="s">
        <v>52</v>
      </c>
      <c r="T172" s="143" t="s">
        <v>50</v>
      </c>
      <c r="U172" s="73" t="s">
        <v>50</v>
      </c>
      <c r="V172" s="73" t="s">
        <v>50</v>
      </c>
      <c r="W172" s="73" t="s">
        <v>50</v>
      </c>
      <c r="X172" s="73" t="s">
        <v>50</v>
      </c>
      <c r="Y172" s="73" t="s">
        <v>50</v>
      </c>
      <c r="Z172" s="73" t="s">
        <v>50</v>
      </c>
      <c r="AA172" s="73" t="s">
        <v>50</v>
      </c>
      <c r="AB172" s="73" t="s">
        <v>50</v>
      </c>
      <c r="AC172" s="73" t="s">
        <v>50</v>
      </c>
      <c r="AD172" s="73" t="s">
        <v>50</v>
      </c>
      <c r="AE172" s="73" t="s">
        <v>50</v>
      </c>
      <c r="AF172" s="73" t="s">
        <v>50</v>
      </c>
      <c r="AG172" s="73" t="s">
        <v>50</v>
      </c>
      <c r="AH172" s="98" t="s">
        <v>50</v>
      </c>
      <c r="AI172" s="143" t="s">
        <v>49</v>
      </c>
      <c r="AJ172" s="73" t="s">
        <v>49</v>
      </c>
      <c r="AK172" s="73" t="s">
        <v>49</v>
      </c>
      <c r="AL172" s="73" t="s">
        <v>49</v>
      </c>
      <c r="AM172" s="73" t="s">
        <v>49</v>
      </c>
      <c r="AN172" s="73" t="s">
        <v>49</v>
      </c>
      <c r="AO172" s="73" t="s">
        <v>49</v>
      </c>
      <c r="AP172" s="73" t="s">
        <v>49</v>
      </c>
      <c r="AQ172" s="73" t="s">
        <v>49</v>
      </c>
      <c r="AR172" s="73" t="s">
        <v>49</v>
      </c>
      <c r="AS172" s="73" t="s">
        <v>49</v>
      </c>
      <c r="AT172" s="73" t="s">
        <v>49</v>
      </c>
      <c r="AU172" s="73" t="s">
        <v>49</v>
      </c>
      <c r="AV172" s="73" t="s">
        <v>49</v>
      </c>
      <c r="AW172" s="98" t="s">
        <v>49</v>
      </c>
    </row>
    <row r="173" spans="1:49" x14ac:dyDescent="0.2">
      <c r="A173" s="253"/>
      <c r="B173" s="250"/>
      <c r="C173" s="11">
        <v>8</v>
      </c>
      <c r="D173" s="166" t="s">
        <v>27</v>
      </c>
      <c r="E173" s="158" t="s">
        <v>52</v>
      </c>
      <c r="F173" s="159" t="s">
        <v>52</v>
      </c>
      <c r="G173" s="159" t="s">
        <v>52</v>
      </c>
      <c r="H173" s="159" t="s">
        <v>52</v>
      </c>
      <c r="I173" s="159" t="s">
        <v>52</v>
      </c>
      <c r="J173" s="159" t="s">
        <v>52</v>
      </c>
      <c r="K173" s="159" t="s">
        <v>52</v>
      </c>
      <c r="L173" s="159" t="s">
        <v>52</v>
      </c>
      <c r="M173" s="159" t="s">
        <v>52</v>
      </c>
      <c r="N173" s="159" t="s">
        <v>52</v>
      </c>
      <c r="O173" s="159" t="s">
        <v>52</v>
      </c>
      <c r="P173" s="159" t="s">
        <v>52</v>
      </c>
      <c r="Q173" s="159" t="s">
        <v>52</v>
      </c>
      <c r="R173" s="159" t="s">
        <v>52</v>
      </c>
      <c r="S173" s="160" t="s">
        <v>52</v>
      </c>
      <c r="T173" s="143" t="s">
        <v>50</v>
      </c>
      <c r="U173" s="73" t="s">
        <v>50</v>
      </c>
      <c r="V173" s="73" t="s">
        <v>50</v>
      </c>
      <c r="W173" s="73" t="s">
        <v>50</v>
      </c>
      <c r="X173" s="73" t="s">
        <v>50</v>
      </c>
      <c r="Y173" s="73" t="s">
        <v>50</v>
      </c>
      <c r="Z173" s="73" t="s">
        <v>50</v>
      </c>
      <c r="AA173" s="73" t="s">
        <v>50</v>
      </c>
      <c r="AB173" s="73" t="s">
        <v>50</v>
      </c>
      <c r="AC173" s="73" t="s">
        <v>50</v>
      </c>
      <c r="AD173" s="73" t="s">
        <v>50</v>
      </c>
      <c r="AE173" s="73" t="s">
        <v>50</v>
      </c>
      <c r="AF173" s="73" t="s">
        <v>50</v>
      </c>
      <c r="AG173" s="73" t="s">
        <v>50</v>
      </c>
      <c r="AH173" s="98" t="s">
        <v>50</v>
      </c>
      <c r="AI173" s="147" t="s">
        <v>30</v>
      </c>
      <c r="AJ173" s="148" t="s">
        <v>30</v>
      </c>
      <c r="AK173" s="148" t="s">
        <v>30</v>
      </c>
      <c r="AL173" s="148" t="s">
        <v>30</v>
      </c>
      <c r="AM173" s="148" t="s">
        <v>30</v>
      </c>
      <c r="AN173" s="148" t="s">
        <v>30</v>
      </c>
      <c r="AO173" s="148" t="s">
        <v>30</v>
      </c>
      <c r="AP173" s="148" t="s">
        <v>30</v>
      </c>
      <c r="AQ173" s="148" t="s">
        <v>30</v>
      </c>
      <c r="AR173" s="148" t="s">
        <v>30</v>
      </c>
      <c r="AS173" s="148" t="s">
        <v>30</v>
      </c>
      <c r="AT173" s="148" t="s">
        <v>30</v>
      </c>
      <c r="AU173" s="148" t="s">
        <v>30</v>
      </c>
      <c r="AV173" s="148" t="s">
        <v>30</v>
      </c>
      <c r="AW173" s="149" t="s">
        <v>30</v>
      </c>
    </row>
    <row r="174" spans="1:49" x14ac:dyDescent="0.2">
      <c r="A174" s="253"/>
      <c r="B174" s="250" t="s">
        <v>6</v>
      </c>
      <c r="C174" s="11">
        <v>9</v>
      </c>
      <c r="D174" s="166"/>
      <c r="E174" s="158" t="s">
        <v>52</v>
      </c>
      <c r="F174" s="159" t="s">
        <v>52</v>
      </c>
      <c r="G174" s="159" t="s">
        <v>52</v>
      </c>
      <c r="H174" s="159" t="s">
        <v>52</v>
      </c>
      <c r="I174" s="159" t="s">
        <v>52</v>
      </c>
      <c r="J174" s="159" t="s">
        <v>52</v>
      </c>
      <c r="K174" s="159" t="s">
        <v>52</v>
      </c>
      <c r="L174" s="159" t="s">
        <v>52</v>
      </c>
      <c r="M174" s="159" t="s">
        <v>52</v>
      </c>
      <c r="N174" s="159" t="s">
        <v>52</v>
      </c>
      <c r="O174" s="159" t="s">
        <v>52</v>
      </c>
      <c r="P174" s="159" t="s">
        <v>52</v>
      </c>
      <c r="Q174" s="159" t="s">
        <v>52</v>
      </c>
      <c r="R174" s="159" t="s">
        <v>52</v>
      </c>
      <c r="S174" s="160" t="s">
        <v>52</v>
      </c>
      <c r="T174" s="143" t="s">
        <v>50</v>
      </c>
      <c r="U174" s="73" t="s">
        <v>50</v>
      </c>
      <c r="V174" s="73" t="s">
        <v>50</v>
      </c>
      <c r="W174" s="73" t="s">
        <v>50</v>
      </c>
      <c r="X174" s="73" t="s">
        <v>50</v>
      </c>
      <c r="Y174" s="73" t="s">
        <v>50</v>
      </c>
      <c r="Z174" s="73" t="s">
        <v>50</v>
      </c>
      <c r="AA174" s="73" t="s">
        <v>50</v>
      </c>
      <c r="AB174" s="73" t="s">
        <v>50</v>
      </c>
      <c r="AC174" s="73" t="s">
        <v>50</v>
      </c>
      <c r="AD174" s="73" t="s">
        <v>50</v>
      </c>
      <c r="AE174" s="73" t="s">
        <v>50</v>
      </c>
      <c r="AF174" s="73" t="s">
        <v>50</v>
      </c>
      <c r="AG174" s="73" t="s">
        <v>50</v>
      </c>
      <c r="AH174" s="98" t="s">
        <v>50</v>
      </c>
      <c r="AI174" s="147" t="s">
        <v>30</v>
      </c>
      <c r="AJ174" s="148" t="s">
        <v>30</v>
      </c>
      <c r="AK174" s="148" t="s">
        <v>30</v>
      </c>
      <c r="AL174" s="148" t="s">
        <v>30</v>
      </c>
      <c r="AM174" s="148" t="s">
        <v>30</v>
      </c>
      <c r="AN174" s="148" t="s">
        <v>30</v>
      </c>
      <c r="AO174" s="148" t="s">
        <v>30</v>
      </c>
      <c r="AP174" s="148" t="s">
        <v>30</v>
      </c>
      <c r="AQ174" s="148" t="s">
        <v>30</v>
      </c>
      <c r="AR174" s="148" t="s">
        <v>30</v>
      </c>
      <c r="AS174" s="148" t="s">
        <v>30</v>
      </c>
      <c r="AT174" s="148" t="s">
        <v>30</v>
      </c>
      <c r="AU174" s="148" t="s">
        <v>30</v>
      </c>
      <c r="AV174" s="148" t="s">
        <v>30</v>
      </c>
      <c r="AW174" s="149" t="s">
        <v>30</v>
      </c>
    </row>
    <row r="175" spans="1:49" x14ac:dyDescent="0.2">
      <c r="A175" s="253"/>
      <c r="B175" s="250"/>
      <c r="C175" s="11">
        <v>10</v>
      </c>
      <c r="D175" s="166"/>
      <c r="E175" s="158" t="s">
        <v>52</v>
      </c>
      <c r="F175" s="159" t="s">
        <v>52</v>
      </c>
      <c r="G175" s="159" t="s">
        <v>52</v>
      </c>
      <c r="H175" s="159" t="s">
        <v>52</v>
      </c>
      <c r="I175" s="159" t="s">
        <v>52</v>
      </c>
      <c r="J175" s="159" t="s">
        <v>52</v>
      </c>
      <c r="K175" s="159" t="s">
        <v>52</v>
      </c>
      <c r="L175" s="159" t="s">
        <v>52</v>
      </c>
      <c r="M175" s="159" t="s">
        <v>52</v>
      </c>
      <c r="N175" s="159" t="s">
        <v>52</v>
      </c>
      <c r="O175" s="159" t="s">
        <v>52</v>
      </c>
      <c r="P175" s="159" t="s">
        <v>52</v>
      </c>
      <c r="Q175" s="159" t="s">
        <v>52</v>
      </c>
      <c r="R175" s="159" t="s">
        <v>52</v>
      </c>
      <c r="S175" s="160" t="s">
        <v>52</v>
      </c>
      <c r="T175" s="156" t="s">
        <v>45</v>
      </c>
      <c r="U175" s="80" t="s">
        <v>45</v>
      </c>
      <c r="V175" s="80" t="s">
        <v>45</v>
      </c>
      <c r="W175" s="80" t="s">
        <v>45</v>
      </c>
      <c r="X175" s="80" t="s">
        <v>45</v>
      </c>
      <c r="Y175" s="78" t="s">
        <v>20</v>
      </c>
      <c r="Z175" s="78" t="s">
        <v>20</v>
      </c>
      <c r="AA175" s="78" t="s">
        <v>20</v>
      </c>
      <c r="AB175" s="78" t="s">
        <v>20</v>
      </c>
      <c r="AC175" s="78" t="s">
        <v>20</v>
      </c>
      <c r="AD175" s="151" t="s">
        <v>21</v>
      </c>
      <c r="AE175" s="151" t="s">
        <v>21</v>
      </c>
      <c r="AF175" s="151" t="s">
        <v>21</v>
      </c>
      <c r="AG175" s="151" t="s">
        <v>21</v>
      </c>
      <c r="AH175" s="72" t="s">
        <v>44</v>
      </c>
      <c r="AI175" s="147" t="s">
        <v>30</v>
      </c>
      <c r="AJ175" s="148" t="s">
        <v>30</v>
      </c>
      <c r="AK175" s="148" t="s">
        <v>30</v>
      </c>
      <c r="AL175" s="148" t="s">
        <v>30</v>
      </c>
      <c r="AM175" s="148" t="s">
        <v>30</v>
      </c>
      <c r="AN175" s="148" t="s">
        <v>30</v>
      </c>
      <c r="AO175" s="148" t="s">
        <v>30</v>
      </c>
      <c r="AP175" s="148" t="s">
        <v>30</v>
      </c>
      <c r="AQ175" s="148" t="s">
        <v>30</v>
      </c>
      <c r="AR175" s="148" t="s">
        <v>30</v>
      </c>
      <c r="AS175" s="148" t="s">
        <v>30</v>
      </c>
      <c r="AT175" s="148" t="s">
        <v>30</v>
      </c>
      <c r="AU175" s="148" t="s">
        <v>30</v>
      </c>
      <c r="AV175" s="148" t="s">
        <v>30</v>
      </c>
      <c r="AW175" s="149" t="s">
        <v>30</v>
      </c>
    </row>
    <row r="176" spans="1:49" x14ac:dyDescent="0.2">
      <c r="A176" s="253"/>
      <c r="B176" s="250"/>
      <c r="C176" s="11">
        <v>11</v>
      </c>
      <c r="D176" s="166"/>
      <c r="E176" s="158" t="s">
        <v>52</v>
      </c>
      <c r="F176" s="159" t="s">
        <v>52</v>
      </c>
      <c r="G176" s="159" t="s">
        <v>52</v>
      </c>
      <c r="H176" s="159" t="s">
        <v>52</v>
      </c>
      <c r="I176" s="159" t="s">
        <v>52</v>
      </c>
      <c r="J176" s="159" t="s">
        <v>52</v>
      </c>
      <c r="K176" s="159" t="s">
        <v>52</v>
      </c>
      <c r="L176" s="159" t="s">
        <v>52</v>
      </c>
      <c r="M176" s="159" t="s">
        <v>52</v>
      </c>
      <c r="N176" s="159" t="s">
        <v>52</v>
      </c>
      <c r="O176" s="159" t="s">
        <v>52</v>
      </c>
      <c r="P176" s="159" t="s">
        <v>52</v>
      </c>
      <c r="Q176" s="159" t="s">
        <v>52</v>
      </c>
      <c r="R176" s="159" t="s">
        <v>52</v>
      </c>
      <c r="S176" s="160" t="s">
        <v>52</v>
      </c>
      <c r="T176" s="156" t="s">
        <v>45</v>
      </c>
      <c r="U176" s="80" t="s">
        <v>45</v>
      </c>
      <c r="V176" s="80" t="s">
        <v>45</v>
      </c>
      <c r="W176" s="80" t="s">
        <v>45</v>
      </c>
      <c r="X176" s="80" t="s">
        <v>45</v>
      </c>
      <c r="Y176" s="78" t="s">
        <v>20</v>
      </c>
      <c r="Z176" s="78" t="s">
        <v>20</v>
      </c>
      <c r="AA176" s="78" t="s">
        <v>20</v>
      </c>
      <c r="AB176" s="78" t="s">
        <v>20</v>
      </c>
      <c r="AC176" s="78" t="s">
        <v>20</v>
      </c>
      <c r="AD176" s="151" t="s">
        <v>21</v>
      </c>
      <c r="AE176" s="151" t="s">
        <v>21</v>
      </c>
      <c r="AF176" s="151" t="s">
        <v>21</v>
      </c>
      <c r="AG176" s="151" t="s">
        <v>21</v>
      </c>
      <c r="AH176" s="72" t="s">
        <v>44</v>
      </c>
      <c r="AI176" s="147" t="s">
        <v>30</v>
      </c>
      <c r="AJ176" s="148" t="s">
        <v>30</v>
      </c>
      <c r="AK176" s="148" t="s">
        <v>30</v>
      </c>
      <c r="AL176" s="148" t="s">
        <v>30</v>
      </c>
      <c r="AM176" s="148" t="s">
        <v>30</v>
      </c>
      <c r="AN176" s="148" t="s">
        <v>30</v>
      </c>
      <c r="AO176" s="148" t="s">
        <v>30</v>
      </c>
      <c r="AP176" s="148" t="s">
        <v>30</v>
      </c>
      <c r="AQ176" s="148" t="s">
        <v>30</v>
      </c>
      <c r="AR176" s="148" t="s">
        <v>30</v>
      </c>
      <c r="AS176" s="148" t="s">
        <v>30</v>
      </c>
      <c r="AT176" s="148" t="s">
        <v>30</v>
      </c>
      <c r="AU176" s="148" t="s">
        <v>30</v>
      </c>
      <c r="AV176" s="148" t="s">
        <v>30</v>
      </c>
      <c r="AW176" s="149" t="s">
        <v>30</v>
      </c>
    </row>
    <row r="177" spans="1:49" x14ac:dyDescent="0.2">
      <c r="A177" s="253"/>
      <c r="B177" s="250"/>
      <c r="C177" s="11">
        <v>12</v>
      </c>
      <c r="D177" s="166"/>
      <c r="E177" s="143" t="s">
        <v>51</v>
      </c>
      <c r="F177" s="73" t="s">
        <v>51</v>
      </c>
      <c r="G177" s="73" t="s">
        <v>51</v>
      </c>
      <c r="H177" s="73" t="s">
        <v>51</v>
      </c>
      <c r="I177" s="73" t="s">
        <v>51</v>
      </c>
      <c r="J177" s="73" t="s">
        <v>51</v>
      </c>
      <c r="K177" s="73" t="s">
        <v>51</v>
      </c>
      <c r="L177" s="73" t="s">
        <v>51</v>
      </c>
      <c r="M177" s="73" t="s">
        <v>51</v>
      </c>
      <c r="N177" s="73" t="s">
        <v>51</v>
      </c>
      <c r="O177" s="73" t="s">
        <v>51</v>
      </c>
      <c r="P177" s="73" t="s">
        <v>51</v>
      </c>
      <c r="Q177" s="73" t="s">
        <v>51</v>
      </c>
      <c r="R177" s="73" t="s">
        <v>51</v>
      </c>
      <c r="S177" s="98" t="s">
        <v>51</v>
      </c>
      <c r="T177" s="156" t="s">
        <v>45</v>
      </c>
      <c r="U177" s="80" t="s">
        <v>45</v>
      </c>
      <c r="V177" s="80" t="s">
        <v>45</v>
      </c>
      <c r="W177" s="80" t="s">
        <v>45</v>
      </c>
      <c r="X177" s="80" t="s">
        <v>45</v>
      </c>
      <c r="Y177" s="78" t="s">
        <v>20</v>
      </c>
      <c r="Z177" s="78" t="s">
        <v>20</v>
      </c>
      <c r="AA177" s="78" t="s">
        <v>20</v>
      </c>
      <c r="AB177" s="78" t="s">
        <v>20</v>
      </c>
      <c r="AC177" s="78" t="s">
        <v>20</v>
      </c>
      <c r="AD177" s="151" t="s">
        <v>21</v>
      </c>
      <c r="AE177" s="151" t="s">
        <v>21</v>
      </c>
      <c r="AF177" s="151" t="s">
        <v>21</v>
      </c>
      <c r="AG177" s="151" t="s">
        <v>21</v>
      </c>
      <c r="AH177" s="151" t="s">
        <v>21</v>
      </c>
      <c r="AI177" s="147" t="s">
        <v>30</v>
      </c>
      <c r="AJ177" s="148" t="s">
        <v>30</v>
      </c>
      <c r="AK177" s="148" t="s">
        <v>30</v>
      </c>
      <c r="AL177" s="148" t="s">
        <v>30</v>
      </c>
      <c r="AM177" s="148" t="s">
        <v>30</v>
      </c>
      <c r="AN177" s="148" t="s">
        <v>30</v>
      </c>
      <c r="AO177" s="148" t="s">
        <v>30</v>
      </c>
      <c r="AP177" s="148" t="s">
        <v>30</v>
      </c>
      <c r="AQ177" s="148" t="s">
        <v>30</v>
      </c>
      <c r="AR177" s="148" t="s">
        <v>30</v>
      </c>
      <c r="AS177" s="148" t="s">
        <v>30</v>
      </c>
      <c r="AT177" s="148" t="s">
        <v>30</v>
      </c>
      <c r="AU177" s="148" t="s">
        <v>30</v>
      </c>
      <c r="AV177" s="148" t="s">
        <v>30</v>
      </c>
      <c r="AW177" s="149" t="s">
        <v>30</v>
      </c>
    </row>
    <row r="178" spans="1:49" x14ac:dyDescent="0.2">
      <c r="A178" s="253"/>
      <c r="B178" s="250"/>
      <c r="C178" s="11">
        <v>13</v>
      </c>
      <c r="D178" s="166"/>
      <c r="E178" s="143" t="s">
        <v>51</v>
      </c>
      <c r="F178" s="73" t="s">
        <v>51</v>
      </c>
      <c r="G178" s="73" t="s">
        <v>51</v>
      </c>
      <c r="H178" s="73" t="s">
        <v>51</v>
      </c>
      <c r="I178" s="73" t="s">
        <v>51</v>
      </c>
      <c r="J178" s="73" t="s">
        <v>51</v>
      </c>
      <c r="K178" s="73" t="s">
        <v>51</v>
      </c>
      <c r="L178" s="73" t="s">
        <v>51</v>
      </c>
      <c r="M178" s="73" t="s">
        <v>51</v>
      </c>
      <c r="N178" s="73" t="s">
        <v>51</v>
      </c>
      <c r="O178" s="73" t="s">
        <v>51</v>
      </c>
      <c r="P178" s="73" t="s">
        <v>51</v>
      </c>
      <c r="Q178" s="73" t="s">
        <v>51</v>
      </c>
      <c r="R178" s="73" t="s">
        <v>51</v>
      </c>
      <c r="S178" s="98" t="s">
        <v>51</v>
      </c>
      <c r="T178" s="156" t="s">
        <v>45</v>
      </c>
      <c r="U178" s="80" t="s">
        <v>45</v>
      </c>
      <c r="V178" s="80" t="s">
        <v>45</v>
      </c>
      <c r="W178" s="80" t="s">
        <v>45</v>
      </c>
      <c r="X178" s="80" t="s">
        <v>45</v>
      </c>
      <c r="Y178" s="78" t="s">
        <v>20</v>
      </c>
      <c r="Z178" s="78" t="s">
        <v>20</v>
      </c>
      <c r="AA178" s="78" t="s">
        <v>20</v>
      </c>
      <c r="AB178" s="78" t="s">
        <v>20</v>
      </c>
      <c r="AC178" s="78" t="s">
        <v>20</v>
      </c>
      <c r="AD178" s="151" t="s">
        <v>21</v>
      </c>
      <c r="AE178" s="151" t="s">
        <v>21</v>
      </c>
      <c r="AF178" s="151" t="s">
        <v>21</v>
      </c>
      <c r="AG178" s="151" t="s">
        <v>21</v>
      </c>
      <c r="AH178" s="151" t="s">
        <v>21</v>
      </c>
      <c r="AI178" s="147" t="s">
        <v>30</v>
      </c>
      <c r="AJ178" s="148" t="s">
        <v>30</v>
      </c>
      <c r="AK178" s="148" t="s">
        <v>30</v>
      </c>
      <c r="AL178" s="148" t="s">
        <v>30</v>
      </c>
      <c r="AM178" s="148" t="s">
        <v>30</v>
      </c>
      <c r="AN178" s="148" t="s">
        <v>30</v>
      </c>
      <c r="AO178" s="148" t="s">
        <v>30</v>
      </c>
      <c r="AP178" s="148" t="s">
        <v>30</v>
      </c>
      <c r="AQ178" s="148" t="s">
        <v>30</v>
      </c>
      <c r="AR178" s="148" t="s">
        <v>30</v>
      </c>
      <c r="AS178" s="148" t="s">
        <v>30</v>
      </c>
      <c r="AT178" s="148" t="s">
        <v>30</v>
      </c>
      <c r="AU178" s="148" t="s">
        <v>30</v>
      </c>
      <c r="AV178" s="148" t="s">
        <v>30</v>
      </c>
      <c r="AW178" s="149" t="s">
        <v>30</v>
      </c>
    </row>
    <row r="179" spans="1:49" x14ac:dyDescent="0.2">
      <c r="A179" s="253"/>
      <c r="B179" s="250" t="s">
        <v>7</v>
      </c>
      <c r="C179" s="11">
        <v>14</v>
      </c>
      <c r="D179" s="166"/>
      <c r="E179" s="143" t="s">
        <v>51</v>
      </c>
      <c r="F179" s="73" t="s">
        <v>51</v>
      </c>
      <c r="G179" s="73" t="s">
        <v>51</v>
      </c>
      <c r="H179" s="73" t="s">
        <v>51</v>
      </c>
      <c r="I179" s="73" t="s">
        <v>51</v>
      </c>
      <c r="J179" s="73" t="s">
        <v>51</v>
      </c>
      <c r="K179" s="73" t="s">
        <v>51</v>
      </c>
      <c r="L179" s="73" t="s">
        <v>51</v>
      </c>
      <c r="M179" s="73" t="s">
        <v>51</v>
      </c>
      <c r="N179" s="73" t="s">
        <v>51</v>
      </c>
      <c r="O179" s="73" t="s">
        <v>51</v>
      </c>
      <c r="P179" s="73" t="s">
        <v>51</v>
      </c>
      <c r="Q179" s="73" t="s">
        <v>51</v>
      </c>
      <c r="R179" s="73" t="s">
        <v>51</v>
      </c>
      <c r="S179" s="98" t="s">
        <v>51</v>
      </c>
      <c r="T179" s="156" t="s">
        <v>45</v>
      </c>
      <c r="U179" s="80" t="s">
        <v>45</v>
      </c>
      <c r="V179" s="80" t="s">
        <v>45</v>
      </c>
      <c r="W179" s="80" t="s">
        <v>45</v>
      </c>
      <c r="X179" s="80" t="s">
        <v>45</v>
      </c>
      <c r="Y179" s="78" t="s">
        <v>20</v>
      </c>
      <c r="Z179" s="78" t="s">
        <v>20</v>
      </c>
      <c r="AA179" s="78" t="s">
        <v>20</v>
      </c>
      <c r="AB179" s="78" t="s">
        <v>20</v>
      </c>
      <c r="AC179" s="78" t="s">
        <v>20</v>
      </c>
      <c r="AD179" s="151" t="s">
        <v>21</v>
      </c>
      <c r="AE179" s="151" t="s">
        <v>21</v>
      </c>
      <c r="AF179" s="151" t="s">
        <v>21</v>
      </c>
      <c r="AG179" s="151" t="s">
        <v>21</v>
      </c>
      <c r="AH179" s="151" t="s">
        <v>21</v>
      </c>
      <c r="AI179" s="147" t="s">
        <v>30</v>
      </c>
      <c r="AJ179" s="148" t="s">
        <v>30</v>
      </c>
      <c r="AK179" s="148" t="s">
        <v>30</v>
      </c>
      <c r="AL179" s="148" t="s">
        <v>30</v>
      </c>
      <c r="AM179" s="148" t="s">
        <v>30</v>
      </c>
      <c r="AN179" s="148" t="s">
        <v>30</v>
      </c>
      <c r="AO179" s="148" t="s">
        <v>30</v>
      </c>
      <c r="AP179" s="148" t="s">
        <v>30</v>
      </c>
      <c r="AQ179" s="148" t="s">
        <v>30</v>
      </c>
      <c r="AR179" s="148" t="s">
        <v>30</v>
      </c>
      <c r="AS179" s="148" t="s">
        <v>30</v>
      </c>
      <c r="AT179" s="148" t="s">
        <v>30</v>
      </c>
      <c r="AU179" s="148" t="s">
        <v>30</v>
      </c>
      <c r="AV179" s="148" t="s">
        <v>30</v>
      </c>
      <c r="AW179" s="149" t="s">
        <v>30</v>
      </c>
    </row>
    <row r="180" spans="1:49" x14ac:dyDescent="0.2">
      <c r="A180" s="253"/>
      <c r="B180" s="250"/>
      <c r="C180" s="11">
        <v>15</v>
      </c>
      <c r="D180" s="166" t="s">
        <v>76</v>
      </c>
      <c r="E180" s="68" t="s">
        <v>54</v>
      </c>
      <c r="F180" s="52" t="s">
        <v>54</v>
      </c>
      <c r="G180" s="52" t="s">
        <v>54</v>
      </c>
      <c r="H180" s="52" t="s">
        <v>54</v>
      </c>
      <c r="I180" s="52" t="s">
        <v>54</v>
      </c>
      <c r="J180" s="52" t="s">
        <v>54</v>
      </c>
      <c r="K180" s="52" t="s">
        <v>54</v>
      </c>
      <c r="L180" s="52" t="s">
        <v>54</v>
      </c>
      <c r="M180" s="52" t="s">
        <v>54</v>
      </c>
      <c r="N180" s="52" t="s">
        <v>54</v>
      </c>
      <c r="O180" s="52" t="s">
        <v>54</v>
      </c>
      <c r="P180" s="52" t="s">
        <v>54</v>
      </c>
      <c r="Q180" s="52" t="s">
        <v>54</v>
      </c>
      <c r="R180" s="52" t="s">
        <v>54</v>
      </c>
      <c r="S180" s="54" t="s">
        <v>54</v>
      </c>
      <c r="T180" s="156" t="s">
        <v>45</v>
      </c>
      <c r="U180" s="80" t="s">
        <v>45</v>
      </c>
      <c r="V180" s="80" t="s">
        <v>45</v>
      </c>
      <c r="W180" s="80" t="s">
        <v>45</v>
      </c>
      <c r="X180" s="80" t="s">
        <v>45</v>
      </c>
      <c r="Y180" s="78" t="s">
        <v>20</v>
      </c>
      <c r="Z180" s="78" t="s">
        <v>20</v>
      </c>
      <c r="AA180" s="78" t="s">
        <v>20</v>
      </c>
      <c r="AB180" s="78" t="s">
        <v>20</v>
      </c>
      <c r="AC180" s="78" t="s">
        <v>20</v>
      </c>
      <c r="AD180" s="151" t="s">
        <v>21</v>
      </c>
      <c r="AE180" s="151" t="s">
        <v>21</v>
      </c>
      <c r="AF180" s="151" t="s">
        <v>21</v>
      </c>
      <c r="AG180" s="151" t="s">
        <v>21</v>
      </c>
      <c r="AH180" s="151" t="s">
        <v>21</v>
      </c>
      <c r="AI180" s="147" t="s">
        <v>30</v>
      </c>
      <c r="AJ180" s="148" t="s">
        <v>30</v>
      </c>
      <c r="AK180" s="148" t="s">
        <v>30</v>
      </c>
      <c r="AL180" s="148" t="s">
        <v>30</v>
      </c>
      <c r="AM180" s="148" t="s">
        <v>30</v>
      </c>
      <c r="AN180" s="148" t="s">
        <v>30</v>
      </c>
      <c r="AO180" s="148" t="s">
        <v>30</v>
      </c>
      <c r="AP180" s="148" t="s">
        <v>30</v>
      </c>
      <c r="AQ180" s="148" t="s">
        <v>30</v>
      </c>
      <c r="AR180" s="148" t="s">
        <v>30</v>
      </c>
      <c r="AS180" s="148" t="s">
        <v>30</v>
      </c>
      <c r="AT180" s="148" t="s">
        <v>30</v>
      </c>
      <c r="AU180" s="148" t="s">
        <v>30</v>
      </c>
      <c r="AV180" s="148" t="s">
        <v>30</v>
      </c>
      <c r="AW180" s="149" t="s">
        <v>30</v>
      </c>
    </row>
    <row r="181" spans="1:49" x14ac:dyDescent="0.2">
      <c r="A181" s="253"/>
      <c r="B181" s="250"/>
      <c r="C181" s="11">
        <v>16</v>
      </c>
      <c r="D181" s="166"/>
      <c r="E181" s="68" t="s">
        <v>54</v>
      </c>
      <c r="F181" s="52" t="s">
        <v>54</v>
      </c>
      <c r="G181" s="52" t="s">
        <v>54</v>
      </c>
      <c r="H181" s="52" t="s">
        <v>54</v>
      </c>
      <c r="I181" s="52" t="s">
        <v>54</v>
      </c>
      <c r="J181" s="52" t="s">
        <v>54</v>
      </c>
      <c r="K181" s="52" t="s">
        <v>54</v>
      </c>
      <c r="L181" s="52" t="s">
        <v>54</v>
      </c>
      <c r="M181" s="52" t="s">
        <v>54</v>
      </c>
      <c r="N181" s="52" t="s">
        <v>54</v>
      </c>
      <c r="O181" s="52" t="s">
        <v>54</v>
      </c>
      <c r="P181" s="52" t="s">
        <v>54</v>
      </c>
      <c r="Q181" s="52" t="s">
        <v>54</v>
      </c>
      <c r="R181" s="52" t="s">
        <v>54</v>
      </c>
      <c r="S181" s="54" t="s">
        <v>54</v>
      </c>
      <c r="T181" s="143" t="s">
        <v>50</v>
      </c>
      <c r="U181" s="73" t="s">
        <v>50</v>
      </c>
      <c r="V181" s="73" t="s">
        <v>50</v>
      </c>
      <c r="W181" s="73" t="s">
        <v>50</v>
      </c>
      <c r="X181" s="73" t="s">
        <v>50</v>
      </c>
      <c r="Y181" s="73" t="s">
        <v>50</v>
      </c>
      <c r="Z181" s="73" t="s">
        <v>50</v>
      </c>
      <c r="AA181" s="73" t="s">
        <v>50</v>
      </c>
      <c r="AB181" s="73" t="s">
        <v>50</v>
      </c>
      <c r="AC181" s="73" t="s">
        <v>50</v>
      </c>
      <c r="AD181" s="73" t="s">
        <v>50</v>
      </c>
      <c r="AE181" s="73" t="s">
        <v>50</v>
      </c>
      <c r="AF181" s="73" t="s">
        <v>50</v>
      </c>
      <c r="AG181" s="73" t="s">
        <v>50</v>
      </c>
      <c r="AH181" s="98" t="s">
        <v>50</v>
      </c>
      <c r="AI181" s="143" t="s">
        <v>49</v>
      </c>
      <c r="AJ181" s="73" t="s">
        <v>49</v>
      </c>
      <c r="AK181" s="73" t="s">
        <v>49</v>
      </c>
      <c r="AL181" s="73" t="s">
        <v>49</v>
      </c>
      <c r="AM181" s="73" t="s">
        <v>49</v>
      </c>
      <c r="AN181" s="73" t="s">
        <v>49</v>
      </c>
      <c r="AO181" s="73" t="s">
        <v>49</v>
      </c>
      <c r="AP181" s="73" t="s">
        <v>49</v>
      </c>
      <c r="AQ181" s="73" t="s">
        <v>49</v>
      </c>
      <c r="AR181" s="73" t="s">
        <v>49</v>
      </c>
      <c r="AS181" s="73" t="s">
        <v>49</v>
      </c>
      <c r="AT181" s="73" t="s">
        <v>49</v>
      </c>
      <c r="AU181" s="73" t="s">
        <v>49</v>
      </c>
      <c r="AV181" s="73" t="s">
        <v>49</v>
      </c>
      <c r="AW181" s="98" t="s">
        <v>49</v>
      </c>
    </row>
    <row r="182" spans="1:49" x14ac:dyDescent="0.2">
      <c r="A182" s="253"/>
      <c r="B182" s="250"/>
      <c r="C182" s="11">
        <v>17</v>
      </c>
      <c r="D182" s="166"/>
      <c r="E182" s="68" t="s">
        <v>54</v>
      </c>
      <c r="F182" s="52" t="s">
        <v>54</v>
      </c>
      <c r="G182" s="52" t="s">
        <v>54</v>
      </c>
      <c r="H182" s="52" t="s">
        <v>54</v>
      </c>
      <c r="I182" s="52" t="s">
        <v>54</v>
      </c>
      <c r="J182" s="52" t="s">
        <v>54</v>
      </c>
      <c r="K182" s="52" t="s">
        <v>54</v>
      </c>
      <c r="L182" s="52" t="s">
        <v>54</v>
      </c>
      <c r="M182" s="52" t="s">
        <v>54</v>
      </c>
      <c r="N182" s="52" t="s">
        <v>54</v>
      </c>
      <c r="O182" s="52" t="s">
        <v>54</v>
      </c>
      <c r="P182" s="52" t="s">
        <v>54</v>
      </c>
      <c r="Q182" s="52" t="s">
        <v>54</v>
      </c>
      <c r="R182" s="52" t="s">
        <v>54</v>
      </c>
      <c r="S182" s="54" t="s">
        <v>54</v>
      </c>
      <c r="T182" s="143" t="s">
        <v>50</v>
      </c>
      <c r="U182" s="73" t="s">
        <v>50</v>
      </c>
      <c r="V182" s="73" t="s">
        <v>50</v>
      </c>
      <c r="W182" s="73" t="s">
        <v>50</v>
      </c>
      <c r="X182" s="73" t="s">
        <v>50</v>
      </c>
      <c r="Y182" s="73" t="s">
        <v>50</v>
      </c>
      <c r="Z182" s="73" t="s">
        <v>50</v>
      </c>
      <c r="AA182" s="73" t="s">
        <v>50</v>
      </c>
      <c r="AB182" s="73" t="s">
        <v>50</v>
      </c>
      <c r="AC182" s="73" t="s">
        <v>50</v>
      </c>
      <c r="AD182" s="73" t="s">
        <v>50</v>
      </c>
      <c r="AE182" s="73" t="s">
        <v>50</v>
      </c>
      <c r="AF182" s="73" t="s">
        <v>50</v>
      </c>
      <c r="AG182" s="73" t="s">
        <v>50</v>
      </c>
      <c r="AH182" s="98" t="s">
        <v>50</v>
      </c>
      <c r="AI182" s="143" t="s">
        <v>49</v>
      </c>
      <c r="AJ182" s="73" t="s">
        <v>49</v>
      </c>
      <c r="AK182" s="73" t="s">
        <v>49</v>
      </c>
      <c r="AL182" s="73" t="s">
        <v>49</v>
      </c>
      <c r="AM182" s="73" t="s">
        <v>49</v>
      </c>
      <c r="AN182" s="73" t="s">
        <v>49</v>
      </c>
      <c r="AO182" s="73" t="s">
        <v>49</v>
      </c>
      <c r="AP182" s="73" t="s">
        <v>49</v>
      </c>
      <c r="AQ182" s="73" t="s">
        <v>49</v>
      </c>
      <c r="AR182" s="73" t="s">
        <v>49</v>
      </c>
      <c r="AS182" s="73" t="s">
        <v>49</v>
      </c>
      <c r="AT182" s="73" t="s">
        <v>49</v>
      </c>
      <c r="AU182" s="73" t="s">
        <v>49</v>
      </c>
      <c r="AV182" s="73" t="s">
        <v>49</v>
      </c>
      <c r="AW182" s="98" t="s">
        <v>49</v>
      </c>
    </row>
    <row r="183" spans="1:49" x14ac:dyDescent="0.2">
      <c r="A183" s="253"/>
      <c r="B183" s="250" t="s">
        <v>8</v>
      </c>
      <c r="C183" s="11">
        <v>18</v>
      </c>
      <c r="D183" s="166"/>
      <c r="E183" s="68" t="s">
        <v>54</v>
      </c>
      <c r="F183" s="52" t="s">
        <v>54</v>
      </c>
      <c r="G183" s="52" t="s">
        <v>54</v>
      </c>
      <c r="H183" s="52" t="s">
        <v>54</v>
      </c>
      <c r="I183" s="52" t="s">
        <v>54</v>
      </c>
      <c r="J183" s="52" t="s">
        <v>54</v>
      </c>
      <c r="K183" s="52" t="s">
        <v>54</v>
      </c>
      <c r="L183" s="52" t="s">
        <v>54</v>
      </c>
      <c r="M183" s="52" t="s">
        <v>54</v>
      </c>
      <c r="N183" s="52" t="s">
        <v>54</v>
      </c>
      <c r="O183" s="52" t="s">
        <v>54</v>
      </c>
      <c r="P183" s="52" t="s">
        <v>54</v>
      </c>
      <c r="Q183" s="52" t="s">
        <v>54</v>
      </c>
      <c r="R183" s="52" t="s">
        <v>54</v>
      </c>
      <c r="S183" s="54" t="s">
        <v>54</v>
      </c>
      <c r="T183" s="143" t="s">
        <v>50</v>
      </c>
      <c r="U183" s="73" t="s">
        <v>50</v>
      </c>
      <c r="V183" s="73" t="s">
        <v>50</v>
      </c>
      <c r="W183" s="73" t="s">
        <v>50</v>
      </c>
      <c r="X183" s="73" t="s">
        <v>50</v>
      </c>
      <c r="Y183" s="73" t="s">
        <v>50</v>
      </c>
      <c r="Z183" s="73" t="s">
        <v>50</v>
      </c>
      <c r="AA183" s="73" t="s">
        <v>50</v>
      </c>
      <c r="AB183" s="73" t="s">
        <v>50</v>
      </c>
      <c r="AC183" s="73" t="s">
        <v>50</v>
      </c>
      <c r="AD183" s="73" t="s">
        <v>50</v>
      </c>
      <c r="AE183" s="73" t="s">
        <v>50</v>
      </c>
      <c r="AF183" s="73" t="s">
        <v>50</v>
      </c>
      <c r="AG183" s="73" t="s">
        <v>50</v>
      </c>
      <c r="AH183" s="98" t="s">
        <v>50</v>
      </c>
      <c r="AI183" s="143" t="s">
        <v>49</v>
      </c>
      <c r="AJ183" s="73" t="s">
        <v>49</v>
      </c>
      <c r="AK183" s="73" t="s">
        <v>49</v>
      </c>
      <c r="AL183" s="73" t="s">
        <v>49</v>
      </c>
      <c r="AM183" s="73" t="s">
        <v>49</v>
      </c>
      <c r="AN183" s="73" t="s">
        <v>49</v>
      </c>
      <c r="AO183" s="73" t="s">
        <v>49</v>
      </c>
      <c r="AP183" s="73" t="s">
        <v>49</v>
      </c>
      <c r="AQ183" s="73" t="s">
        <v>49</v>
      </c>
      <c r="AR183" s="73" t="s">
        <v>49</v>
      </c>
      <c r="AS183" s="73" t="s">
        <v>49</v>
      </c>
      <c r="AT183" s="73" t="s">
        <v>49</v>
      </c>
      <c r="AU183" s="73" t="s">
        <v>49</v>
      </c>
      <c r="AV183" s="73" t="s">
        <v>49</v>
      </c>
      <c r="AW183" s="98" t="s">
        <v>49</v>
      </c>
    </row>
    <row r="184" spans="1:49" x14ac:dyDescent="0.2">
      <c r="A184" s="253"/>
      <c r="B184" s="250"/>
      <c r="C184" s="11">
        <v>19</v>
      </c>
      <c r="D184" s="166"/>
      <c r="E184" s="143" t="s">
        <v>51</v>
      </c>
      <c r="F184" s="73" t="s">
        <v>51</v>
      </c>
      <c r="G184" s="73" t="s">
        <v>51</v>
      </c>
      <c r="H184" s="73" t="s">
        <v>51</v>
      </c>
      <c r="I184" s="73" t="s">
        <v>51</v>
      </c>
      <c r="J184" s="73" t="s">
        <v>51</v>
      </c>
      <c r="K184" s="73" t="s">
        <v>51</v>
      </c>
      <c r="L184" s="73" t="s">
        <v>51</v>
      </c>
      <c r="M184" s="73" t="s">
        <v>51</v>
      </c>
      <c r="N184" s="73" t="s">
        <v>51</v>
      </c>
      <c r="O184" s="73" t="s">
        <v>51</v>
      </c>
      <c r="P184" s="73" t="s">
        <v>51</v>
      </c>
      <c r="Q184" s="73" t="s">
        <v>51</v>
      </c>
      <c r="R184" s="73" t="s">
        <v>51</v>
      </c>
      <c r="S184" s="98" t="s">
        <v>51</v>
      </c>
      <c r="T184" s="156" t="s">
        <v>45</v>
      </c>
      <c r="U184" s="80" t="s">
        <v>45</v>
      </c>
      <c r="V184" s="80" t="s">
        <v>45</v>
      </c>
      <c r="W184" s="80" t="s">
        <v>45</v>
      </c>
      <c r="X184" s="80" t="s">
        <v>45</v>
      </c>
      <c r="Y184" s="78" t="s">
        <v>20</v>
      </c>
      <c r="Z184" s="78" t="s">
        <v>20</v>
      </c>
      <c r="AA184" s="78" t="s">
        <v>20</v>
      </c>
      <c r="AB184" s="78" t="s">
        <v>20</v>
      </c>
      <c r="AC184" s="78" t="s">
        <v>20</v>
      </c>
      <c r="AD184" s="151" t="s">
        <v>21</v>
      </c>
      <c r="AE184" s="151" t="s">
        <v>21</v>
      </c>
      <c r="AF184" s="151" t="s">
        <v>21</v>
      </c>
      <c r="AG184" s="151" t="s">
        <v>21</v>
      </c>
      <c r="AH184" s="151" t="s">
        <v>21</v>
      </c>
      <c r="AI184" s="143" t="s">
        <v>49</v>
      </c>
      <c r="AJ184" s="73" t="s">
        <v>49</v>
      </c>
      <c r="AK184" s="73" t="s">
        <v>49</v>
      </c>
      <c r="AL184" s="73" t="s">
        <v>49</v>
      </c>
      <c r="AM184" s="73" t="s">
        <v>49</v>
      </c>
      <c r="AN184" s="73" t="s">
        <v>49</v>
      </c>
      <c r="AO184" s="73" t="s">
        <v>49</v>
      </c>
      <c r="AP184" s="73" t="s">
        <v>49</v>
      </c>
      <c r="AQ184" s="73" t="s">
        <v>49</v>
      </c>
      <c r="AR184" s="73" t="s">
        <v>49</v>
      </c>
      <c r="AS184" s="73" t="s">
        <v>49</v>
      </c>
      <c r="AT184" s="73" t="s">
        <v>49</v>
      </c>
      <c r="AU184" s="73" t="s">
        <v>49</v>
      </c>
      <c r="AV184" s="73" t="s">
        <v>49</v>
      </c>
      <c r="AW184" s="98" t="s">
        <v>49</v>
      </c>
    </row>
    <row r="185" spans="1:49" x14ac:dyDescent="0.2">
      <c r="A185" s="253"/>
      <c r="B185" s="250"/>
      <c r="C185" s="11">
        <v>20</v>
      </c>
      <c r="D185" s="166"/>
      <c r="E185" s="143" t="s">
        <v>51</v>
      </c>
      <c r="F185" s="73" t="s">
        <v>51</v>
      </c>
      <c r="G185" s="73" t="s">
        <v>51</v>
      </c>
      <c r="H185" s="73" t="s">
        <v>51</v>
      </c>
      <c r="I185" s="73" t="s">
        <v>51</v>
      </c>
      <c r="J185" s="73" t="s">
        <v>51</v>
      </c>
      <c r="K185" s="73" t="s">
        <v>51</v>
      </c>
      <c r="L185" s="73" t="s">
        <v>51</v>
      </c>
      <c r="M185" s="73" t="s">
        <v>51</v>
      </c>
      <c r="N185" s="73" t="s">
        <v>51</v>
      </c>
      <c r="O185" s="73" t="s">
        <v>51</v>
      </c>
      <c r="P185" s="73" t="s">
        <v>51</v>
      </c>
      <c r="Q185" s="73" t="s">
        <v>51</v>
      </c>
      <c r="R185" s="73" t="s">
        <v>51</v>
      </c>
      <c r="S185" s="98" t="s">
        <v>51</v>
      </c>
      <c r="T185" s="156" t="s">
        <v>45</v>
      </c>
      <c r="U185" s="80" t="s">
        <v>45</v>
      </c>
      <c r="V185" s="80" t="s">
        <v>45</v>
      </c>
      <c r="W185" s="80" t="s">
        <v>45</v>
      </c>
      <c r="X185" s="80" t="s">
        <v>45</v>
      </c>
      <c r="Y185" s="78" t="s">
        <v>20</v>
      </c>
      <c r="Z185" s="78" t="s">
        <v>20</v>
      </c>
      <c r="AA185" s="78" t="s">
        <v>20</v>
      </c>
      <c r="AB185" s="78" t="s">
        <v>20</v>
      </c>
      <c r="AC185" s="78" t="s">
        <v>20</v>
      </c>
      <c r="AD185" s="151" t="s">
        <v>21</v>
      </c>
      <c r="AE185" s="151" t="s">
        <v>21</v>
      </c>
      <c r="AF185" s="151" t="s">
        <v>21</v>
      </c>
      <c r="AG185" s="151" t="s">
        <v>21</v>
      </c>
      <c r="AH185" s="151" t="s">
        <v>21</v>
      </c>
      <c r="AI185" s="143" t="s">
        <v>49</v>
      </c>
      <c r="AJ185" s="73" t="s">
        <v>49</v>
      </c>
      <c r="AK185" s="73" t="s">
        <v>49</v>
      </c>
      <c r="AL185" s="73" t="s">
        <v>49</v>
      </c>
      <c r="AM185" s="73" t="s">
        <v>49</v>
      </c>
      <c r="AN185" s="73" t="s">
        <v>49</v>
      </c>
      <c r="AO185" s="73" t="s">
        <v>49</v>
      </c>
      <c r="AP185" s="73" t="s">
        <v>49</v>
      </c>
      <c r="AQ185" s="73" t="s">
        <v>49</v>
      </c>
      <c r="AR185" s="73" t="s">
        <v>49</v>
      </c>
      <c r="AS185" s="73" t="s">
        <v>49</v>
      </c>
      <c r="AT185" s="73" t="s">
        <v>49</v>
      </c>
      <c r="AU185" s="73" t="s">
        <v>49</v>
      </c>
      <c r="AV185" s="73" t="s">
        <v>49</v>
      </c>
      <c r="AW185" s="98" t="s">
        <v>49</v>
      </c>
    </row>
    <row r="186" spans="1:49" x14ac:dyDescent="0.2">
      <c r="A186" s="253"/>
      <c r="B186" s="250"/>
      <c r="C186" s="11">
        <v>21</v>
      </c>
      <c r="D186" s="166"/>
      <c r="E186" s="143" t="s">
        <v>51</v>
      </c>
      <c r="F186" s="73" t="s">
        <v>51</v>
      </c>
      <c r="G186" s="73" t="s">
        <v>51</v>
      </c>
      <c r="H186" s="73" t="s">
        <v>51</v>
      </c>
      <c r="I186" s="73" t="s">
        <v>51</v>
      </c>
      <c r="J186" s="73" t="s">
        <v>51</v>
      </c>
      <c r="K186" s="73" t="s">
        <v>51</v>
      </c>
      <c r="L186" s="73" t="s">
        <v>51</v>
      </c>
      <c r="M186" s="73" t="s">
        <v>51</v>
      </c>
      <c r="N186" s="73" t="s">
        <v>51</v>
      </c>
      <c r="O186" s="73" t="s">
        <v>51</v>
      </c>
      <c r="P186" s="73" t="s">
        <v>51</v>
      </c>
      <c r="Q186" s="73" t="s">
        <v>51</v>
      </c>
      <c r="R186" s="73" t="s">
        <v>51</v>
      </c>
      <c r="S186" s="98" t="s">
        <v>51</v>
      </c>
      <c r="T186" s="156" t="s">
        <v>45</v>
      </c>
      <c r="U186" s="80" t="s">
        <v>45</v>
      </c>
      <c r="V186" s="80" t="s">
        <v>45</v>
      </c>
      <c r="W186" s="80" t="s">
        <v>45</v>
      </c>
      <c r="X186" s="80" t="s">
        <v>45</v>
      </c>
      <c r="Y186" s="78" t="s">
        <v>20</v>
      </c>
      <c r="Z186" s="78" t="s">
        <v>20</v>
      </c>
      <c r="AA186" s="78" t="s">
        <v>20</v>
      </c>
      <c r="AB186" s="78" t="s">
        <v>20</v>
      </c>
      <c r="AC186" s="78" t="s">
        <v>20</v>
      </c>
      <c r="AD186" s="151" t="s">
        <v>21</v>
      </c>
      <c r="AE186" s="151" t="s">
        <v>21</v>
      </c>
      <c r="AF186" s="151" t="s">
        <v>21</v>
      </c>
      <c r="AG186" s="151" t="s">
        <v>21</v>
      </c>
      <c r="AH186" s="151" t="s">
        <v>21</v>
      </c>
      <c r="AI186" s="150" t="s">
        <v>44</v>
      </c>
      <c r="AJ186" s="151" t="s">
        <v>21</v>
      </c>
      <c r="AK186" s="151" t="s">
        <v>21</v>
      </c>
      <c r="AL186" s="151" t="s">
        <v>21</v>
      </c>
      <c r="AM186" s="151" t="s">
        <v>21</v>
      </c>
      <c r="AN186" s="80" t="s">
        <v>45</v>
      </c>
      <c r="AO186" s="80" t="s">
        <v>45</v>
      </c>
      <c r="AP186" s="80" t="s">
        <v>45</v>
      </c>
      <c r="AQ186" s="80" t="s">
        <v>45</v>
      </c>
      <c r="AR186" s="80" t="s">
        <v>45</v>
      </c>
      <c r="AS186" s="78" t="s">
        <v>20</v>
      </c>
      <c r="AT186" s="78" t="s">
        <v>20</v>
      </c>
      <c r="AU186" s="78" t="s">
        <v>20</v>
      </c>
      <c r="AV186" s="78" t="s">
        <v>20</v>
      </c>
      <c r="AW186" s="152" t="s">
        <v>20</v>
      </c>
    </row>
    <row r="187" spans="1:49" x14ac:dyDescent="0.2">
      <c r="A187" s="253"/>
      <c r="B187" s="250"/>
      <c r="C187" s="11">
        <v>22</v>
      </c>
      <c r="D187" s="166" t="s">
        <v>27</v>
      </c>
      <c r="E187" s="69" t="s">
        <v>55</v>
      </c>
      <c r="F187" s="53" t="s">
        <v>55</v>
      </c>
      <c r="G187" s="53" t="s">
        <v>55</v>
      </c>
      <c r="H187" s="53" t="s">
        <v>55</v>
      </c>
      <c r="I187" s="53" t="s">
        <v>55</v>
      </c>
      <c r="J187" s="53" t="s">
        <v>55</v>
      </c>
      <c r="K187" s="53" t="s">
        <v>55</v>
      </c>
      <c r="L187" s="53" t="s">
        <v>55</v>
      </c>
      <c r="M187" s="53" t="s">
        <v>55</v>
      </c>
      <c r="N187" s="53" t="s">
        <v>55</v>
      </c>
      <c r="O187" s="53" t="s">
        <v>55</v>
      </c>
      <c r="P187" s="53" t="s">
        <v>55</v>
      </c>
      <c r="Q187" s="53" t="s">
        <v>55</v>
      </c>
      <c r="R187" s="53" t="s">
        <v>55</v>
      </c>
      <c r="S187" s="55" t="s">
        <v>55</v>
      </c>
      <c r="T187" s="156" t="s">
        <v>45</v>
      </c>
      <c r="U187" s="80" t="s">
        <v>45</v>
      </c>
      <c r="V187" s="80" t="s">
        <v>45</v>
      </c>
      <c r="W187" s="80" t="s">
        <v>45</v>
      </c>
      <c r="X187" s="80" t="s">
        <v>45</v>
      </c>
      <c r="Y187" s="78" t="s">
        <v>20</v>
      </c>
      <c r="Z187" s="78" t="s">
        <v>20</v>
      </c>
      <c r="AA187" s="78" t="s">
        <v>20</v>
      </c>
      <c r="AB187" s="78" t="s">
        <v>20</v>
      </c>
      <c r="AC187" s="78" t="s">
        <v>20</v>
      </c>
      <c r="AD187" s="151" t="s">
        <v>21</v>
      </c>
      <c r="AE187" s="151" t="s">
        <v>21</v>
      </c>
      <c r="AF187" s="151" t="s">
        <v>21</v>
      </c>
      <c r="AG187" s="151" t="s">
        <v>21</v>
      </c>
      <c r="AH187" s="151" t="s">
        <v>21</v>
      </c>
      <c r="AI187" s="150" t="s">
        <v>44</v>
      </c>
      <c r="AJ187" s="151" t="s">
        <v>21</v>
      </c>
      <c r="AK187" s="151" t="s">
        <v>21</v>
      </c>
      <c r="AL187" s="151" t="s">
        <v>21</v>
      </c>
      <c r="AM187" s="151" t="s">
        <v>21</v>
      </c>
      <c r="AN187" s="80" t="s">
        <v>45</v>
      </c>
      <c r="AO187" s="80" t="s">
        <v>45</v>
      </c>
      <c r="AP187" s="80" t="s">
        <v>45</v>
      </c>
      <c r="AQ187" s="80" t="s">
        <v>45</v>
      </c>
      <c r="AR187" s="80" t="s">
        <v>45</v>
      </c>
      <c r="AS187" s="78" t="s">
        <v>20</v>
      </c>
      <c r="AT187" s="78" t="s">
        <v>20</v>
      </c>
      <c r="AU187" s="78" t="s">
        <v>20</v>
      </c>
      <c r="AV187" s="78" t="s">
        <v>20</v>
      </c>
      <c r="AW187" s="152" t="s">
        <v>20</v>
      </c>
    </row>
    <row r="188" spans="1:49" x14ac:dyDescent="0.2">
      <c r="A188" s="253"/>
      <c r="B188" s="250" t="s">
        <v>9</v>
      </c>
      <c r="C188" s="11">
        <v>23</v>
      </c>
      <c r="D188" s="166" t="s">
        <v>27</v>
      </c>
      <c r="E188" s="69" t="s">
        <v>55</v>
      </c>
      <c r="F188" s="53" t="s">
        <v>55</v>
      </c>
      <c r="G188" s="53" t="s">
        <v>55</v>
      </c>
      <c r="H188" s="53" t="s">
        <v>55</v>
      </c>
      <c r="I188" s="53" t="s">
        <v>55</v>
      </c>
      <c r="J188" s="53" t="s">
        <v>55</v>
      </c>
      <c r="K188" s="53" t="s">
        <v>55</v>
      </c>
      <c r="L188" s="53" t="s">
        <v>55</v>
      </c>
      <c r="M188" s="53" t="s">
        <v>55</v>
      </c>
      <c r="N188" s="53" t="s">
        <v>55</v>
      </c>
      <c r="O188" s="53" t="s">
        <v>55</v>
      </c>
      <c r="P188" s="53" t="s">
        <v>55</v>
      </c>
      <c r="Q188" s="53" t="s">
        <v>55</v>
      </c>
      <c r="R188" s="53" t="s">
        <v>55</v>
      </c>
      <c r="S188" s="55" t="s">
        <v>55</v>
      </c>
      <c r="T188" s="156" t="s">
        <v>45</v>
      </c>
      <c r="U188" s="80" t="s">
        <v>45</v>
      </c>
      <c r="V188" s="80" t="s">
        <v>45</v>
      </c>
      <c r="W188" s="80" t="s">
        <v>45</v>
      </c>
      <c r="X188" s="80" t="s">
        <v>45</v>
      </c>
      <c r="Y188" s="78" t="s">
        <v>20</v>
      </c>
      <c r="Z188" s="78" t="s">
        <v>20</v>
      </c>
      <c r="AA188" s="78" t="s">
        <v>20</v>
      </c>
      <c r="AB188" s="78" t="s">
        <v>20</v>
      </c>
      <c r="AC188" s="78" t="s">
        <v>20</v>
      </c>
      <c r="AD188" s="151" t="s">
        <v>21</v>
      </c>
      <c r="AE188" s="151" t="s">
        <v>21</v>
      </c>
      <c r="AF188" s="151" t="s">
        <v>21</v>
      </c>
      <c r="AG188" s="151" t="s">
        <v>21</v>
      </c>
      <c r="AH188" s="151" t="s">
        <v>21</v>
      </c>
      <c r="AI188" s="153" t="s">
        <v>21</v>
      </c>
      <c r="AJ188" s="72" t="s">
        <v>44</v>
      </c>
      <c r="AK188" s="151" t="s">
        <v>21</v>
      </c>
      <c r="AL188" s="151" t="s">
        <v>21</v>
      </c>
      <c r="AM188" s="151" t="s">
        <v>21</v>
      </c>
      <c r="AN188" s="80" t="s">
        <v>45</v>
      </c>
      <c r="AO188" s="80" t="s">
        <v>45</v>
      </c>
      <c r="AP188" s="80" t="s">
        <v>45</v>
      </c>
      <c r="AQ188" s="80" t="s">
        <v>45</v>
      </c>
      <c r="AR188" s="80" t="s">
        <v>45</v>
      </c>
      <c r="AS188" s="78" t="s">
        <v>20</v>
      </c>
      <c r="AT188" s="78" t="s">
        <v>20</v>
      </c>
      <c r="AU188" s="78" t="s">
        <v>20</v>
      </c>
      <c r="AV188" s="78" t="s">
        <v>20</v>
      </c>
      <c r="AW188" s="152" t="s">
        <v>20</v>
      </c>
    </row>
    <row r="189" spans="1:49" x14ac:dyDescent="0.2">
      <c r="A189" s="253"/>
      <c r="B189" s="250"/>
      <c r="C189" s="11">
        <v>24</v>
      </c>
      <c r="D189" s="166"/>
      <c r="E189" s="69" t="s">
        <v>55</v>
      </c>
      <c r="F189" s="53" t="s">
        <v>55</v>
      </c>
      <c r="G189" s="53" t="s">
        <v>55</v>
      </c>
      <c r="H189" s="53" t="s">
        <v>55</v>
      </c>
      <c r="I189" s="53" t="s">
        <v>55</v>
      </c>
      <c r="J189" s="53" t="s">
        <v>55</v>
      </c>
      <c r="K189" s="53" t="s">
        <v>55</v>
      </c>
      <c r="L189" s="53" t="s">
        <v>55</v>
      </c>
      <c r="M189" s="53" t="s">
        <v>55</v>
      </c>
      <c r="N189" s="53" t="s">
        <v>55</v>
      </c>
      <c r="O189" s="53" t="s">
        <v>55</v>
      </c>
      <c r="P189" s="53" t="s">
        <v>55</v>
      </c>
      <c r="Q189" s="53" t="s">
        <v>55</v>
      </c>
      <c r="R189" s="53" t="s">
        <v>55</v>
      </c>
      <c r="S189" s="55" t="s">
        <v>55</v>
      </c>
      <c r="T189" s="156" t="s">
        <v>45</v>
      </c>
      <c r="U189" s="80" t="s">
        <v>45</v>
      </c>
      <c r="V189" s="80" t="s">
        <v>45</v>
      </c>
      <c r="W189" s="80" t="s">
        <v>45</v>
      </c>
      <c r="X189" s="80" t="s">
        <v>45</v>
      </c>
      <c r="Y189" s="78" t="s">
        <v>20</v>
      </c>
      <c r="Z189" s="78" t="s">
        <v>20</v>
      </c>
      <c r="AA189" s="78" t="s">
        <v>20</v>
      </c>
      <c r="AB189" s="78" t="s">
        <v>20</v>
      </c>
      <c r="AC189" s="78" t="s">
        <v>20</v>
      </c>
      <c r="AD189" s="151" t="s">
        <v>21</v>
      </c>
      <c r="AE189" s="151" t="s">
        <v>21</v>
      </c>
      <c r="AF189" s="151" t="s">
        <v>21</v>
      </c>
      <c r="AG189" s="151" t="s">
        <v>21</v>
      </c>
      <c r="AH189" s="151" t="s">
        <v>21</v>
      </c>
      <c r="AI189" s="153" t="s">
        <v>21</v>
      </c>
      <c r="AJ189" s="72" t="s">
        <v>44</v>
      </c>
      <c r="AK189" s="151" t="s">
        <v>21</v>
      </c>
      <c r="AL189" s="151" t="s">
        <v>21</v>
      </c>
      <c r="AM189" s="151" t="s">
        <v>21</v>
      </c>
      <c r="AN189" s="80" t="s">
        <v>45</v>
      </c>
      <c r="AO189" s="80" t="s">
        <v>45</v>
      </c>
      <c r="AP189" s="80" t="s">
        <v>45</v>
      </c>
      <c r="AQ189" s="80" t="s">
        <v>45</v>
      </c>
      <c r="AR189" s="80" t="s">
        <v>45</v>
      </c>
      <c r="AS189" s="78" t="s">
        <v>20</v>
      </c>
      <c r="AT189" s="78" t="s">
        <v>20</v>
      </c>
      <c r="AU189" s="78" t="s">
        <v>20</v>
      </c>
      <c r="AV189" s="78" t="s">
        <v>20</v>
      </c>
      <c r="AW189" s="152" t="s">
        <v>20</v>
      </c>
    </row>
    <row r="190" spans="1:49" x14ac:dyDescent="0.2">
      <c r="A190" s="253"/>
      <c r="B190" s="250"/>
      <c r="C190" s="11">
        <v>25</v>
      </c>
      <c r="D190" s="166"/>
      <c r="E190" s="69" t="s">
        <v>55</v>
      </c>
      <c r="F190" s="53" t="s">
        <v>55</v>
      </c>
      <c r="G190" s="53" t="s">
        <v>55</v>
      </c>
      <c r="H190" s="53" t="s">
        <v>55</v>
      </c>
      <c r="I190" s="53" t="s">
        <v>55</v>
      </c>
      <c r="J190" s="53" t="s">
        <v>55</v>
      </c>
      <c r="K190" s="53" t="s">
        <v>55</v>
      </c>
      <c r="L190" s="53" t="s">
        <v>55</v>
      </c>
      <c r="M190" s="53" t="s">
        <v>55</v>
      </c>
      <c r="N190" s="53" t="s">
        <v>55</v>
      </c>
      <c r="O190" s="53" t="s">
        <v>55</v>
      </c>
      <c r="P190" s="53" t="s">
        <v>55</v>
      </c>
      <c r="Q190" s="53" t="s">
        <v>55</v>
      </c>
      <c r="R190" s="53" t="s">
        <v>55</v>
      </c>
      <c r="S190" s="55" t="s">
        <v>55</v>
      </c>
      <c r="T190" s="143" t="s">
        <v>50</v>
      </c>
      <c r="U190" s="73" t="s">
        <v>50</v>
      </c>
      <c r="V190" s="73" t="s">
        <v>50</v>
      </c>
      <c r="W190" s="73" t="s">
        <v>50</v>
      </c>
      <c r="X190" s="73" t="s">
        <v>50</v>
      </c>
      <c r="Y190" s="73" t="s">
        <v>50</v>
      </c>
      <c r="Z190" s="73" t="s">
        <v>50</v>
      </c>
      <c r="AA190" s="73" t="s">
        <v>50</v>
      </c>
      <c r="AB190" s="73" t="s">
        <v>50</v>
      </c>
      <c r="AC190" s="73" t="s">
        <v>50</v>
      </c>
      <c r="AD190" s="73" t="s">
        <v>50</v>
      </c>
      <c r="AE190" s="73" t="s">
        <v>50</v>
      </c>
      <c r="AF190" s="73" t="s">
        <v>50</v>
      </c>
      <c r="AG190" s="73" t="s">
        <v>50</v>
      </c>
      <c r="AH190" s="98" t="s">
        <v>50</v>
      </c>
      <c r="AI190" s="153" t="s">
        <v>21</v>
      </c>
      <c r="AJ190" s="151" t="s">
        <v>21</v>
      </c>
      <c r="AK190" s="72" t="s">
        <v>44</v>
      </c>
      <c r="AL190" s="151" t="s">
        <v>21</v>
      </c>
      <c r="AM190" s="151" t="s">
        <v>21</v>
      </c>
      <c r="AN190" s="80" t="s">
        <v>45</v>
      </c>
      <c r="AO190" s="80" t="s">
        <v>45</v>
      </c>
      <c r="AP190" s="80" t="s">
        <v>45</v>
      </c>
      <c r="AQ190" s="80" t="s">
        <v>45</v>
      </c>
      <c r="AR190" s="80" t="s">
        <v>45</v>
      </c>
      <c r="AS190" s="78" t="s">
        <v>20</v>
      </c>
      <c r="AT190" s="78" t="s">
        <v>20</v>
      </c>
      <c r="AU190" s="78" t="s">
        <v>20</v>
      </c>
      <c r="AV190" s="78" t="s">
        <v>20</v>
      </c>
      <c r="AW190" s="152" t="s">
        <v>20</v>
      </c>
    </row>
    <row r="191" spans="1:49" x14ac:dyDescent="0.2">
      <c r="A191" s="253"/>
      <c r="B191" s="250"/>
      <c r="C191" s="11">
        <v>26</v>
      </c>
      <c r="D191" s="166"/>
      <c r="E191" s="143" t="s">
        <v>51</v>
      </c>
      <c r="F191" s="73" t="s">
        <v>51</v>
      </c>
      <c r="G191" s="73" t="s">
        <v>51</v>
      </c>
      <c r="H191" s="73" t="s">
        <v>51</v>
      </c>
      <c r="I191" s="73" t="s">
        <v>51</v>
      </c>
      <c r="J191" s="73" t="s">
        <v>51</v>
      </c>
      <c r="K191" s="73" t="s">
        <v>51</v>
      </c>
      <c r="L191" s="73" t="s">
        <v>51</v>
      </c>
      <c r="M191" s="73" t="s">
        <v>51</v>
      </c>
      <c r="N191" s="73" t="s">
        <v>51</v>
      </c>
      <c r="O191" s="73" t="s">
        <v>51</v>
      </c>
      <c r="P191" s="73" t="s">
        <v>51</v>
      </c>
      <c r="Q191" s="73" t="s">
        <v>51</v>
      </c>
      <c r="R191" s="73" t="s">
        <v>51</v>
      </c>
      <c r="S191" s="98" t="s">
        <v>51</v>
      </c>
      <c r="T191" s="143" t="s">
        <v>50</v>
      </c>
      <c r="U191" s="73" t="s">
        <v>50</v>
      </c>
      <c r="V191" s="73" t="s">
        <v>50</v>
      </c>
      <c r="W191" s="73" t="s">
        <v>50</v>
      </c>
      <c r="X191" s="73" t="s">
        <v>50</v>
      </c>
      <c r="Y191" s="73" t="s">
        <v>50</v>
      </c>
      <c r="Z191" s="73" t="s">
        <v>50</v>
      </c>
      <c r="AA191" s="73" t="s">
        <v>50</v>
      </c>
      <c r="AB191" s="73" t="s">
        <v>50</v>
      </c>
      <c r="AC191" s="73" t="s">
        <v>50</v>
      </c>
      <c r="AD191" s="73" t="s">
        <v>50</v>
      </c>
      <c r="AE191" s="73" t="s">
        <v>50</v>
      </c>
      <c r="AF191" s="73" t="s">
        <v>50</v>
      </c>
      <c r="AG191" s="73" t="s">
        <v>50</v>
      </c>
      <c r="AH191" s="98" t="s">
        <v>50</v>
      </c>
      <c r="AI191" s="153" t="s">
        <v>21</v>
      </c>
      <c r="AJ191" s="151" t="s">
        <v>21</v>
      </c>
      <c r="AK191" s="72" t="s">
        <v>44</v>
      </c>
      <c r="AL191" s="151" t="s">
        <v>21</v>
      </c>
      <c r="AM191" s="151" t="s">
        <v>21</v>
      </c>
      <c r="AN191" s="80" t="s">
        <v>45</v>
      </c>
      <c r="AO191" s="80" t="s">
        <v>45</v>
      </c>
      <c r="AP191" s="80" t="s">
        <v>45</v>
      </c>
      <c r="AQ191" s="80" t="s">
        <v>45</v>
      </c>
      <c r="AR191" s="80" t="s">
        <v>45</v>
      </c>
      <c r="AS191" s="78" t="s">
        <v>20</v>
      </c>
      <c r="AT191" s="78" t="s">
        <v>20</v>
      </c>
      <c r="AU191" s="78" t="s">
        <v>20</v>
      </c>
      <c r="AV191" s="78" t="s">
        <v>20</v>
      </c>
      <c r="AW191" s="152" t="s">
        <v>20</v>
      </c>
    </row>
    <row r="192" spans="1:49" x14ac:dyDescent="0.2">
      <c r="A192" s="253"/>
      <c r="B192" s="250" t="s">
        <v>10</v>
      </c>
      <c r="C192" s="11">
        <v>27</v>
      </c>
      <c r="D192" s="166"/>
      <c r="E192" s="143" t="s">
        <v>51</v>
      </c>
      <c r="F192" s="73" t="s">
        <v>51</v>
      </c>
      <c r="G192" s="73" t="s">
        <v>51</v>
      </c>
      <c r="H192" s="73" t="s">
        <v>51</v>
      </c>
      <c r="I192" s="73" t="s">
        <v>51</v>
      </c>
      <c r="J192" s="73" t="s">
        <v>51</v>
      </c>
      <c r="K192" s="73" t="s">
        <v>51</v>
      </c>
      <c r="L192" s="73" t="s">
        <v>51</v>
      </c>
      <c r="M192" s="73" t="s">
        <v>51</v>
      </c>
      <c r="N192" s="73" t="s">
        <v>51</v>
      </c>
      <c r="O192" s="73" t="s">
        <v>51</v>
      </c>
      <c r="P192" s="73" t="s">
        <v>51</v>
      </c>
      <c r="Q192" s="73" t="s">
        <v>51</v>
      </c>
      <c r="R192" s="73" t="s">
        <v>51</v>
      </c>
      <c r="S192" s="98" t="s">
        <v>51</v>
      </c>
      <c r="T192" s="143" t="s">
        <v>50</v>
      </c>
      <c r="U192" s="73" t="s">
        <v>50</v>
      </c>
      <c r="V192" s="73" t="s">
        <v>50</v>
      </c>
      <c r="W192" s="73" t="s">
        <v>50</v>
      </c>
      <c r="X192" s="73" t="s">
        <v>50</v>
      </c>
      <c r="Y192" s="73" t="s">
        <v>50</v>
      </c>
      <c r="Z192" s="73" t="s">
        <v>50</v>
      </c>
      <c r="AA192" s="73" t="s">
        <v>50</v>
      </c>
      <c r="AB192" s="73" t="s">
        <v>50</v>
      </c>
      <c r="AC192" s="73" t="s">
        <v>50</v>
      </c>
      <c r="AD192" s="73" t="s">
        <v>50</v>
      </c>
      <c r="AE192" s="73" t="s">
        <v>50</v>
      </c>
      <c r="AF192" s="73" t="s">
        <v>50</v>
      </c>
      <c r="AG192" s="73" t="s">
        <v>50</v>
      </c>
      <c r="AH192" s="98" t="s">
        <v>50</v>
      </c>
      <c r="AI192" s="153" t="s">
        <v>21</v>
      </c>
      <c r="AJ192" s="151" t="s">
        <v>21</v>
      </c>
      <c r="AK192" s="151" t="s">
        <v>21</v>
      </c>
      <c r="AL192" s="72" t="s">
        <v>44</v>
      </c>
      <c r="AM192" s="151" t="s">
        <v>21</v>
      </c>
      <c r="AN192" s="80" t="s">
        <v>45</v>
      </c>
      <c r="AO192" s="80" t="s">
        <v>45</v>
      </c>
      <c r="AP192" s="80" t="s">
        <v>45</v>
      </c>
      <c r="AQ192" s="80" t="s">
        <v>45</v>
      </c>
      <c r="AR192" s="80" t="s">
        <v>45</v>
      </c>
      <c r="AS192" s="78" t="s">
        <v>20</v>
      </c>
      <c r="AT192" s="78" t="s">
        <v>20</v>
      </c>
      <c r="AU192" s="78" t="s">
        <v>20</v>
      </c>
      <c r="AV192" s="78" t="s">
        <v>20</v>
      </c>
      <c r="AW192" s="152" t="s">
        <v>20</v>
      </c>
    </row>
    <row r="193" spans="1:49" x14ac:dyDescent="0.2">
      <c r="A193" s="253"/>
      <c r="B193" s="250"/>
      <c r="C193" s="11">
        <v>28</v>
      </c>
      <c r="D193" s="166"/>
      <c r="E193" s="143" t="s">
        <v>51</v>
      </c>
      <c r="F193" s="73" t="s">
        <v>51</v>
      </c>
      <c r="G193" s="73" t="s">
        <v>51</v>
      </c>
      <c r="H193" s="73" t="s">
        <v>51</v>
      </c>
      <c r="I193" s="73" t="s">
        <v>51</v>
      </c>
      <c r="J193" s="73" t="s">
        <v>51</v>
      </c>
      <c r="K193" s="73" t="s">
        <v>51</v>
      </c>
      <c r="L193" s="73" t="s">
        <v>51</v>
      </c>
      <c r="M193" s="73" t="s">
        <v>51</v>
      </c>
      <c r="N193" s="73" t="s">
        <v>51</v>
      </c>
      <c r="O193" s="73" t="s">
        <v>51</v>
      </c>
      <c r="P193" s="73" t="s">
        <v>51</v>
      </c>
      <c r="Q193" s="73" t="s">
        <v>51</v>
      </c>
      <c r="R193" s="73" t="s">
        <v>51</v>
      </c>
      <c r="S193" s="98" t="s">
        <v>51</v>
      </c>
      <c r="T193" s="143" t="s">
        <v>50</v>
      </c>
      <c r="U193" s="73" t="s">
        <v>50</v>
      </c>
      <c r="V193" s="73" t="s">
        <v>50</v>
      </c>
      <c r="W193" s="73" t="s">
        <v>50</v>
      </c>
      <c r="X193" s="73" t="s">
        <v>50</v>
      </c>
      <c r="Y193" s="73" t="s">
        <v>50</v>
      </c>
      <c r="Z193" s="73" t="s">
        <v>50</v>
      </c>
      <c r="AA193" s="73" t="s">
        <v>50</v>
      </c>
      <c r="AB193" s="73" t="s">
        <v>50</v>
      </c>
      <c r="AC193" s="73" t="s">
        <v>50</v>
      </c>
      <c r="AD193" s="73" t="s">
        <v>50</v>
      </c>
      <c r="AE193" s="73" t="s">
        <v>50</v>
      </c>
      <c r="AF193" s="73" t="s">
        <v>50</v>
      </c>
      <c r="AG193" s="73" t="s">
        <v>50</v>
      </c>
      <c r="AH193" s="98" t="s">
        <v>50</v>
      </c>
      <c r="AI193" s="153" t="s">
        <v>21</v>
      </c>
      <c r="AJ193" s="151" t="s">
        <v>21</v>
      </c>
      <c r="AK193" s="151" t="s">
        <v>21</v>
      </c>
      <c r="AL193" s="72" t="s">
        <v>44</v>
      </c>
      <c r="AM193" s="151" t="s">
        <v>21</v>
      </c>
      <c r="AN193" s="80" t="s">
        <v>45</v>
      </c>
      <c r="AO193" s="80" t="s">
        <v>45</v>
      </c>
      <c r="AP193" s="80" t="s">
        <v>45</v>
      </c>
      <c r="AQ193" s="80" t="s">
        <v>45</v>
      </c>
      <c r="AR193" s="80" t="s">
        <v>45</v>
      </c>
      <c r="AS193" s="78" t="s">
        <v>20</v>
      </c>
      <c r="AT193" s="78" t="s">
        <v>20</v>
      </c>
      <c r="AU193" s="78" t="s">
        <v>20</v>
      </c>
      <c r="AV193" s="78" t="s">
        <v>20</v>
      </c>
      <c r="AW193" s="152" t="s">
        <v>20</v>
      </c>
    </row>
    <row r="194" spans="1:49" x14ac:dyDescent="0.2">
      <c r="A194" s="253"/>
      <c r="B194" s="250"/>
      <c r="C194" s="11">
        <v>29</v>
      </c>
      <c r="D194" s="166"/>
      <c r="E194" s="143" t="s">
        <v>51</v>
      </c>
      <c r="F194" s="73" t="s">
        <v>51</v>
      </c>
      <c r="G194" s="73" t="s">
        <v>51</v>
      </c>
      <c r="H194" s="73" t="s">
        <v>51</v>
      </c>
      <c r="I194" s="73" t="s">
        <v>51</v>
      </c>
      <c r="J194" s="73" t="s">
        <v>51</v>
      </c>
      <c r="K194" s="73" t="s">
        <v>51</v>
      </c>
      <c r="L194" s="73" t="s">
        <v>51</v>
      </c>
      <c r="M194" s="73" t="s">
        <v>51</v>
      </c>
      <c r="N194" s="73" t="s">
        <v>51</v>
      </c>
      <c r="O194" s="73" t="s">
        <v>51</v>
      </c>
      <c r="P194" s="73" t="s">
        <v>51</v>
      </c>
      <c r="Q194" s="73" t="s">
        <v>51</v>
      </c>
      <c r="R194" s="73" t="s">
        <v>51</v>
      </c>
      <c r="S194" s="98" t="s">
        <v>51</v>
      </c>
      <c r="T194" s="154" t="s">
        <v>20</v>
      </c>
      <c r="U194" s="78" t="s">
        <v>20</v>
      </c>
      <c r="V194" s="78" t="s">
        <v>20</v>
      </c>
      <c r="W194" s="78" t="s">
        <v>20</v>
      </c>
      <c r="X194" s="78" t="s">
        <v>20</v>
      </c>
      <c r="Y194" s="151" t="s">
        <v>21</v>
      </c>
      <c r="Z194" s="151" t="s">
        <v>21</v>
      </c>
      <c r="AA194" s="151" t="s">
        <v>21</v>
      </c>
      <c r="AB194" s="151" t="s">
        <v>21</v>
      </c>
      <c r="AC194" s="151" t="s">
        <v>21</v>
      </c>
      <c r="AD194" s="80" t="s">
        <v>45</v>
      </c>
      <c r="AE194" s="80" t="s">
        <v>45</v>
      </c>
      <c r="AF194" s="80" t="s">
        <v>45</v>
      </c>
      <c r="AG194" s="80" t="s">
        <v>45</v>
      </c>
      <c r="AH194" s="155" t="s">
        <v>45</v>
      </c>
      <c r="AI194" s="143" t="s">
        <v>49</v>
      </c>
      <c r="AJ194" s="73" t="s">
        <v>49</v>
      </c>
      <c r="AK194" s="73" t="s">
        <v>49</v>
      </c>
      <c r="AL194" s="73" t="s">
        <v>49</v>
      </c>
      <c r="AM194" s="73" t="s">
        <v>49</v>
      </c>
      <c r="AN194" s="73" t="s">
        <v>49</v>
      </c>
      <c r="AO194" s="73" t="s">
        <v>49</v>
      </c>
      <c r="AP194" s="73" t="s">
        <v>49</v>
      </c>
      <c r="AQ194" s="73" t="s">
        <v>49</v>
      </c>
      <c r="AR194" s="73" t="s">
        <v>49</v>
      </c>
      <c r="AS194" s="73" t="s">
        <v>49</v>
      </c>
      <c r="AT194" s="73" t="s">
        <v>49</v>
      </c>
      <c r="AU194" s="73" t="s">
        <v>49</v>
      </c>
      <c r="AV194" s="73" t="s">
        <v>49</v>
      </c>
      <c r="AW194" s="98" t="s">
        <v>49</v>
      </c>
    </row>
    <row r="195" spans="1:49" x14ac:dyDescent="0.2">
      <c r="A195" s="253"/>
      <c r="B195" s="250"/>
      <c r="C195" s="11">
        <v>30</v>
      </c>
      <c r="D195" s="166"/>
      <c r="E195" s="143" t="s">
        <v>51</v>
      </c>
      <c r="F195" s="73" t="s">
        <v>51</v>
      </c>
      <c r="G195" s="73" t="s">
        <v>51</v>
      </c>
      <c r="H195" s="73" t="s">
        <v>51</v>
      </c>
      <c r="I195" s="73" t="s">
        <v>51</v>
      </c>
      <c r="J195" s="73" t="s">
        <v>51</v>
      </c>
      <c r="K195" s="73" t="s">
        <v>51</v>
      </c>
      <c r="L195" s="73" t="s">
        <v>51</v>
      </c>
      <c r="M195" s="73" t="s">
        <v>51</v>
      </c>
      <c r="N195" s="73" t="s">
        <v>51</v>
      </c>
      <c r="O195" s="73" t="s">
        <v>51</v>
      </c>
      <c r="P195" s="73" t="s">
        <v>51</v>
      </c>
      <c r="Q195" s="73" t="s">
        <v>51</v>
      </c>
      <c r="R195" s="73" t="s">
        <v>51</v>
      </c>
      <c r="S195" s="98" t="s">
        <v>51</v>
      </c>
      <c r="T195" s="154" t="s">
        <v>20</v>
      </c>
      <c r="U195" s="78" t="s">
        <v>20</v>
      </c>
      <c r="V195" s="78" t="s">
        <v>20</v>
      </c>
      <c r="W195" s="78" t="s">
        <v>20</v>
      </c>
      <c r="X195" s="78" t="s">
        <v>20</v>
      </c>
      <c r="Y195" s="151" t="s">
        <v>21</v>
      </c>
      <c r="Z195" s="151" t="s">
        <v>21</v>
      </c>
      <c r="AA195" s="151" t="s">
        <v>21</v>
      </c>
      <c r="AB195" s="151" t="s">
        <v>21</v>
      </c>
      <c r="AC195" s="151" t="s">
        <v>21</v>
      </c>
      <c r="AD195" s="80" t="s">
        <v>45</v>
      </c>
      <c r="AE195" s="80" t="s">
        <v>45</v>
      </c>
      <c r="AF195" s="80" t="s">
        <v>45</v>
      </c>
      <c r="AG195" s="80" t="s">
        <v>45</v>
      </c>
      <c r="AH195" s="155" t="s">
        <v>45</v>
      </c>
      <c r="AI195" s="143" t="s">
        <v>49</v>
      </c>
      <c r="AJ195" s="73" t="s">
        <v>49</v>
      </c>
      <c r="AK195" s="73" t="s">
        <v>49</v>
      </c>
      <c r="AL195" s="73" t="s">
        <v>49</v>
      </c>
      <c r="AM195" s="73" t="s">
        <v>49</v>
      </c>
      <c r="AN195" s="73" t="s">
        <v>49</v>
      </c>
      <c r="AO195" s="73" t="s">
        <v>49</v>
      </c>
      <c r="AP195" s="73" t="s">
        <v>49</v>
      </c>
      <c r="AQ195" s="73" t="s">
        <v>49</v>
      </c>
      <c r="AR195" s="73" t="s">
        <v>49</v>
      </c>
      <c r="AS195" s="73" t="s">
        <v>49</v>
      </c>
      <c r="AT195" s="73" t="s">
        <v>49</v>
      </c>
      <c r="AU195" s="73" t="s">
        <v>49</v>
      </c>
      <c r="AV195" s="73" t="s">
        <v>49</v>
      </c>
      <c r="AW195" s="98" t="s">
        <v>49</v>
      </c>
    </row>
    <row r="196" spans="1:49" x14ac:dyDescent="0.2">
      <c r="A196" s="253"/>
      <c r="B196" s="250" t="s">
        <v>11</v>
      </c>
      <c r="C196" s="11">
        <v>31</v>
      </c>
      <c r="D196" s="166" t="s">
        <v>27</v>
      </c>
      <c r="E196" s="158" t="s">
        <v>52</v>
      </c>
      <c r="F196" s="159" t="s">
        <v>52</v>
      </c>
      <c r="G196" s="159" t="s">
        <v>52</v>
      </c>
      <c r="H196" s="159" t="s">
        <v>52</v>
      </c>
      <c r="I196" s="159" t="s">
        <v>52</v>
      </c>
      <c r="J196" s="159" t="s">
        <v>52</v>
      </c>
      <c r="K196" s="159" t="s">
        <v>52</v>
      </c>
      <c r="L196" s="159" t="s">
        <v>52</v>
      </c>
      <c r="M196" s="159" t="s">
        <v>52</v>
      </c>
      <c r="N196" s="159" t="s">
        <v>52</v>
      </c>
      <c r="O196" s="159" t="s">
        <v>52</v>
      </c>
      <c r="P196" s="159" t="s">
        <v>52</v>
      </c>
      <c r="Q196" s="159" t="s">
        <v>52</v>
      </c>
      <c r="R196" s="159" t="s">
        <v>52</v>
      </c>
      <c r="S196" s="160" t="s">
        <v>52</v>
      </c>
      <c r="T196" s="154" t="s">
        <v>20</v>
      </c>
      <c r="U196" s="78" t="s">
        <v>20</v>
      </c>
      <c r="V196" s="78" t="s">
        <v>20</v>
      </c>
      <c r="W196" s="78" t="s">
        <v>20</v>
      </c>
      <c r="X196" s="78" t="s">
        <v>20</v>
      </c>
      <c r="Y196" s="151" t="s">
        <v>21</v>
      </c>
      <c r="Z196" s="151" t="s">
        <v>21</v>
      </c>
      <c r="AA196" s="151" t="s">
        <v>21</v>
      </c>
      <c r="AB196" s="151" t="s">
        <v>21</v>
      </c>
      <c r="AC196" s="151" t="s">
        <v>21</v>
      </c>
      <c r="AD196" s="80" t="s">
        <v>45</v>
      </c>
      <c r="AE196" s="80" t="s">
        <v>45</v>
      </c>
      <c r="AF196" s="80" t="s">
        <v>45</v>
      </c>
      <c r="AG196" s="80" t="s">
        <v>45</v>
      </c>
      <c r="AH196" s="155" t="s">
        <v>45</v>
      </c>
      <c r="AI196" s="143" t="s">
        <v>49</v>
      </c>
      <c r="AJ196" s="73" t="s">
        <v>49</v>
      </c>
      <c r="AK196" s="73" t="s">
        <v>49</v>
      </c>
      <c r="AL196" s="73" t="s">
        <v>49</v>
      </c>
      <c r="AM196" s="73" t="s">
        <v>49</v>
      </c>
      <c r="AN196" s="73" t="s">
        <v>49</v>
      </c>
      <c r="AO196" s="73" t="s">
        <v>49</v>
      </c>
      <c r="AP196" s="73" t="s">
        <v>49</v>
      </c>
      <c r="AQ196" s="73" t="s">
        <v>49</v>
      </c>
      <c r="AR196" s="73" t="s">
        <v>49</v>
      </c>
      <c r="AS196" s="73" t="s">
        <v>49</v>
      </c>
      <c r="AT196" s="73" t="s">
        <v>49</v>
      </c>
      <c r="AU196" s="73" t="s">
        <v>49</v>
      </c>
      <c r="AV196" s="73" t="s">
        <v>49</v>
      </c>
      <c r="AW196" s="98" t="s">
        <v>49</v>
      </c>
    </row>
    <row r="197" spans="1:49" x14ac:dyDescent="0.2">
      <c r="A197" s="253"/>
      <c r="B197" s="250"/>
      <c r="C197" s="11">
        <v>32</v>
      </c>
      <c r="D197" s="166" t="s">
        <v>76</v>
      </c>
      <c r="E197" s="158" t="s">
        <v>52</v>
      </c>
      <c r="F197" s="159" t="s">
        <v>52</v>
      </c>
      <c r="G197" s="159" t="s">
        <v>52</v>
      </c>
      <c r="H197" s="159" t="s">
        <v>52</v>
      </c>
      <c r="I197" s="159" t="s">
        <v>52</v>
      </c>
      <c r="J197" s="159" t="s">
        <v>52</v>
      </c>
      <c r="K197" s="159" t="s">
        <v>52</v>
      </c>
      <c r="L197" s="159" t="s">
        <v>52</v>
      </c>
      <c r="M197" s="159" t="s">
        <v>52</v>
      </c>
      <c r="N197" s="159" t="s">
        <v>52</v>
      </c>
      <c r="O197" s="159" t="s">
        <v>52</v>
      </c>
      <c r="P197" s="159" t="s">
        <v>52</v>
      </c>
      <c r="Q197" s="159" t="s">
        <v>52</v>
      </c>
      <c r="R197" s="159" t="s">
        <v>52</v>
      </c>
      <c r="S197" s="160" t="s">
        <v>52</v>
      </c>
      <c r="T197" s="154" t="s">
        <v>20</v>
      </c>
      <c r="U197" s="78" t="s">
        <v>20</v>
      </c>
      <c r="V197" s="78" t="s">
        <v>20</v>
      </c>
      <c r="W197" s="78" t="s">
        <v>20</v>
      </c>
      <c r="X197" s="78" t="s">
        <v>20</v>
      </c>
      <c r="Y197" s="151" t="s">
        <v>21</v>
      </c>
      <c r="Z197" s="151" t="s">
        <v>21</v>
      </c>
      <c r="AA197" s="151" t="s">
        <v>21</v>
      </c>
      <c r="AB197" s="151" t="s">
        <v>21</v>
      </c>
      <c r="AC197" s="151" t="s">
        <v>21</v>
      </c>
      <c r="AD197" s="80" t="s">
        <v>45</v>
      </c>
      <c r="AE197" s="80" t="s">
        <v>45</v>
      </c>
      <c r="AF197" s="80" t="s">
        <v>45</v>
      </c>
      <c r="AG197" s="80" t="s">
        <v>45</v>
      </c>
      <c r="AH197" s="155" t="s">
        <v>45</v>
      </c>
      <c r="AI197" s="153" t="s">
        <v>21</v>
      </c>
      <c r="AJ197" s="151" t="s">
        <v>21</v>
      </c>
      <c r="AK197" s="151" t="s">
        <v>21</v>
      </c>
      <c r="AL197" s="151" t="s">
        <v>21</v>
      </c>
      <c r="AM197" s="72" t="s">
        <v>44</v>
      </c>
      <c r="AN197" s="80" t="s">
        <v>45</v>
      </c>
      <c r="AO197" s="80" t="s">
        <v>45</v>
      </c>
      <c r="AP197" s="80" t="s">
        <v>45</v>
      </c>
      <c r="AQ197" s="80" t="s">
        <v>45</v>
      </c>
      <c r="AR197" s="80" t="s">
        <v>45</v>
      </c>
      <c r="AS197" s="78" t="s">
        <v>20</v>
      </c>
      <c r="AT197" s="78" t="s">
        <v>20</v>
      </c>
      <c r="AU197" s="78" t="s">
        <v>20</v>
      </c>
      <c r="AV197" s="78" t="s">
        <v>20</v>
      </c>
      <c r="AW197" s="152" t="s">
        <v>20</v>
      </c>
    </row>
    <row r="198" spans="1:49" x14ac:dyDescent="0.2">
      <c r="A198" s="253"/>
      <c r="B198" s="250"/>
      <c r="C198" s="11">
        <v>33</v>
      </c>
      <c r="D198" s="166" t="s">
        <v>76</v>
      </c>
      <c r="E198" s="158" t="s">
        <v>52</v>
      </c>
      <c r="F198" s="159" t="s">
        <v>52</v>
      </c>
      <c r="G198" s="159" t="s">
        <v>52</v>
      </c>
      <c r="H198" s="159" t="s">
        <v>52</v>
      </c>
      <c r="I198" s="159" t="s">
        <v>52</v>
      </c>
      <c r="J198" s="159" t="s">
        <v>52</v>
      </c>
      <c r="K198" s="159" t="s">
        <v>52</v>
      </c>
      <c r="L198" s="159" t="s">
        <v>52</v>
      </c>
      <c r="M198" s="159" t="s">
        <v>52</v>
      </c>
      <c r="N198" s="159" t="s">
        <v>52</v>
      </c>
      <c r="O198" s="159" t="s">
        <v>52</v>
      </c>
      <c r="P198" s="159" t="s">
        <v>52</v>
      </c>
      <c r="Q198" s="159" t="s">
        <v>52</v>
      </c>
      <c r="R198" s="159" t="s">
        <v>52</v>
      </c>
      <c r="S198" s="160" t="s">
        <v>52</v>
      </c>
      <c r="T198" s="154" t="s">
        <v>20</v>
      </c>
      <c r="U198" s="78" t="s">
        <v>20</v>
      </c>
      <c r="V198" s="78" t="s">
        <v>20</v>
      </c>
      <c r="W198" s="78" t="s">
        <v>20</v>
      </c>
      <c r="X198" s="78" t="s">
        <v>20</v>
      </c>
      <c r="Y198" s="151" t="s">
        <v>21</v>
      </c>
      <c r="Z198" s="151" t="s">
        <v>21</v>
      </c>
      <c r="AA198" s="151" t="s">
        <v>21</v>
      </c>
      <c r="AB198" s="151" t="s">
        <v>21</v>
      </c>
      <c r="AC198" s="151" t="s">
        <v>21</v>
      </c>
      <c r="AD198" s="80" t="s">
        <v>45</v>
      </c>
      <c r="AE198" s="80" t="s">
        <v>45</v>
      </c>
      <c r="AF198" s="80" t="s">
        <v>45</v>
      </c>
      <c r="AG198" s="80" t="s">
        <v>45</v>
      </c>
      <c r="AH198" s="155" t="s">
        <v>45</v>
      </c>
      <c r="AI198" s="153" t="s">
        <v>21</v>
      </c>
      <c r="AJ198" s="151" t="s">
        <v>21</v>
      </c>
      <c r="AK198" s="151" t="s">
        <v>21</v>
      </c>
      <c r="AL198" s="151" t="s">
        <v>21</v>
      </c>
      <c r="AM198" s="72" t="s">
        <v>44</v>
      </c>
      <c r="AN198" s="80" t="s">
        <v>45</v>
      </c>
      <c r="AO198" s="80" t="s">
        <v>45</v>
      </c>
      <c r="AP198" s="80" t="s">
        <v>45</v>
      </c>
      <c r="AQ198" s="80" t="s">
        <v>45</v>
      </c>
      <c r="AR198" s="80" t="s">
        <v>45</v>
      </c>
      <c r="AS198" s="78" t="s">
        <v>20</v>
      </c>
      <c r="AT198" s="78" t="s">
        <v>20</v>
      </c>
      <c r="AU198" s="78" t="s">
        <v>20</v>
      </c>
      <c r="AV198" s="78" t="s">
        <v>20</v>
      </c>
      <c r="AW198" s="152" t="s">
        <v>20</v>
      </c>
    </row>
    <row r="199" spans="1:49" x14ac:dyDescent="0.2">
      <c r="A199" s="253"/>
      <c r="B199" s="250"/>
      <c r="C199" s="11">
        <v>34</v>
      </c>
      <c r="D199" s="166" t="s">
        <v>76</v>
      </c>
      <c r="E199" s="158" t="s">
        <v>52</v>
      </c>
      <c r="F199" s="159" t="s">
        <v>52</v>
      </c>
      <c r="G199" s="159" t="s">
        <v>52</v>
      </c>
      <c r="H199" s="159" t="s">
        <v>52</v>
      </c>
      <c r="I199" s="159" t="s">
        <v>52</v>
      </c>
      <c r="J199" s="159" t="s">
        <v>52</v>
      </c>
      <c r="K199" s="159" t="s">
        <v>52</v>
      </c>
      <c r="L199" s="159" t="s">
        <v>52</v>
      </c>
      <c r="M199" s="159" t="s">
        <v>52</v>
      </c>
      <c r="N199" s="159" t="s">
        <v>52</v>
      </c>
      <c r="O199" s="159" t="s">
        <v>52</v>
      </c>
      <c r="P199" s="159" t="s">
        <v>52</v>
      </c>
      <c r="Q199" s="159" t="s">
        <v>52</v>
      </c>
      <c r="R199" s="159" t="s">
        <v>52</v>
      </c>
      <c r="S199" s="160" t="s">
        <v>52</v>
      </c>
      <c r="T199" s="154" t="s">
        <v>20</v>
      </c>
      <c r="U199" s="78" t="s">
        <v>20</v>
      </c>
      <c r="V199" s="78" t="s">
        <v>20</v>
      </c>
      <c r="W199" s="78" t="s">
        <v>20</v>
      </c>
      <c r="X199" s="78" t="s">
        <v>20</v>
      </c>
      <c r="Y199" s="151" t="s">
        <v>21</v>
      </c>
      <c r="Z199" s="151" t="s">
        <v>21</v>
      </c>
      <c r="AA199" s="151" t="s">
        <v>21</v>
      </c>
      <c r="AB199" s="151" t="s">
        <v>21</v>
      </c>
      <c r="AC199" s="151" t="s">
        <v>21</v>
      </c>
      <c r="AD199" s="80" t="s">
        <v>45</v>
      </c>
      <c r="AE199" s="80" t="s">
        <v>45</v>
      </c>
      <c r="AF199" s="80" t="s">
        <v>45</v>
      </c>
      <c r="AG199" s="80" t="s">
        <v>45</v>
      </c>
      <c r="AH199" s="155" t="s">
        <v>45</v>
      </c>
      <c r="AI199" s="153" t="s">
        <v>21</v>
      </c>
      <c r="AJ199" s="151" t="s">
        <v>21</v>
      </c>
      <c r="AK199" s="151" t="s">
        <v>21</v>
      </c>
      <c r="AL199" s="151" t="s">
        <v>21</v>
      </c>
      <c r="AM199" s="151" t="s">
        <v>21</v>
      </c>
      <c r="AN199" s="72" t="s">
        <v>44</v>
      </c>
      <c r="AO199" s="80" t="s">
        <v>45</v>
      </c>
      <c r="AP199" s="80" t="s">
        <v>45</v>
      </c>
      <c r="AQ199" s="80" t="s">
        <v>45</v>
      </c>
      <c r="AR199" s="80" t="s">
        <v>45</v>
      </c>
      <c r="AS199" s="78" t="s">
        <v>20</v>
      </c>
      <c r="AT199" s="78" t="s">
        <v>20</v>
      </c>
      <c r="AU199" s="78" t="s">
        <v>20</v>
      </c>
      <c r="AV199" s="78" t="s">
        <v>20</v>
      </c>
      <c r="AW199" s="152" t="s">
        <v>20</v>
      </c>
    </row>
    <row r="200" spans="1:49" ht="13.5" thickBot="1" x14ac:dyDescent="0.25">
      <c r="A200" s="253"/>
      <c r="B200" s="250"/>
      <c r="C200" s="164">
        <v>35</v>
      </c>
      <c r="D200" s="167" t="s">
        <v>76</v>
      </c>
      <c r="E200" s="158" t="s">
        <v>52</v>
      </c>
      <c r="F200" s="159" t="s">
        <v>52</v>
      </c>
      <c r="G200" s="159" t="s">
        <v>52</v>
      </c>
      <c r="H200" s="159" t="s">
        <v>52</v>
      </c>
      <c r="I200" s="159" t="s">
        <v>52</v>
      </c>
      <c r="J200" s="159" t="s">
        <v>52</v>
      </c>
      <c r="K200" s="159" t="s">
        <v>52</v>
      </c>
      <c r="L200" s="159" t="s">
        <v>52</v>
      </c>
      <c r="M200" s="159" t="s">
        <v>52</v>
      </c>
      <c r="N200" s="159" t="s">
        <v>52</v>
      </c>
      <c r="O200" s="159" t="s">
        <v>52</v>
      </c>
      <c r="P200" s="159" t="s">
        <v>52</v>
      </c>
      <c r="Q200" s="159" t="s">
        <v>52</v>
      </c>
      <c r="R200" s="159" t="s">
        <v>52</v>
      </c>
      <c r="S200" s="160" t="s">
        <v>52</v>
      </c>
      <c r="T200" s="154" t="s">
        <v>20</v>
      </c>
      <c r="U200" s="78" t="s">
        <v>20</v>
      </c>
      <c r="V200" s="78" t="s">
        <v>20</v>
      </c>
      <c r="W200" s="78" t="s">
        <v>20</v>
      </c>
      <c r="X200" s="78" t="s">
        <v>20</v>
      </c>
      <c r="Y200" s="151" t="s">
        <v>21</v>
      </c>
      <c r="Z200" s="151" t="s">
        <v>21</v>
      </c>
      <c r="AA200" s="151" t="s">
        <v>21</v>
      </c>
      <c r="AB200" s="151" t="s">
        <v>21</v>
      </c>
      <c r="AC200" s="151" t="s">
        <v>21</v>
      </c>
      <c r="AD200" s="80" t="s">
        <v>45</v>
      </c>
      <c r="AE200" s="80" t="s">
        <v>45</v>
      </c>
      <c r="AF200" s="80" t="s">
        <v>45</v>
      </c>
      <c r="AG200" s="80" t="s">
        <v>45</v>
      </c>
      <c r="AH200" s="155" t="s">
        <v>45</v>
      </c>
      <c r="AI200" s="153" t="s">
        <v>21</v>
      </c>
      <c r="AJ200" s="151" t="s">
        <v>21</v>
      </c>
      <c r="AK200" s="151" t="s">
        <v>21</v>
      </c>
      <c r="AL200" s="151" t="s">
        <v>21</v>
      </c>
      <c r="AM200" s="151" t="s">
        <v>21</v>
      </c>
      <c r="AN200" s="72" t="s">
        <v>44</v>
      </c>
      <c r="AO200" s="80" t="s">
        <v>45</v>
      </c>
      <c r="AP200" s="80" t="s">
        <v>45</v>
      </c>
      <c r="AQ200" s="80" t="s">
        <v>45</v>
      </c>
      <c r="AR200" s="80" t="s">
        <v>45</v>
      </c>
      <c r="AS200" s="78" t="s">
        <v>20</v>
      </c>
      <c r="AT200" s="78" t="s">
        <v>20</v>
      </c>
      <c r="AU200" s="78" t="s">
        <v>20</v>
      </c>
      <c r="AV200" s="78" t="s">
        <v>20</v>
      </c>
      <c r="AW200" s="152" t="s">
        <v>20</v>
      </c>
    </row>
    <row r="201" spans="1:49" x14ac:dyDescent="0.2">
      <c r="A201" s="253"/>
      <c r="B201" s="250" t="s">
        <v>12</v>
      </c>
      <c r="C201" s="11">
        <v>36</v>
      </c>
      <c r="D201" s="166" t="s">
        <v>27</v>
      </c>
      <c r="E201" s="158" t="s">
        <v>52</v>
      </c>
      <c r="F201" s="159" t="s">
        <v>52</v>
      </c>
      <c r="G201" s="159" t="s">
        <v>52</v>
      </c>
      <c r="H201" s="159" t="s">
        <v>52</v>
      </c>
      <c r="I201" s="159" t="s">
        <v>52</v>
      </c>
      <c r="J201" s="159" t="s">
        <v>52</v>
      </c>
      <c r="K201" s="159" t="s">
        <v>52</v>
      </c>
      <c r="L201" s="159" t="s">
        <v>52</v>
      </c>
      <c r="M201" s="159" t="s">
        <v>52</v>
      </c>
      <c r="N201" s="159" t="s">
        <v>52</v>
      </c>
      <c r="O201" s="159" t="s">
        <v>52</v>
      </c>
      <c r="P201" s="159" t="s">
        <v>52</v>
      </c>
      <c r="Q201" s="159" t="s">
        <v>52</v>
      </c>
      <c r="R201" s="159" t="s">
        <v>52</v>
      </c>
      <c r="S201" s="160" t="s">
        <v>52</v>
      </c>
      <c r="T201" s="154" t="s">
        <v>20</v>
      </c>
      <c r="U201" s="78" t="s">
        <v>20</v>
      </c>
      <c r="V201" s="78" t="s">
        <v>20</v>
      </c>
      <c r="W201" s="78" t="s">
        <v>20</v>
      </c>
      <c r="X201" s="78" t="s">
        <v>20</v>
      </c>
      <c r="Y201" s="151" t="s">
        <v>21</v>
      </c>
      <c r="Z201" s="151" t="s">
        <v>21</v>
      </c>
      <c r="AA201" s="151" t="s">
        <v>21</v>
      </c>
      <c r="AB201" s="151" t="s">
        <v>21</v>
      </c>
      <c r="AC201" s="151" t="s">
        <v>21</v>
      </c>
      <c r="AD201" s="80" t="s">
        <v>45</v>
      </c>
      <c r="AE201" s="80" t="s">
        <v>45</v>
      </c>
      <c r="AF201" s="80" t="s">
        <v>45</v>
      </c>
      <c r="AG201" s="80" t="s">
        <v>45</v>
      </c>
      <c r="AH201" s="155" t="s">
        <v>45</v>
      </c>
      <c r="AI201" s="153" t="s">
        <v>21</v>
      </c>
      <c r="AJ201" s="151" t="s">
        <v>21</v>
      </c>
      <c r="AK201" s="151" t="s">
        <v>21</v>
      </c>
      <c r="AL201" s="151" t="s">
        <v>21</v>
      </c>
      <c r="AM201" s="151" t="s">
        <v>21</v>
      </c>
      <c r="AN201" s="80" t="s">
        <v>45</v>
      </c>
      <c r="AO201" s="72" t="s">
        <v>44</v>
      </c>
      <c r="AP201" s="80" t="s">
        <v>45</v>
      </c>
      <c r="AQ201" s="80" t="s">
        <v>45</v>
      </c>
      <c r="AR201" s="80" t="s">
        <v>45</v>
      </c>
      <c r="AS201" s="78" t="s">
        <v>20</v>
      </c>
      <c r="AT201" s="78" t="s">
        <v>20</v>
      </c>
      <c r="AU201" s="78" t="s">
        <v>20</v>
      </c>
      <c r="AV201" s="78" t="s">
        <v>20</v>
      </c>
      <c r="AW201" s="152" t="s">
        <v>20</v>
      </c>
    </row>
    <row r="202" spans="1:49" x14ac:dyDescent="0.2">
      <c r="A202" s="253"/>
      <c r="B202" s="250"/>
      <c r="C202" s="11">
        <v>37</v>
      </c>
      <c r="D202" s="166"/>
      <c r="E202" s="143" t="s">
        <v>51</v>
      </c>
      <c r="F202" s="73" t="s">
        <v>51</v>
      </c>
      <c r="G202" s="73" t="s">
        <v>51</v>
      </c>
      <c r="H202" s="73" t="s">
        <v>51</v>
      </c>
      <c r="I202" s="73" t="s">
        <v>51</v>
      </c>
      <c r="J202" s="73" t="s">
        <v>51</v>
      </c>
      <c r="K202" s="73" t="s">
        <v>51</v>
      </c>
      <c r="L202" s="73" t="s">
        <v>51</v>
      </c>
      <c r="M202" s="73" t="s">
        <v>51</v>
      </c>
      <c r="N202" s="73" t="s">
        <v>51</v>
      </c>
      <c r="O202" s="73" t="s">
        <v>51</v>
      </c>
      <c r="P202" s="73" t="s">
        <v>51</v>
      </c>
      <c r="Q202" s="73" t="s">
        <v>51</v>
      </c>
      <c r="R202" s="73" t="s">
        <v>51</v>
      </c>
      <c r="S202" s="98" t="s">
        <v>51</v>
      </c>
      <c r="T202" s="143" t="s">
        <v>50</v>
      </c>
      <c r="U202" s="73" t="s">
        <v>50</v>
      </c>
      <c r="V202" s="73" t="s">
        <v>50</v>
      </c>
      <c r="W202" s="73" t="s">
        <v>50</v>
      </c>
      <c r="X202" s="73" t="s">
        <v>50</v>
      </c>
      <c r="Y202" s="73" t="s">
        <v>50</v>
      </c>
      <c r="Z202" s="73" t="s">
        <v>50</v>
      </c>
      <c r="AA202" s="73" t="s">
        <v>50</v>
      </c>
      <c r="AB202" s="73" t="s">
        <v>50</v>
      </c>
      <c r="AC202" s="73" t="s">
        <v>50</v>
      </c>
      <c r="AD202" s="73" t="s">
        <v>50</v>
      </c>
      <c r="AE202" s="73" t="s">
        <v>50</v>
      </c>
      <c r="AF202" s="73" t="s">
        <v>50</v>
      </c>
      <c r="AG202" s="73" t="s">
        <v>50</v>
      </c>
      <c r="AH202" s="98" t="s">
        <v>50</v>
      </c>
      <c r="AI202" s="153" t="s">
        <v>21</v>
      </c>
      <c r="AJ202" s="151" t="s">
        <v>21</v>
      </c>
      <c r="AK202" s="151" t="s">
        <v>21</v>
      </c>
      <c r="AL202" s="151" t="s">
        <v>21</v>
      </c>
      <c r="AM202" s="151" t="s">
        <v>21</v>
      </c>
      <c r="AN202" s="80" t="s">
        <v>45</v>
      </c>
      <c r="AO202" s="72" t="s">
        <v>44</v>
      </c>
      <c r="AP202" s="80" t="s">
        <v>45</v>
      </c>
      <c r="AQ202" s="80" t="s">
        <v>45</v>
      </c>
      <c r="AR202" s="80" t="s">
        <v>45</v>
      </c>
      <c r="AS202" s="78" t="s">
        <v>20</v>
      </c>
      <c r="AT202" s="78" t="s">
        <v>20</v>
      </c>
      <c r="AU202" s="78" t="s">
        <v>20</v>
      </c>
      <c r="AV202" s="78" t="s">
        <v>20</v>
      </c>
      <c r="AW202" s="152" t="s">
        <v>20</v>
      </c>
    </row>
    <row r="203" spans="1:49" x14ac:dyDescent="0.2">
      <c r="A203" s="253"/>
      <c r="B203" s="250"/>
      <c r="C203" s="11">
        <v>38</v>
      </c>
      <c r="D203" s="166"/>
      <c r="E203" s="143" t="s">
        <v>51</v>
      </c>
      <c r="F203" s="73" t="s">
        <v>51</v>
      </c>
      <c r="G203" s="73" t="s">
        <v>51</v>
      </c>
      <c r="H203" s="73" t="s">
        <v>51</v>
      </c>
      <c r="I203" s="73" t="s">
        <v>51</v>
      </c>
      <c r="J203" s="73" t="s">
        <v>51</v>
      </c>
      <c r="K203" s="73" t="s">
        <v>51</v>
      </c>
      <c r="L203" s="73" t="s">
        <v>51</v>
      </c>
      <c r="M203" s="73" t="s">
        <v>51</v>
      </c>
      <c r="N203" s="73" t="s">
        <v>51</v>
      </c>
      <c r="O203" s="73" t="s">
        <v>51</v>
      </c>
      <c r="P203" s="73" t="s">
        <v>51</v>
      </c>
      <c r="Q203" s="73" t="s">
        <v>51</v>
      </c>
      <c r="R203" s="73" t="s">
        <v>51</v>
      </c>
      <c r="S203" s="98" t="s">
        <v>51</v>
      </c>
      <c r="T203" s="143" t="s">
        <v>50</v>
      </c>
      <c r="U203" s="73" t="s">
        <v>50</v>
      </c>
      <c r="V203" s="73" t="s">
        <v>50</v>
      </c>
      <c r="W203" s="73" t="s">
        <v>50</v>
      </c>
      <c r="X203" s="73" t="s">
        <v>50</v>
      </c>
      <c r="Y203" s="73" t="s">
        <v>50</v>
      </c>
      <c r="Z203" s="73" t="s">
        <v>50</v>
      </c>
      <c r="AA203" s="73" t="s">
        <v>50</v>
      </c>
      <c r="AB203" s="73" t="s">
        <v>50</v>
      </c>
      <c r="AC203" s="73" t="s">
        <v>50</v>
      </c>
      <c r="AD203" s="73" t="s">
        <v>50</v>
      </c>
      <c r="AE203" s="73" t="s">
        <v>50</v>
      </c>
      <c r="AF203" s="73" t="s">
        <v>50</v>
      </c>
      <c r="AG203" s="73" t="s">
        <v>50</v>
      </c>
      <c r="AH203" s="98" t="s">
        <v>50</v>
      </c>
      <c r="AI203" s="153" t="s">
        <v>21</v>
      </c>
      <c r="AJ203" s="151" t="s">
        <v>21</v>
      </c>
      <c r="AK203" s="151" t="s">
        <v>21</v>
      </c>
      <c r="AL203" s="151" t="s">
        <v>21</v>
      </c>
      <c r="AM203" s="151" t="s">
        <v>21</v>
      </c>
      <c r="AN203" s="80" t="s">
        <v>45</v>
      </c>
      <c r="AO203" s="80" t="s">
        <v>45</v>
      </c>
      <c r="AP203" s="72" t="s">
        <v>44</v>
      </c>
      <c r="AQ203" s="80" t="s">
        <v>45</v>
      </c>
      <c r="AR203" s="80" t="s">
        <v>45</v>
      </c>
      <c r="AS203" s="78" t="s">
        <v>20</v>
      </c>
      <c r="AT203" s="78" t="s">
        <v>20</v>
      </c>
      <c r="AU203" s="78" t="s">
        <v>20</v>
      </c>
      <c r="AV203" s="78" t="s">
        <v>20</v>
      </c>
      <c r="AW203" s="152" t="s">
        <v>20</v>
      </c>
    </row>
    <row r="204" spans="1:49" ht="13.5" thickBot="1" x14ac:dyDescent="0.25">
      <c r="A204" s="254"/>
      <c r="B204" s="251"/>
      <c r="C204" s="164">
        <v>39</v>
      </c>
      <c r="D204" s="167"/>
      <c r="E204" s="196" t="s">
        <v>51</v>
      </c>
      <c r="F204" s="197" t="s">
        <v>51</v>
      </c>
      <c r="G204" s="197" t="s">
        <v>51</v>
      </c>
      <c r="H204" s="197" t="s">
        <v>51</v>
      </c>
      <c r="I204" s="197" t="s">
        <v>51</v>
      </c>
      <c r="J204" s="197" t="s">
        <v>51</v>
      </c>
      <c r="K204" s="197" t="s">
        <v>51</v>
      </c>
      <c r="L204" s="197" t="s">
        <v>51</v>
      </c>
      <c r="M204" s="197" t="s">
        <v>51</v>
      </c>
      <c r="N204" s="197" t="s">
        <v>51</v>
      </c>
      <c r="O204" s="197" t="s">
        <v>51</v>
      </c>
      <c r="P204" s="197" t="s">
        <v>51</v>
      </c>
      <c r="Q204" s="197" t="s">
        <v>51</v>
      </c>
      <c r="R204" s="197" t="s">
        <v>51</v>
      </c>
      <c r="S204" s="198" t="s">
        <v>51</v>
      </c>
      <c r="T204" s="196" t="s">
        <v>50</v>
      </c>
      <c r="U204" s="197" t="s">
        <v>50</v>
      </c>
      <c r="V204" s="197" t="s">
        <v>50</v>
      </c>
      <c r="W204" s="197" t="s">
        <v>50</v>
      </c>
      <c r="X204" s="197" t="s">
        <v>50</v>
      </c>
      <c r="Y204" s="197" t="s">
        <v>50</v>
      </c>
      <c r="Z204" s="197" t="s">
        <v>50</v>
      </c>
      <c r="AA204" s="197" t="s">
        <v>50</v>
      </c>
      <c r="AB204" s="197" t="s">
        <v>50</v>
      </c>
      <c r="AC204" s="197" t="s">
        <v>50</v>
      </c>
      <c r="AD204" s="197" t="s">
        <v>50</v>
      </c>
      <c r="AE204" s="197" t="s">
        <v>50</v>
      </c>
      <c r="AF204" s="197" t="s">
        <v>50</v>
      </c>
      <c r="AG204" s="197" t="s">
        <v>50</v>
      </c>
      <c r="AH204" s="198" t="s">
        <v>50</v>
      </c>
      <c r="AI204" s="199" t="s">
        <v>21</v>
      </c>
      <c r="AJ204" s="200" t="s">
        <v>21</v>
      </c>
      <c r="AK204" s="200" t="s">
        <v>21</v>
      </c>
      <c r="AL204" s="200" t="s">
        <v>21</v>
      </c>
      <c r="AM204" s="200" t="s">
        <v>21</v>
      </c>
      <c r="AN204" s="201" t="s">
        <v>45</v>
      </c>
      <c r="AO204" s="201" t="s">
        <v>45</v>
      </c>
      <c r="AP204" s="202" t="s">
        <v>44</v>
      </c>
      <c r="AQ204" s="201" t="s">
        <v>45</v>
      </c>
      <c r="AR204" s="201" t="s">
        <v>45</v>
      </c>
      <c r="AS204" s="203" t="s">
        <v>20</v>
      </c>
      <c r="AT204" s="203" t="s">
        <v>20</v>
      </c>
      <c r="AU204" s="203" t="s">
        <v>20</v>
      </c>
      <c r="AV204" s="203" t="s">
        <v>20</v>
      </c>
      <c r="AW204" s="204" t="s">
        <v>20</v>
      </c>
    </row>
    <row r="205" spans="1:49" x14ac:dyDescent="0.2"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6"/>
      <c r="AO205" s="206"/>
      <c r="AP205" s="205"/>
      <c r="AQ205" s="206"/>
      <c r="AR205" s="206"/>
      <c r="AS205" s="206"/>
      <c r="AT205" s="206"/>
      <c r="AU205" s="206"/>
      <c r="AV205" s="206"/>
      <c r="AW205" s="206"/>
    </row>
  </sheetData>
  <mergeCells count="63">
    <mergeCell ref="AI1:AW1"/>
    <mergeCell ref="E2:S2"/>
    <mergeCell ref="T2:AH2"/>
    <mergeCell ref="AI2:AW2"/>
    <mergeCell ref="A15:A20"/>
    <mergeCell ref="B15:D15"/>
    <mergeCell ref="B16:D16"/>
    <mergeCell ref="B17:D17"/>
    <mergeCell ref="B18:D18"/>
    <mergeCell ref="B19:D19"/>
    <mergeCell ref="A1:A14"/>
    <mergeCell ref="B1:B2"/>
    <mergeCell ref="C1:C2"/>
    <mergeCell ref="D1:D2"/>
    <mergeCell ref="E1:S1"/>
    <mergeCell ref="T1:AH1"/>
    <mergeCell ref="B20:D20"/>
    <mergeCell ref="A22:A61"/>
    <mergeCell ref="B22:B26"/>
    <mergeCell ref="B27:B30"/>
    <mergeCell ref="B31:B34"/>
    <mergeCell ref="B35:B39"/>
    <mergeCell ref="B40:B43"/>
    <mergeCell ref="B44:B48"/>
    <mergeCell ref="B49:B52"/>
    <mergeCell ref="B53:B56"/>
    <mergeCell ref="B57:B61"/>
    <mergeCell ref="A62:A113"/>
    <mergeCell ref="B62:B65"/>
    <mergeCell ref="B66:B69"/>
    <mergeCell ref="B70:B74"/>
    <mergeCell ref="B75:B78"/>
    <mergeCell ref="B79:B82"/>
    <mergeCell ref="B83:B87"/>
    <mergeCell ref="B88:B91"/>
    <mergeCell ref="B92:B95"/>
    <mergeCell ref="B157:B161"/>
    <mergeCell ref="B96:B100"/>
    <mergeCell ref="B101:B104"/>
    <mergeCell ref="B105:B108"/>
    <mergeCell ref="B109:B113"/>
    <mergeCell ref="B114:B117"/>
    <mergeCell ref="B118:B121"/>
    <mergeCell ref="B122:B126"/>
    <mergeCell ref="B127:B130"/>
    <mergeCell ref="B131:B134"/>
    <mergeCell ref="B135:B139"/>
    <mergeCell ref="B140:B143"/>
    <mergeCell ref="B144:B148"/>
    <mergeCell ref="B149:B152"/>
    <mergeCell ref="B153:B156"/>
    <mergeCell ref="B201:B204"/>
    <mergeCell ref="B162:B165"/>
    <mergeCell ref="A166:A204"/>
    <mergeCell ref="B166:B169"/>
    <mergeCell ref="B170:B173"/>
    <mergeCell ref="B174:B178"/>
    <mergeCell ref="B179:B182"/>
    <mergeCell ref="B183:B187"/>
    <mergeCell ref="B188:B191"/>
    <mergeCell ref="B192:B195"/>
    <mergeCell ref="B196:B200"/>
    <mergeCell ref="A114:A165"/>
  </mergeCells>
  <conditionalFormatting sqref="E3:H10 J3:M10 O3:AW10">
    <cfRule type="expression" dxfId="19" priority="12">
      <formula>E3=""</formula>
    </cfRule>
    <cfRule type="expression" dxfId="18" priority="13">
      <formula>AND(E3&lt;$C3,E3&lt;&gt;"")</formula>
    </cfRule>
  </conditionalFormatting>
  <conditionalFormatting sqref="I3:I10">
    <cfRule type="expression" dxfId="17" priority="10">
      <formula>I3=""</formula>
    </cfRule>
    <cfRule type="expression" dxfId="16" priority="11">
      <formula>AND(I3&lt;$C3,I3&lt;&gt;"")</formula>
    </cfRule>
  </conditionalFormatting>
  <conditionalFormatting sqref="N3:N10">
    <cfRule type="expression" dxfId="15" priority="8">
      <formula>N3=""</formula>
    </cfRule>
    <cfRule type="expression" dxfId="14" priority="9">
      <formula>AND(N3&lt;$C3,N3&lt;&gt;"")</formula>
    </cfRule>
  </conditionalFormatting>
  <conditionalFormatting sqref="E11:S14">
    <cfRule type="expression" dxfId="13" priority="7">
      <formula>E11&lt;$C11</formula>
    </cfRule>
  </conditionalFormatting>
  <conditionalFormatting sqref="T11:AH14">
    <cfRule type="expression" dxfId="12" priority="6">
      <formula>T11&lt;$C11</formula>
    </cfRule>
  </conditionalFormatting>
  <conditionalFormatting sqref="AI11:AW14">
    <cfRule type="expression" dxfId="11" priority="5">
      <formula>AI11&lt;$C11</formula>
    </cfRule>
  </conditionalFormatting>
  <conditionalFormatting sqref="C22:D200">
    <cfRule type="expression" dxfId="10" priority="3" stopIfTrue="1">
      <formula>$D22="K"</formula>
    </cfRule>
    <cfRule type="expression" dxfId="9" priority="4" stopIfTrue="1">
      <formula>$D22="F"</formula>
    </cfRule>
  </conditionalFormatting>
  <conditionalFormatting sqref="C201:D204">
    <cfRule type="expression" dxfId="8" priority="1" stopIfTrue="1">
      <formula>$D201="K"</formula>
    </cfRule>
    <cfRule type="expression" dxfId="7" priority="2" stopIfTrue="1">
      <formula>$D201="F"</formula>
    </cfRule>
  </conditionalFormatting>
  <pageMargins left="0.78740157480314965" right="0.78740157480314965" top="0.78740157480314965" bottom="0.59055118110236227" header="0.31496062992125984" footer="0.11811023622047245"/>
  <pageSetup paperSize="8" scale="52" fitToWidth="0" fitToHeight="0" orientation="landscape" r:id="rId1"/>
  <headerFooter alignWithMargins="0">
    <oddHeader>&amp;LLandratsamt Rastatt 
 Amt für Finanzen Gebäudewirtschaft und Kreisschulen&amp;R04.03.2019</oddHeader>
    <oddFooter>&amp;Lbearbeitet von Ingo Eble&amp;R250.8:Pflege - RGL Ausbildung/10 /
 2019-03-04_Rotationsmodell Pflegeausbildung Block mit Mengengerüst</oddFooter>
  </headerFooter>
  <rowBreaks count="2" manualBreakCount="2">
    <brk id="74" max="16383" man="1"/>
    <brk id="126" max="16383" man="1"/>
  </rowBreaks>
  <colBreaks count="2" manualBreakCount="2">
    <brk id="19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05"/>
  <sheetViews>
    <sheetView zoomScale="98" zoomScaleNormal="98" zoomScaleSheetLayoutView="40" workbookViewId="0">
      <pane xSplit="4" ySplit="21" topLeftCell="E22" activePane="bottomRight" state="frozen"/>
      <selection pane="topRight" activeCell="E1" sqref="E1"/>
      <selection pane="bottomLeft" activeCell="A22" sqref="A22"/>
      <selection pane="bottomRight" sqref="A1:A14"/>
    </sheetView>
  </sheetViews>
  <sheetFormatPr baseColWidth="10" defaultRowHeight="12.75" x14ac:dyDescent="0.2"/>
  <cols>
    <col min="1" max="1" width="5.5703125" style="3" bestFit="1" customWidth="1"/>
    <col min="2" max="2" width="17.140625" style="3" bestFit="1" customWidth="1"/>
    <col min="3" max="3" width="5.5703125" style="3" bestFit="1" customWidth="1"/>
    <col min="4" max="4" width="5.140625" style="3" bestFit="1" customWidth="1"/>
    <col min="5" max="5" width="3.28515625" style="13" bestFit="1" customWidth="1"/>
    <col min="6" max="23" width="9.28515625" style="13" bestFit="1" customWidth="1"/>
    <col min="24" max="24" width="3.28515625" style="58" bestFit="1" customWidth="1"/>
    <col min="25" max="25" width="9.5703125" style="13" bestFit="1" customWidth="1"/>
    <col min="26" max="41" width="9.5703125" style="13" customWidth="1"/>
    <col min="42" max="42" width="9.5703125" style="13" bestFit="1" customWidth="1"/>
    <col min="43" max="43" width="3.28515625" style="58" bestFit="1" customWidth="1"/>
    <col min="44" max="44" width="9.5703125" style="13" bestFit="1" customWidth="1"/>
    <col min="45" max="60" width="9.5703125" style="13" customWidth="1"/>
    <col min="61" max="61" width="9.5703125" style="13" bestFit="1" customWidth="1"/>
    <col min="62" max="16384" width="11.42578125" style="13"/>
  </cols>
  <sheetData>
    <row r="1" spans="1:61" x14ac:dyDescent="0.2">
      <c r="A1" s="278" t="s">
        <v>41</v>
      </c>
      <c r="B1" s="280" t="s">
        <v>31</v>
      </c>
      <c r="C1" s="305" t="s">
        <v>42</v>
      </c>
      <c r="D1" s="283" t="s">
        <v>43</v>
      </c>
      <c r="E1" s="265" t="s">
        <v>102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7"/>
      <c r="X1" s="265" t="s">
        <v>103</v>
      </c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7"/>
      <c r="AQ1" s="265" t="s">
        <v>104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7"/>
    </row>
    <row r="2" spans="1:61" ht="13.5" thickBot="1" x14ac:dyDescent="0.25">
      <c r="A2" s="279"/>
      <c r="B2" s="281"/>
      <c r="C2" s="306"/>
      <c r="D2" s="284"/>
      <c r="E2" s="268" t="s">
        <v>77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70"/>
      <c r="X2" s="268" t="s">
        <v>77</v>
      </c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70"/>
      <c r="AQ2" s="268" t="s">
        <v>77</v>
      </c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70"/>
    </row>
    <row r="3" spans="1:61" x14ac:dyDescent="0.2">
      <c r="A3" s="279"/>
      <c r="B3" s="207" t="s">
        <v>37</v>
      </c>
      <c r="C3" s="91">
        <v>700</v>
      </c>
      <c r="D3" s="138">
        <v>9</v>
      </c>
      <c r="E3" s="23"/>
      <c r="F3" s="82">
        <f t="shared" ref="F3:W3" si="0">COUNTIFS($D:$D,"",$E:$E,"1")*2*$D3+COUNTIFS(F$22:F$9941,"Schule 1")*3*$D3</f>
        <v>756</v>
      </c>
      <c r="G3" s="82">
        <f t="shared" si="0"/>
        <v>756</v>
      </c>
      <c r="H3" s="82">
        <f t="shared" si="0"/>
        <v>756</v>
      </c>
      <c r="I3" s="82">
        <f t="shared" si="0"/>
        <v>756</v>
      </c>
      <c r="J3" s="82">
        <f t="shared" si="0"/>
        <v>756</v>
      </c>
      <c r="K3" s="82">
        <f t="shared" si="0"/>
        <v>756</v>
      </c>
      <c r="L3" s="83">
        <f t="shared" si="0"/>
        <v>756</v>
      </c>
      <c r="M3" s="83">
        <f t="shared" si="0"/>
        <v>756</v>
      </c>
      <c r="N3" s="83">
        <f t="shared" si="0"/>
        <v>756</v>
      </c>
      <c r="O3" s="83">
        <f t="shared" si="0"/>
        <v>756</v>
      </c>
      <c r="P3" s="83">
        <f t="shared" si="0"/>
        <v>756</v>
      </c>
      <c r="Q3" s="83">
        <f t="shared" si="0"/>
        <v>756</v>
      </c>
      <c r="R3" s="83">
        <f t="shared" si="0"/>
        <v>756</v>
      </c>
      <c r="S3" s="83">
        <f t="shared" si="0"/>
        <v>756</v>
      </c>
      <c r="T3" s="83">
        <f t="shared" si="0"/>
        <v>756</v>
      </c>
      <c r="U3" s="83">
        <f t="shared" si="0"/>
        <v>756</v>
      </c>
      <c r="V3" s="83">
        <f t="shared" si="0"/>
        <v>756</v>
      </c>
      <c r="W3" s="84">
        <f t="shared" si="0"/>
        <v>756</v>
      </c>
      <c r="X3" s="23"/>
      <c r="Y3" s="82">
        <f>COUNTIFS($D:$D,"",$X:$X,"1")*2*$D3+COUNTIFS(Y$22:Y$9941,"Schule 1")*3*$D3</f>
        <v>756</v>
      </c>
      <c r="Z3" s="82">
        <f t="shared" ref="Z3:AP3" si="1">COUNTIFS($D:$D,"",$X:$X,"1")*2*$D3+COUNTIFS(Z$22:Z$9941,"Schule 1")*3*$D3</f>
        <v>756</v>
      </c>
      <c r="AA3" s="82">
        <f t="shared" si="1"/>
        <v>756</v>
      </c>
      <c r="AB3" s="82">
        <f t="shared" si="1"/>
        <v>756</v>
      </c>
      <c r="AC3" s="82">
        <f t="shared" si="1"/>
        <v>756</v>
      </c>
      <c r="AD3" s="82">
        <f t="shared" si="1"/>
        <v>756</v>
      </c>
      <c r="AE3" s="83">
        <f t="shared" si="1"/>
        <v>756</v>
      </c>
      <c r="AF3" s="83">
        <f t="shared" si="1"/>
        <v>756</v>
      </c>
      <c r="AG3" s="83">
        <f t="shared" si="1"/>
        <v>756</v>
      </c>
      <c r="AH3" s="83">
        <f t="shared" si="1"/>
        <v>756</v>
      </c>
      <c r="AI3" s="83">
        <f t="shared" si="1"/>
        <v>756</v>
      </c>
      <c r="AJ3" s="83">
        <f t="shared" si="1"/>
        <v>756</v>
      </c>
      <c r="AK3" s="83">
        <f t="shared" si="1"/>
        <v>756</v>
      </c>
      <c r="AL3" s="83">
        <f t="shared" si="1"/>
        <v>756</v>
      </c>
      <c r="AM3" s="83">
        <f t="shared" si="1"/>
        <v>756</v>
      </c>
      <c r="AN3" s="83">
        <f t="shared" si="1"/>
        <v>756</v>
      </c>
      <c r="AO3" s="83">
        <f t="shared" si="1"/>
        <v>756</v>
      </c>
      <c r="AP3" s="84">
        <f t="shared" si="1"/>
        <v>756</v>
      </c>
      <c r="AQ3" s="23"/>
      <c r="AR3" s="82">
        <f>COUNTIFS($D:$D,"",$AQ:$AQ,"1")*2*$D3+COUNTIFS(AR$22:AR$9941,"Schule 1")*3*$D3</f>
        <v>738</v>
      </c>
      <c r="AS3" s="82">
        <f t="shared" ref="AS3:BI3" si="2">COUNTIFS($D:$D,"",$X:$X,"1")*2*$D3+COUNTIFS(AS$22:AS$9941,"Schule 1")*3*$D3</f>
        <v>756</v>
      </c>
      <c r="AT3" s="82">
        <f t="shared" si="2"/>
        <v>756</v>
      </c>
      <c r="AU3" s="82">
        <f t="shared" si="2"/>
        <v>756</v>
      </c>
      <c r="AV3" s="82">
        <f t="shared" si="2"/>
        <v>756</v>
      </c>
      <c r="AW3" s="82">
        <f t="shared" si="2"/>
        <v>756</v>
      </c>
      <c r="AX3" s="83">
        <f t="shared" si="2"/>
        <v>756</v>
      </c>
      <c r="AY3" s="83">
        <f t="shared" si="2"/>
        <v>756</v>
      </c>
      <c r="AZ3" s="83">
        <f t="shared" si="2"/>
        <v>756</v>
      </c>
      <c r="BA3" s="83">
        <f t="shared" si="2"/>
        <v>756</v>
      </c>
      <c r="BB3" s="83">
        <f t="shared" si="2"/>
        <v>756</v>
      </c>
      <c r="BC3" s="83">
        <f t="shared" si="2"/>
        <v>756</v>
      </c>
      <c r="BD3" s="83">
        <f t="shared" si="2"/>
        <v>756</v>
      </c>
      <c r="BE3" s="83">
        <f t="shared" si="2"/>
        <v>756</v>
      </c>
      <c r="BF3" s="83">
        <f t="shared" si="2"/>
        <v>756</v>
      </c>
      <c r="BG3" s="83">
        <f t="shared" si="2"/>
        <v>756</v>
      </c>
      <c r="BH3" s="83">
        <f t="shared" si="2"/>
        <v>756</v>
      </c>
      <c r="BI3" s="84">
        <f t="shared" si="2"/>
        <v>756</v>
      </c>
    </row>
    <row r="4" spans="1:61" x14ac:dyDescent="0.2">
      <c r="A4" s="279"/>
      <c r="B4" s="96" t="s">
        <v>36</v>
      </c>
      <c r="C4" s="97">
        <v>700</v>
      </c>
      <c r="D4" s="98">
        <v>9</v>
      </c>
      <c r="E4" s="25"/>
      <c r="F4" s="85">
        <f t="shared" ref="F4:W4" si="3">COUNTIFS($D:$D,"",$E:$E,"2")*2*$D4+COUNTIFS(F$22:F$9941,"Schule 2")*3*$D4</f>
        <v>756</v>
      </c>
      <c r="G4" s="85">
        <f t="shared" si="3"/>
        <v>756</v>
      </c>
      <c r="H4" s="85">
        <f t="shared" si="3"/>
        <v>756</v>
      </c>
      <c r="I4" s="85">
        <f t="shared" si="3"/>
        <v>756</v>
      </c>
      <c r="J4" s="85">
        <f t="shared" si="3"/>
        <v>756</v>
      </c>
      <c r="K4" s="85">
        <f t="shared" si="3"/>
        <v>756</v>
      </c>
      <c r="L4" s="86">
        <f t="shared" si="3"/>
        <v>756</v>
      </c>
      <c r="M4" s="86">
        <f t="shared" si="3"/>
        <v>756</v>
      </c>
      <c r="N4" s="86">
        <f t="shared" si="3"/>
        <v>756</v>
      </c>
      <c r="O4" s="86">
        <f t="shared" si="3"/>
        <v>756</v>
      </c>
      <c r="P4" s="86">
        <f t="shared" si="3"/>
        <v>756</v>
      </c>
      <c r="Q4" s="86">
        <f t="shared" si="3"/>
        <v>756</v>
      </c>
      <c r="R4" s="86">
        <f t="shared" si="3"/>
        <v>756</v>
      </c>
      <c r="S4" s="86">
        <f t="shared" si="3"/>
        <v>756</v>
      </c>
      <c r="T4" s="86">
        <f t="shared" si="3"/>
        <v>756</v>
      </c>
      <c r="U4" s="86">
        <f t="shared" si="3"/>
        <v>756</v>
      </c>
      <c r="V4" s="86">
        <f t="shared" si="3"/>
        <v>756</v>
      </c>
      <c r="W4" s="87">
        <f t="shared" si="3"/>
        <v>756</v>
      </c>
      <c r="X4" s="25"/>
      <c r="Y4" s="85">
        <f>COUNTIFS($D:$D,"",$X:$X,"2")*2*$D4+COUNTIFS(Y$22:Y$9941,"Schule 2")*3*$D4</f>
        <v>738</v>
      </c>
      <c r="Z4" s="85">
        <f t="shared" ref="Z4:AP4" si="4">COUNTIFS($D:$D,"",$X:$X,"2")*2*$D4+COUNTIFS(Z$22:Z$9941,"Schule 2")*3*$D4</f>
        <v>738</v>
      </c>
      <c r="AA4" s="85">
        <f t="shared" si="4"/>
        <v>738</v>
      </c>
      <c r="AB4" s="85">
        <f t="shared" si="4"/>
        <v>738</v>
      </c>
      <c r="AC4" s="85">
        <f t="shared" si="4"/>
        <v>738</v>
      </c>
      <c r="AD4" s="85">
        <f t="shared" si="4"/>
        <v>738</v>
      </c>
      <c r="AE4" s="86">
        <f t="shared" si="4"/>
        <v>738</v>
      </c>
      <c r="AF4" s="86">
        <f t="shared" si="4"/>
        <v>738</v>
      </c>
      <c r="AG4" s="86">
        <f t="shared" si="4"/>
        <v>738</v>
      </c>
      <c r="AH4" s="86">
        <f t="shared" si="4"/>
        <v>738</v>
      </c>
      <c r="AI4" s="86">
        <f t="shared" si="4"/>
        <v>738</v>
      </c>
      <c r="AJ4" s="86">
        <f t="shared" si="4"/>
        <v>738</v>
      </c>
      <c r="AK4" s="86">
        <f t="shared" si="4"/>
        <v>738</v>
      </c>
      <c r="AL4" s="86">
        <f t="shared" si="4"/>
        <v>738</v>
      </c>
      <c r="AM4" s="86">
        <f t="shared" si="4"/>
        <v>738</v>
      </c>
      <c r="AN4" s="86">
        <f t="shared" si="4"/>
        <v>738</v>
      </c>
      <c r="AO4" s="86">
        <f t="shared" si="4"/>
        <v>738</v>
      </c>
      <c r="AP4" s="87">
        <f t="shared" si="4"/>
        <v>738</v>
      </c>
      <c r="AQ4" s="25"/>
      <c r="AR4" s="85">
        <f>COUNTIFS($D:$D,"",$AQ:$AQ,"2")*2*$D4+COUNTIFS(AR$22:AR$9941,"Schule 2")*3*$D4</f>
        <v>0</v>
      </c>
      <c r="AS4" s="85">
        <f t="shared" ref="AS4:BI4" si="5">COUNTIFS($D:$D,"",$X:$X,"2")*2*$D4+COUNTIFS(AS$22:AS$9941,"Schule 2")*3*$D4</f>
        <v>684</v>
      </c>
      <c r="AT4" s="85">
        <f t="shared" si="5"/>
        <v>684</v>
      </c>
      <c r="AU4" s="85">
        <f t="shared" si="5"/>
        <v>684</v>
      </c>
      <c r="AV4" s="85">
        <f t="shared" si="5"/>
        <v>684</v>
      </c>
      <c r="AW4" s="85">
        <f t="shared" si="5"/>
        <v>684</v>
      </c>
      <c r="AX4" s="86">
        <f t="shared" si="5"/>
        <v>684</v>
      </c>
      <c r="AY4" s="86">
        <f t="shared" si="5"/>
        <v>684</v>
      </c>
      <c r="AZ4" s="86">
        <f t="shared" si="5"/>
        <v>684</v>
      </c>
      <c r="BA4" s="86">
        <f t="shared" si="5"/>
        <v>684</v>
      </c>
      <c r="BB4" s="86">
        <f t="shared" si="5"/>
        <v>684</v>
      </c>
      <c r="BC4" s="86">
        <f t="shared" si="5"/>
        <v>684</v>
      </c>
      <c r="BD4" s="86">
        <f t="shared" si="5"/>
        <v>684</v>
      </c>
      <c r="BE4" s="86">
        <f t="shared" si="5"/>
        <v>684</v>
      </c>
      <c r="BF4" s="86">
        <f t="shared" si="5"/>
        <v>684</v>
      </c>
      <c r="BG4" s="86">
        <f t="shared" si="5"/>
        <v>684</v>
      </c>
      <c r="BH4" s="86">
        <f t="shared" si="5"/>
        <v>684</v>
      </c>
      <c r="BI4" s="87">
        <f t="shared" si="5"/>
        <v>684</v>
      </c>
    </row>
    <row r="5" spans="1:61" x14ac:dyDescent="0.2">
      <c r="A5" s="279"/>
      <c r="B5" s="96" t="s">
        <v>38</v>
      </c>
      <c r="C5" s="97">
        <v>700</v>
      </c>
      <c r="D5" s="98">
        <v>9</v>
      </c>
      <c r="E5" s="25"/>
      <c r="F5" s="85">
        <f t="shared" ref="F5:W5" si="6">COUNTIFS($D:$D,"",$E:$E,"3")*2*$D5+COUNTIFS(F$22:F$9941,"Schule 3")*3*$D5</f>
        <v>738</v>
      </c>
      <c r="G5" s="85">
        <f t="shared" si="6"/>
        <v>738</v>
      </c>
      <c r="H5" s="85">
        <f t="shared" si="6"/>
        <v>738</v>
      </c>
      <c r="I5" s="85">
        <f t="shared" si="6"/>
        <v>738</v>
      </c>
      <c r="J5" s="85">
        <f t="shared" si="6"/>
        <v>738</v>
      </c>
      <c r="K5" s="85">
        <f t="shared" si="6"/>
        <v>738</v>
      </c>
      <c r="L5" s="86">
        <f t="shared" si="6"/>
        <v>738</v>
      </c>
      <c r="M5" s="86">
        <f t="shared" si="6"/>
        <v>738</v>
      </c>
      <c r="N5" s="86">
        <f t="shared" si="6"/>
        <v>738</v>
      </c>
      <c r="O5" s="86">
        <f t="shared" si="6"/>
        <v>738</v>
      </c>
      <c r="P5" s="86">
        <f t="shared" si="6"/>
        <v>738</v>
      </c>
      <c r="Q5" s="86">
        <f t="shared" si="6"/>
        <v>738</v>
      </c>
      <c r="R5" s="86">
        <f t="shared" si="6"/>
        <v>738</v>
      </c>
      <c r="S5" s="86">
        <f t="shared" si="6"/>
        <v>738</v>
      </c>
      <c r="T5" s="86">
        <f t="shared" si="6"/>
        <v>738</v>
      </c>
      <c r="U5" s="86">
        <f t="shared" si="6"/>
        <v>738</v>
      </c>
      <c r="V5" s="86">
        <f t="shared" si="6"/>
        <v>738</v>
      </c>
      <c r="W5" s="87">
        <f t="shared" si="6"/>
        <v>738</v>
      </c>
      <c r="X5" s="25"/>
      <c r="Y5" s="85">
        <f>COUNTIFS($D:$D,"",$X:$X,"3")*2*$D5+COUNTIFS(Y$22:Y$9941,"Schule 3")*3*$D5</f>
        <v>0</v>
      </c>
      <c r="Z5" s="85">
        <f t="shared" ref="Z5:AP5" si="7">COUNTIFS($D:$D,"",$X:$X,"3")*2*$D5+COUNTIFS(Z$22:Z$9941,"Schule 3")*3*$D5</f>
        <v>0</v>
      </c>
      <c r="AA5" s="85">
        <f t="shared" si="7"/>
        <v>0</v>
      </c>
      <c r="AB5" s="85">
        <f t="shared" si="7"/>
        <v>0</v>
      </c>
      <c r="AC5" s="85">
        <f t="shared" si="7"/>
        <v>0</v>
      </c>
      <c r="AD5" s="85">
        <f t="shared" si="7"/>
        <v>0</v>
      </c>
      <c r="AE5" s="86">
        <f t="shared" si="7"/>
        <v>0</v>
      </c>
      <c r="AF5" s="86">
        <f t="shared" si="7"/>
        <v>0</v>
      </c>
      <c r="AG5" s="86">
        <f t="shared" si="7"/>
        <v>0</v>
      </c>
      <c r="AH5" s="86">
        <f t="shared" si="7"/>
        <v>0</v>
      </c>
      <c r="AI5" s="86">
        <f t="shared" si="7"/>
        <v>0</v>
      </c>
      <c r="AJ5" s="86">
        <f t="shared" si="7"/>
        <v>0</v>
      </c>
      <c r="AK5" s="86">
        <f t="shared" si="7"/>
        <v>0</v>
      </c>
      <c r="AL5" s="86">
        <f t="shared" si="7"/>
        <v>0</v>
      </c>
      <c r="AM5" s="86">
        <f t="shared" si="7"/>
        <v>0</v>
      </c>
      <c r="AN5" s="86">
        <f t="shared" si="7"/>
        <v>0</v>
      </c>
      <c r="AO5" s="86">
        <f t="shared" si="7"/>
        <v>0</v>
      </c>
      <c r="AP5" s="87">
        <f t="shared" si="7"/>
        <v>0</v>
      </c>
      <c r="AQ5" s="25"/>
      <c r="AR5" s="85">
        <f>COUNTIFS($D:$D,"",$AQ:$AQ,"3")*2*$D5+COUNTIFS(AR$22:AR$9941,"Schule 3")*3*$D5</f>
        <v>0</v>
      </c>
      <c r="AS5" s="85">
        <f t="shared" ref="AS5:BI5" si="8">COUNTIFS($D:$D,"",$X:$X,"3")*2*$D5+COUNTIFS(AS$22:AS$9941,"Schule 3")*3*$D5</f>
        <v>0</v>
      </c>
      <c r="AT5" s="85">
        <f t="shared" si="8"/>
        <v>0</v>
      </c>
      <c r="AU5" s="85">
        <f t="shared" si="8"/>
        <v>0</v>
      </c>
      <c r="AV5" s="85">
        <f t="shared" si="8"/>
        <v>0</v>
      </c>
      <c r="AW5" s="85">
        <f t="shared" si="8"/>
        <v>0</v>
      </c>
      <c r="AX5" s="86">
        <f t="shared" si="8"/>
        <v>0</v>
      </c>
      <c r="AY5" s="86">
        <f t="shared" si="8"/>
        <v>0</v>
      </c>
      <c r="AZ5" s="86">
        <f t="shared" si="8"/>
        <v>0</v>
      </c>
      <c r="BA5" s="86">
        <f t="shared" si="8"/>
        <v>0</v>
      </c>
      <c r="BB5" s="86">
        <f t="shared" si="8"/>
        <v>0</v>
      </c>
      <c r="BC5" s="86">
        <f t="shared" si="8"/>
        <v>0</v>
      </c>
      <c r="BD5" s="86">
        <f t="shared" si="8"/>
        <v>0</v>
      </c>
      <c r="BE5" s="86">
        <f t="shared" si="8"/>
        <v>0</v>
      </c>
      <c r="BF5" s="86">
        <f t="shared" si="8"/>
        <v>0</v>
      </c>
      <c r="BG5" s="86">
        <f t="shared" si="8"/>
        <v>0</v>
      </c>
      <c r="BH5" s="86">
        <f t="shared" si="8"/>
        <v>0</v>
      </c>
      <c r="BI5" s="87">
        <f t="shared" si="8"/>
        <v>0</v>
      </c>
    </row>
    <row r="6" spans="1:61" x14ac:dyDescent="0.2">
      <c r="A6" s="279"/>
      <c r="B6" s="103" t="s">
        <v>39</v>
      </c>
      <c r="C6" s="104">
        <v>460</v>
      </c>
      <c r="D6" s="105">
        <v>7.7</v>
      </c>
      <c r="E6" s="25"/>
      <c r="F6" s="85">
        <f>COUNTIFS(F$22:F$9941,"Orient.ph.",$D$22:$D$9941,"")*3*$D6+COUNTIFS(F$22:F$9941,"Orient.ph.",$D$22:$D$9941,"F")*5*$D6</f>
        <v>546.70000000000005</v>
      </c>
      <c r="G6" s="85">
        <f t="shared" ref="G6:BI6" si="9">COUNTIFS(G$22:G$9941,"Orient.ph.",$D$22:$D$9941,"")*3*$D6+COUNTIFS(G$22:G$9941,"Orient.ph.",$D$22:$D$9941,"F")*5*$D6</f>
        <v>546.70000000000005</v>
      </c>
      <c r="H6" s="85">
        <f t="shared" si="9"/>
        <v>546.70000000000005</v>
      </c>
      <c r="I6" s="85">
        <f t="shared" si="9"/>
        <v>546.70000000000005</v>
      </c>
      <c r="J6" s="85">
        <f t="shared" si="9"/>
        <v>546.70000000000005</v>
      </c>
      <c r="K6" s="85">
        <f t="shared" si="9"/>
        <v>546.70000000000005</v>
      </c>
      <c r="L6" s="86">
        <f t="shared" si="9"/>
        <v>546.70000000000005</v>
      </c>
      <c r="M6" s="86">
        <f t="shared" si="9"/>
        <v>546.70000000000005</v>
      </c>
      <c r="N6" s="86">
        <f t="shared" si="9"/>
        <v>546.70000000000005</v>
      </c>
      <c r="O6" s="86">
        <f t="shared" si="9"/>
        <v>546.70000000000005</v>
      </c>
      <c r="P6" s="86">
        <f t="shared" si="9"/>
        <v>546.70000000000005</v>
      </c>
      <c r="Q6" s="86">
        <f t="shared" si="9"/>
        <v>546.70000000000005</v>
      </c>
      <c r="R6" s="86">
        <f t="shared" si="9"/>
        <v>546.70000000000005</v>
      </c>
      <c r="S6" s="86">
        <f t="shared" si="9"/>
        <v>546.70000000000005</v>
      </c>
      <c r="T6" s="86">
        <f t="shared" si="9"/>
        <v>546.70000000000005</v>
      </c>
      <c r="U6" s="86">
        <f t="shared" si="9"/>
        <v>546.70000000000005</v>
      </c>
      <c r="V6" s="86">
        <f t="shared" si="9"/>
        <v>546.70000000000005</v>
      </c>
      <c r="W6" s="87">
        <f t="shared" si="9"/>
        <v>546.70000000000005</v>
      </c>
      <c r="X6" s="25"/>
      <c r="Y6" s="85">
        <f t="shared" si="9"/>
        <v>531.29999999999995</v>
      </c>
      <c r="Z6" s="85">
        <f t="shared" si="9"/>
        <v>531.29999999999995</v>
      </c>
      <c r="AA6" s="85">
        <f t="shared" si="9"/>
        <v>531.29999999999995</v>
      </c>
      <c r="AB6" s="85">
        <f t="shared" si="9"/>
        <v>531.29999999999995</v>
      </c>
      <c r="AC6" s="85">
        <f t="shared" si="9"/>
        <v>531.29999999999995</v>
      </c>
      <c r="AD6" s="85">
        <f t="shared" si="9"/>
        <v>531.29999999999995</v>
      </c>
      <c r="AE6" s="86">
        <f t="shared" si="9"/>
        <v>531.29999999999995</v>
      </c>
      <c r="AF6" s="86">
        <f t="shared" si="9"/>
        <v>531.29999999999995</v>
      </c>
      <c r="AG6" s="86">
        <f t="shared" si="9"/>
        <v>531.29999999999995</v>
      </c>
      <c r="AH6" s="86">
        <f t="shared" si="9"/>
        <v>531.29999999999995</v>
      </c>
      <c r="AI6" s="86">
        <f t="shared" si="9"/>
        <v>531.29999999999995</v>
      </c>
      <c r="AJ6" s="86">
        <f t="shared" si="9"/>
        <v>531.29999999999995</v>
      </c>
      <c r="AK6" s="86">
        <f t="shared" si="9"/>
        <v>531.29999999999995</v>
      </c>
      <c r="AL6" s="86">
        <f t="shared" si="9"/>
        <v>531.29999999999995</v>
      </c>
      <c r="AM6" s="86">
        <f t="shared" si="9"/>
        <v>531.29999999999995</v>
      </c>
      <c r="AN6" s="86">
        <f t="shared" si="9"/>
        <v>531.29999999999995</v>
      </c>
      <c r="AO6" s="86">
        <f t="shared" si="9"/>
        <v>531.29999999999995</v>
      </c>
      <c r="AP6" s="87">
        <f t="shared" si="9"/>
        <v>531.29999999999995</v>
      </c>
      <c r="AQ6" s="25"/>
      <c r="AR6" s="85">
        <f t="shared" si="9"/>
        <v>562.1</v>
      </c>
      <c r="AS6" s="85">
        <f t="shared" si="9"/>
        <v>562.1</v>
      </c>
      <c r="AT6" s="85">
        <f t="shared" si="9"/>
        <v>562.1</v>
      </c>
      <c r="AU6" s="85">
        <f t="shared" si="9"/>
        <v>562.1</v>
      </c>
      <c r="AV6" s="85">
        <f t="shared" si="9"/>
        <v>562.1</v>
      </c>
      <c r="AW6" s="85">
        <f t="shared" si="9"/>
        <v>562.1</v>
      </c>
      <c r="AX6" s="86">
        <f t="shared" si="9"/>
        <v>562.1</v>
      </c>
      <c r="AY6" s="86">
        <f t="shared" si="9"/>
        <v>562.1</v>
      </c>
      <c r="AZ6" s="86">
        <f t="shared" si="9"/>
        <v>562.1</v>
      </c>
      <c r="BA6" s="86">
        <f t="shared" si="9"/>
        <v>562.1</v>
      </c>
      <c r="BB6" s="86">
        <f t="shared" si="9"/>
        <v>562.1</v>
      </c>
      <c r="BC6" s="86">
        <f t="shared" si="9"/>
        <v>562.1</v>
      </c>
      <c r="BD6" s="86">
        <f t="shared" si="9"/>
        <v>562.1</v>
      </c>
      <c r="BE6" s="86">
        <f t="shared" si="9"/>
        <v>562.1</v>
      </c>
      <c r="BF6" s="86">
        <f t="shared" si="9"/>
        <v>562.1</v>
      </c>
      <c r="BG6" s="86">
        <f t="shared" si="9"/>
        <v>562.1</v>
      </c>
      <c r="BH6" s="86">
        <f t="shared" si="9"/>
        <v>562.1</v>
      </c>
      <c r="BI6" s="87">
        <f t="shared" si="9"/>
        <v>562.1</v>
      </c>
    </row>
    <row r="7" spans="1:61" x14ac:dyDescent="0.2">
      <c r="A7" s="279"/>
      <c r="B7" s="106" t="s">
        <v>22</v>
      </c>
      <c r="C7" s="107">
        <v>400</v>
      </c>
      <c r="D7" s="108">
        <v>7.7</v>
      </c>
      <c r="E7" s="26"/>
      <c r="F7" s="86">
        <f>COUNTIFS(F$22:F$9941,"KH",$D$22:$D$9941,"")*3*$D7+COUNTIFS(F$22:F$9941,"KH",$D$22:$D$9941,"F")*5*$D7</f>
        <v>708.40000000000009</v>
      </c>
      <c r="G7" s="86">
        <f t="shared" ref="G7:BI7" si="10">COUNTIFS(G$22:G$9941,"KH",$D$22:$D$9941,"")*3*$D7+COUNTIFS(G$22:G$9941,"KH",$D$22:$D$9941,"F")*5*$D7</f>
        <v>693</v>
      </c>
      <c r="H7" s="86">
        <f t="shared" si="10"/>
        <v>708.40000000000009</v>
      </c>
      <c r="I7" s="86">
        <f t="shared" si="10"/>
        <v>708.40000000000009</v>
      </c>
      <c r="J7" s="86">
        <f t="shared" si="10"/>
        <v>708.40000000000009</v>
      </c>
      <c r="K7" s="86">
        <f t="shared" si="10"/>
        <v>708.40000000000009</v>
      </c>
      <c r="L7" s="86">
        <f t="shared" si="10"/>
        <v>677.6</v>
      </c>
      <c r="M7" s="86">
        <f t="shared" si="10"/>
        <v>677.6</v>
      </c>
      <c r="N7" s="86">
        <f t="shared" si="10"/>
        <v>677.6</v>
      </c>
      <c r="O7" s="86">
        <f t="shared" si="10"/>
        <v>654.5</v>
      </c>
      <c r="P7" s="86">
        <f t="shared" si="10"/>
        <v>608.29999999999995</v>
      </c>
      <c r="Q7" s="86">
        <f t="shared" si="10"/>
        <v>592.90000000000009</v>
      </c>
      <c r="R7" s="86">
        <f t="shared" si="10"/>
        <v>646.80000000000007</v>
      </c>
      <c r="S7" s="86">
        <f t="shared" si="10"/>
        <v>646.80000000000007</v>
      </c>
      <c r="T7" s="86">
        <f t="shared" si="10"/>
        <v>562.1</v>
      </c>
      <c r="U7" s="86">
        <f t="shared" si="10"/>
        <v>577.5</v>
      </c>
      <c r="V7" s="86">
        <f t="shared" si="10"/>
        <v>562.1</v>
      </c>
      <c r="W7" s="87">
        <f t="shared" si="10"/>
        <v>577.5</v>
      </c>
      <c r="X7" s="25"/>
      <c r="Y7" s="86">
        <f t="shared" si="10"/>
        <v>708.40000000000009</v>
      </c>
      <c r="Z7" s="86">
        <f t="shared" si="10"/>
        <v>723.8</v>
      </c>
      <c r="AA7" s="86">
        <f t="shared" si="10"/>
        <v>708.40000000000009</v>
      </c>
      <c r="AB7" s="86">
        <f t="shared" si="10"/>
        <v>723.8</v>
      </c>
      <c r="AC7" s="86">
        <f t="shared" si="10"/>
        <v>723.8</v>
      </c>
      <c r="AD7" s="86">
        <f t="shared" si="10"/>
        <v>723.8</v>
      </c>
      <c r="AE7" s="86">
        <f t="shared" si="10"/>
        <v>693</v>
      </c>
      <c r="AF7" s="86">
        <f t="shared" si="10"/>
        <v>693</v>
      </c>
      <c r="AG7" s="86">
        <f t="shared" si="10"/>
        <v>693</v>
      </c>
      <c r="AH7" s="86">
        <f t="shared" si="10"/>
        <v>669.90000000000009</v>
      </c>
      <c r="AI7" s="86">
        <f t="shared" si="10"/>
        <v>623.70000000000005</v>
      </c>
      <c r="AJ7" s="86">
        <f t="shared" si="10"/>
        <v>608.29999999999995</v>
      </c>
      <c r="AK7" s="86">
        <f t="shared" si="10"/>
        <v>646.80000000000007</v>
      </c>
      <c r="AL7" s="86">
        <f t="shared" si="10"/>
        <v>646.80000000000007</v>
      </c>
      <c r="AM7" s="86">
        <f t="shared" si="10"/>
        <v>562.1</v>
      </c>
      <c r="AN7" s="86">
        <f t="shared" si="10"/>
        <v>577.5</v>
      </c>
      <c r="AO7" s="86">
        <f t="shared" si="10"/>
        <v>562.1</v>
      </c>
      <c r="AP7" s="87">
        <f t="shared" si="10"/>
        <v>577.5</v>
      </c>
      <c r="AQ7" s="25"/>
      <c r="AR7" s="86">
        <f t="shared" si="10"/>
        <v>708.40000000000009</v>
      </c>
      <c r="AS7" s="86">
        <f t="shared" si="10"/>
        <v>708.40000000000009</v>
      </c>
      <c r="AT7" s="86">
        <f t="shared" si="10"/>
        <v>693</v>
      </c>
      <c r="AU7" s="86">
        <f t="shared" si="10"/>
        <v>708.40000000000009</v>
      </c>
      <c r="AV7" s="86">
        <f t="shared" si="10"/>
        <v>708.40000000000009</v>
      </c>
      <c r="AW7" s="86">
        <f t="shared" si="10"/>
        <v>708.40000000000009</v>
      </c>
      <c r="AX7" s="86">
        <f t="shared" si="10"/>
        <v>0</v>
      </c>
      <c r="AY7" s="86">
        <f t="shared" si="10"/>
        <v>0</v>
      </c>
      <c r="AZ7" s="86">
        <f t="shared" si="10"/>
        <v>0</v>
      </c>
      <c r="BA7" s="86">
        <f t="shared" si="10"/>
        <v>0</v>
      </c>
      <c r="BB7" s="86">
        <f t="shared" si="10"/>
        <v>0</v>
      </c>
      <c r="BC7" s="86">
        <f t="shared" si="10"/>
        <v>0</v>
      </c>
      <c r="BD7" s="86">
        <f t="shared" si="10"/>
        <v>0</v>
      </c>
      <c r="BE7" s="86">
        <f t="shared" si="10"/>
        <v>0</v>
      </c>
      <c r="BF7" s="86">
        <f t="shared" si="10"/>
        <v>0</v>
      </c>
      <c r="BG7" s="86">
        <f t="shared" si="10"/>
        <v>0</v>
      </c>
      <c r="BH7" s="86">
        <f t="shared" si="10"/>
        <v>0</v>
      </c>
      <c r="BI7" s="87">
        <f t="shared" si="10"/>
        <v>0</v>
      </c>
    </row>
    <row r="8" spans="1:61" x14ac:dyDescent="0.2">
      <c r="A8" s="279"/>
      <c r="B8" s="110" t="s">
        <v>40</v>
      </c>
      <c r="C8" s="111">
        <v>400</v>
      </c>
      <c r="D8" s="112">
        <v>7.7</v>
      </c>
      <c r="E8" s="26"/>
      <c r="F8" s="86">
        <f>COUNTIFS(F$22:F$9941,"APH",$D$22:$D$9941,"")*3*$D8+COUNTIFS(F$22:F$9941,"APH",$D$22:$D$9941,"F")*5*$D8</f>
        <v>677.6</v>
      </c>
      <c r="G8" s="86">
        <f t="shared" ref="G8:BI8" si="11">COUNTIFS(G$22:G$9941,"APH",$D$22:$D$9941,"")*3*$D8+COUNTIFS(G$22:G$9941,"APH",$D$22:$D$9941,"F")*5*$D8</f>
        <v>677.6</v>
      </c>
      <c r="H8" s="86">
        <f t="shared" si="11"/>
        <v>677.6</v>
      </c>
      <c r="I8" s="86">
        <f t="shared" si="11"/>
        <v>677.6</v>
      </c>
      <c r="J8" s="86">
        <f t="shared" si="11"/>
        <v>677.6</v>
      </c>
      <c r="K8" s="86">
        <f t="shared" si="11"/>
        <v>677.6</v>
      </c>
      <c r="L8" s="86">
        <f t="shared" si="11"/>
        <v>646.80000000000007</v>
      </c>
      <c r="M8" s="86">
        <f t="shared" si="11"/>
        <v>646.80000000000007</v>
      </c>
      <c r="N8" s="86">
        <f t="shared" si="11"/>
        <v>646.80000000000007</v>
      </c>
      <c r="O8" s="86">
        <f t="shared" si="11"/>
        <v>646.80000000000007</v>
      </c>
      <c r="P8" s="86">
        <f t="shared" si="11"/>
        <v>646.80000000000007</v>
      </c>
      <c r="Q8" s="86">
        <f t="shared" si="11"/>
        <v>646.80000000000007</v>
      </c>
      <c r="R8" s="86">
        <f t="shared" si="11"/>
        <v>777.7</v>
      </c>
      <c r="S8" s="86">
        <f t="shared" si="11"/>
        <v>777.7</v>
      </c>
      <c r="T8" s="86">
        <f t="shared" si="11"/>
        <v>777.7</v>
      </c>
      <c r="U8" s="86">
        <f t="shared" si="11"/>
        <v>777.7</v>
      </c>
      <c r="V8" s="86">
        <f t="shared" si="11"/>
        <v>777.7</v>
      </c>
      <c r="W8" s="87">
        <f t="shared" si="11"/>
        <v>777.7</v>
      </c>
      <c r="X8" s="25"/>
      <c r="Y8" s="86">
        <f t="shared" si="11"/>
        <v>693</v>
      </c>
      <c r="Z8" s="86">
        <f t="shared" si="11"/>
        <v>693</v>
      </c>
      <c r="AA8" s="86">
        <f t="shared" si="11"/>
        <v>693</v>
      </c>
      <c r="AB8" s="86">
        <f t="shared" si="11"/>
        <v>693</v>
      </c>
      <c r="AC8" s="86">
        <f t="shared" si="11"/>
        <v>693</v>
      </c>
      <c r="AD8" s="86">
        <f t="shared" si="11"/>
        <v>693</v>
      </c>
      <c r="AE8" s="86">
        <f t="shared" si="11"/>
        <v>646.80000000000007</v>
      </c>
      <c r="AF8" s="86">
        <f t="shared" si="11"/>
        <v>646.80000000000007</v>
      </c>
      <c r="AG8" s="86">
        <f t="shared" si="11"/>
        <v>646.80000000000007</v>
      </c>
      <c r="AH8" s="86">
        <f t="shared" si="11"/>
        <v>646.80000000000007</v>
      </c>
      <c r="AI8" s="86">
        <f t="shared" si="11"/>
        <v>646.80000000000007</v>
      </c>
      <c r="AJ8" s="86">
        <f t="shared" si="11"/>
        <v>646.80000000000007</v>
      </c>
      <c r="AK8" s="86">
        <f t="shared" si="11"/>
        <v>793.1</v>
      </c>
      <c r="AL8" s="86">
        <f t="shared" si="11"/>
        <v>793.1</v>
      </c>
      <c r="AM8" s="86">
        <f t="shared" si="11"/>
        <v>793.1</v>
      </c>
      <c r="AN8" s="86">
        <f t="shared" si="11"/>
        <v>793.1</v>
      </c>
      <c r="AO8" s="86">
        <f t="shared" si="11"/>
        <v>793.1</v>
      </c>
      <c r="AP8" s="87">
        <f t="shared" si="11"/>
        <v>793.1</v>
      </c>
      <c r="AQ8" s="25"/>
      <c r="AR8" s="86">
        <f t="shared" si="11"/>
        <v>0</v>
      </c>
      <c r="AS8" s="86">
        <f t="shared" si="11"/>
        <v>0</v>
      </c>
      <c r="AT8" s="86">
        <f t="shared" si="11"/>
        <v>0</v>
      </c>
      <c r="AU8" s="86">
        <f t="shared" si="11"/>
        <v>0</v>
      </c>
      <c r="AV8" s="86">
        <f t="shared" si="11"/>
        <v>0</v>
      </c>
      <c r="AW8" s="86">
        <f t="shared" si="11"/>
        <v>0</v>
      </c>
      <c r="AX8" s="86">
        <f t="shared" si="11"/>
        <v>0</v>
      </c>
      <c r="AY8" s="86">
        <f t="shared" si="11"/>
        <v>0</v>
      </c>
      <c r="AZ8" s="86">
        <f t="shared" si="11"/>
        <v>0</v>
      </c>
      <c r="BA8" s="86">
        <f t="shared" si="11"/>
        <v>0</v>
      </c>
      <c r="BB8" s="86">
        <f t="shared" si="11"/>
        <v>0</v>
      </c>
      <c r="BC8" s="86">
        <f t="shared" si="11"/>
        <v>0</v>
      </c>
      <c r="BD8" s="86">
        <f t="shared" si="11"/>
        <v>777.7</v>
      </c>
      <c r="BE8" s="86">
        <f t="shared" si="11"/>
        <v>777.7</v>
      </c>
      <c r="BF8" s="86">
        <f t="shared" si="11"/>
        <v>777.7</v>
      </c>
      <c r="BG8" s="86">
        <f t="shared" si="11"/>
        <v>777.7</v>
      </c>
      <c r="BH8" s="86">
        <f t="shared" si="11"/>
        <v>777.7</v>
      </c>
      <c r="BI8" s="87">
        <f t="shared" si="11"/>
        <v>777.7</v>
      </c>
    </row>
    <row r="9" spans="1:61" x14ac:dyDescent="0.2">
      <c r="A9" s="279"/>
      <c r="B9" s="113" t="s">
        <v>23</v>
      </c>
      <c r="C9" s="114">
        <v>400</v>
      </c>
      <c r="D9" s="115">
        <v>7.7</v>
      </c>
      <c r="E9" s="26"/>
      <c r="F9" s="86">
        <f>COUNTIFS(F$22:F$9941,"AD",$D$22:$D$9941,"")*3*$D9+COUNTIFS(F$22:F$9941,"AD",$D$22:$D$9941,"F")*5*$D9</f>
        <v>646.80000000000007</v>
      </c>
      <c r="G9" s="86">
        <f t="shared" ref="G9:BI9" si="12">COUNTIFS(G$22:G$9941,"AD",$D$22:$D$9941,"")*3*$D9+COUNTIFS(G$22:G$9941,"AD",$D$22:$D$9941,"F")*5*$D9</f>
        <v>646.80000000000007</v>
      </c>
      <c r="H9" s="86">
        <f t="shared" si="12"/>
        <v>646.80000000000007</v>
      </c>
      <c r="I9" s="86">
        <f t="shared" si="12"/>
        <v>646.80000000000007</v>
      </c>
      <c r="J9" s="86">
        <f t="shared" si="12"/>
        <v>646.80000000000007</v>
      </c>
      <c r="K9" s="86">
        <f t="shared" si="12"/>
        <v>646.80000000000007</v>
      </c>
      <c r="L9" s="86">
        <f t="shared" si="12"/>
        <v>693</v>
      </c>
      <c r="M9" s="86">
        <f t="shared" si="12"/>
        <v>662.2</v>
      </c>
      <c r="N9" s="86">
        <f t="shared" si="12"/>
        <v>677.6</v>
      </c>
      <c r="O9" s="86">
        <f t="shared" si="12"/>
        <v>731.5</v>
      </c>
      <c r="P9" s="86">
        <f t="shared" si="12"/>
        <v>777.7</v>
      </c>
      <c r="Q9" s="86">
        <f t="shared" si="12"/>
        <v>777.7</v>
      </c>
      <c r="R9" s="86">
        <f t="shared" si="12"/>
        <v>608.29999999999995</v>
      </c>
      <c r="S9" s="86">
        <f t="shared" si="12"/>
        <v>592.90000000000009</v>
      </c>
      <c r="T9" s="86">
        <f t="shared" si="12"/>
        <v>677.6</v>
      </c>
      <c r="U9" s="86">
        <f t="shared" si="12"/>
        <v>677.6</v>
      </c>
      <c r="V9" s="86">
        <f t="shared" si="12"/>
        <v>677.6</v>
      </c>
      <c r="W9" s="87">
        <f t="shared" si="12"/>
        <v>677.6</v>
      </c>
      <c r="X9" s="25"/>
      <c r="Y9" s="86">
        <f t="shared" si="12"/>
        <v>646.80000000000007</v>
      </c>
      <c r="Z9" s="86">
        <f t="shared" si="12"/>
        <v>646.80000000000007</v>
      </c>
      <c r="AA9" s="86">
        <f t="shared" si="12"/>
        <v>646.80000000000007</v>
      </c>
      <c r="AB9" s="86">
        <f t="shared" si="12"/>
        <v>646.80000000000007</v>
      </c>
      <c r="AC9" s="86">
        <f t="shared" si="12"/>
        <v>646.80000000000007</v>
      </c>
      <c r="AD9" s="86">
        <f t="shared" si="12"/>
        <v>646.80000000000007</v>
      </c>
      <c r="AE9" s="86">
        <f t="shared" si="12"/>
        <v>708.40000000000009</v>
      </c>
      <c r="AF9" s="86">
        <f t="shared" si="12"/>
        <v>677.6</v>
      </c>
      <c r="AG9" s="86">
        <f t="shared" si="12"/>
        <v>693</v>
      </c>
      <c r="AH9" s="86">
        <f t="shared" si="12"/>
        <v>746.90000000000009</v>
      </c>
      <c r="AI9" s="86">
        <f t="shared" si="12"/>
        <v>793.1</v>
      </c>
      <c r="AJ9" s="86">
        <f t="shared" si="12"/>
        <v>793.1</v>
      </c>
      <c r="AK9" s="86">
        <f t="shared" si="12"/>
        <v>623.70000000000005</v>
      </c>
      <c r="AL9" s="86">
        <f t="shared" si="12"/>
        <v>592.90000000000009</v>
      </c>
      <c r="AM9" s="86">
        <f t="shared" si="12"/>
        <v>693</v>
      </c>
      <c r="AN9" s="86">
        <f t="shared" si="12"/>
        <v>693</v>
      </c>
      <c r="AO9" s="86">
        <f t="shared" si="12"/>
        <v>693</v>
      </c>
      <c r="AP9" s="87">
        <f t="shared" si="12"/>
        <v>693</v>
      </c>
      <c r="AQ9" s="25"/>
      <c r="AR9" s="86">
        <f t="shared" si="12"/>
        <v>0</v>
      </c>
      <c r="AS9" s="86">
        <f t="shared" si="12"/>
        <v>0</v>
      </c>
      <c r="AT9" s="86">
        <f t="shared" si="12"/>
        <v>0</v>
      </c>
      <c r="AU9" s="86">
        <f t="shared" si="12"/>
        <v>0</v>
      </c>
      <c r="AV9" s="86">
        <f t="shared" si="12"/>
        <v>0</v>
      </c>
      <c r="AW9" s="86">
        <f t="shared" si="12"/>
        <v>0</v>
      </c>
      <c r="AX9" s="86">
        <f t="shared" si="12"/>
        <v>693</v>
      </c>
      <c r="AY9" s="86">
        <f t="shared" si="12"/>
        <v>662.2</v>
      </c>
      <c r="AZ9" s="86">
        <f t="shared" si="12"/>
        <v>677.6</v>
      </c>
      <c r="BA9" s="86">
        <f t="shared" si="12"/>
        <v>731.5</v>
      </c>
      <c r="BB9" s="86">
        <f t="shared" si="12"/>
        <v>777.7</v>
      </c>
      <c r="BC9" s="86">
        <f t="shared" si="12"/>
        <v>777.7</v>
      </c>
      <c r="BD9" s="86">
        <f t="shared" si="12"/>
        <v>0</v>
      </c>
      <c r="BE9" s="86">
        <f t="shared" si="12"/>
        <v>0</v>
      </c>
      <c r="BF9" s="86">
        <f t="shared" si="12"/>
        <v>0</v>
      </c>
      <c r="BG9" s="86">
        <f t="shared" si="12"/>
        <v>0</v>
      </c>
      <c r="BH9" s="86">
        <f t="shared" si="12"/>
        <v>0</v>
      </c>
      <c r="BI9" s="87">
        <f t="shared" si="12"/>
        <v>0</v>
      </c>
    </row>
    <row r="10" spans="1:61" x14ac:dyDescent="0.2">
      <c r="A10" s="279"/>
      <c r="B10" s="116" t="s">
        <v>16</v>
      </c>
      <c r="C10" s="117">
        <v>60</v>
      </c>
      <c r="D10" s="118">
        <v>7.7</v>
      </c>
      <c r="E10" s="26"/>
      <c r="F10" s="86">
        <f t="shared" ref="F10:BI10" si="13">COUNTIFS(F$22:F$9941,"Päd",$D$22:$D$9941,"")*3*$D10+COUNTIFS(F$22:F$9941,"Päd",$D$22:$D$9941,"F")*5*$D10</f>
        <v>69.3</v>
      </c>
      <c r="G10" s="86">
        <f t="shared" si="13"/>
        <v>84.7</v>
      </c>
      <c r="H10" s="86">
        <f t="shared" si="13"/>
        <v>69.3</v>
      </c>
      <c r="I10" s="86">
        <f t="shared" si="13"/>
        <v>69.3</v>
      </c>
      <c r="J10" s="86">
        <f t="shared" si="13"/>
        <v>69.3</v>
      </c>
      <c r="K10" s="86">
        <f t="shared" si="13"/>
        <v>69.3</v>
      </c>
      <c r="L10" s="86">
        <f t="shared" si="13"/>
        <v>84.7</v>
      </c>
      <c r="M10" s="86">
        <f t="shared" si="13"/>
        <v>115.5</v>
      </c>
      <c r="N10" s="86">
        <f t="shared" si="13"/>
        <v>100.1</v>
      </c>
      <c r="O10" s="86">
        <f t="shared" si="13"/>
        <v>69.3</v>
      </c>
      <c r="P10" s="86">
        <f t="shared" si="13"/>
        <v>69.3</v>
      </c>
      <c r="Q10" s="86">
        <f t="shared" si="13"/>
        <v>84.7</v>
      </c>
      <c r="R10" s="86">
        <f t="shared" si="13"/>
        <v>69.3</v>
      </c>
      <c r="S10" s="86">
        <f t="shared" si="13"/>
        <v>84.7</v>
      </c>
      <c r="T10" s="86">
        <f t="shared" si="13"/>
        <v>84.7</v>
      </c>
      <c r="U10" s="86">
        <f t="shared" si="13"/>
        <v>69.3</v>
      </c>
      <c r="V10" s="86">
        <f t="shared" si="13"/>
        <v>84.7</v>
      </c>
      <c r="W10" s="87">
        <f t="shared" si="13"/>
        <v>69.3</v>
      </c>
      <c r="X10" s="25"/>
      <c r="Y10" s="86">
        <f t="shared" si="13"/>
        <v>84.7</v>
      </c>
      <c r="Z10" s="86">
        <f t="shared" si="13"/>
        <v>69.3</v>
      </c>
      <c r="AA10" s="86">
        <f t="shared" si="13"/>
        <v>84.7</v>
      </c>
      <c r="AB10" s="86">
        <f t="shared" si="13"/>
        <v>69.3</v>
      </c>
      <c r="AC10" s="86">
        <f t="shared" si="13"/>
        <v>69.3</v>
      </c>
      <c r="AD10" s="86">
        <f t="shared" si="13"/>
        <v>69.3</v>
      </c>
      <c r="AE10" s="86">
        <f t="shared" si="13"/>
        <v>84.7</v>
      </c>
      <c r="AF10" s="86">
        <f t="shared" si="13"/>
        <v>115.5</v>
      </c>
      <c r="AG10" s="86">
        <f t="shared" si="13"/>
        <v>100.1</v>
      </c>
      <c r="AH10" s="86">
        <f t="shared" si="13"/>
        <v>69.3</v>
      </c>
      <c r="AI10" s="86">
        <f t="shared" si="13"/>
        <v>69.3</v>
      </c>
      <c r="AJ10" s="86">
        <f t="shared" si="13"/>
        <v>84.7</v>
      </c>
      <c r="AK10" s="86">
        <f t="shared" si="13"/>
        <v>69.3</v>
      </c>
      <c r="AL10" s="86">
        <f t="shared" si="13"/>
        <v>100.1</v>
      </c>
      <c r="AM10" s="86">
        <f t="shared" si="13"/>
        <v>84.7</v>
      </c>
      <c r="AN10" s="86">
        <f t="shared" si="13"/>
        <v>69.3</v>
      </c>
      <c r="AO10" s="86">
        <f t="shared" si="13"/>
        <v>84.7</v>
      </c>
      <c r="AP10" s="87">
        <f t="shared" si="13"/>
        <v>69.3</v>
      </c>
      <c r="AQ10" s="25"/>
      <c r="AR10" s="86">
        <f t="shared" si="13"/>
        <v>69.3</v>
      </c>
      <c r="AS10" s="86">
        <f t="shared" si="13"/>
        <v>69.3</v>
      </c>
      <c r="AT10" s="86">
        <f t="shared" si="13"/>
        <v>84.7</v>
      </c>
      <c r="AU10" s="86">
        <f t="shared" si="13"/>
        <v>69.3</v>
      </c>
      <c r="AV10" s="86">
        <f t="shared" si="13"/>
        <v>69.3</v>
      </c>
      <c r="AW10" s="86">
        <f t="shared" si="13"/>
        <v>69.3</v>
      </c>
      <c r="AX10" s="86">
        <f t="shared" si="13"/>
        <v>84.7</v>
      </c>
      <c r="AY10" s="86">
        <f t="shared" si="13"/>
        <v>115.5</v>
      </c>
      <c r="AZ10" s="86">
        <f t="shared" si="13"/>
        <v>100.1</v>
      </c>
      <c r="BA10" s="86">
        <f t="shared" si="13"/>
        <v>46.2</v>
      </c>
      <c r="BB10" s="86">
        <f t="shared" si="13"/>
        <v>0</v>
      </c>
      <c r="BC10" s="86">
        <f t="shared" si="13"/>
        <v>0</v>
      </c>
      <c r="BD10" s="86">
        <f t="shared" si="13"/>
        <v>0</v>
      </c>
      <c r="BE10" s="86">
        <f t="shared" si="13"/>
        <v>0</v>
      </c>
      <c r="BF10" s="86">
        <f t="shared" si="13"/>
        <v>0</v>
      </c>
      <c r="BG10" s="86">
        <f t="shared" si="13"/>
        <v>0</v>
      </c>
      <c r="BH10" s="86">
        <f t="shared" si="13"/>
        <v>0</v>
      </c>
      <c r="BI10" s="87">
        <f t="shared" si="13"/>
        <v>0</v>
      </c>
    </row>
    <row r="11" spans="1:61" x14ac:dyDescent="0.2">
      <c r="A11" s="279"/>
      <c r="B11" s="208" t="s">
        <v>53</v>
      </c>
      <c r="C11" s="184">
        <v>120</v>
      </c>
      <c r="D11" s="209">
        <v>7.7</v>
      </c>
      <c r="E11" s="26"/>
      <c r="F11" s="86">
        <f>COUNTIFS(F$22:F$9941,"Psych",$D$22:$D$9941,"")*3*$D11+COUNTIFS(F$22:F$9941,"Psych",$D$22:$D$9941,"F")*5*$D11</f>
        <v>154</v>
      </c>
      <c r="G11" s="86">
        <f>COUNTIFS(G$22:G$9941,"Psych",$D$22:$D$9941,"")*3*$D11+COUNTIFS(G$22:G$9941,"Psych",$D$22:$D$9941,"F")*5*$D11</f>
        <v>154</v>
      </c>
      <c r="H11" s="86">
        <f>COUNTIFS(H$22:H$9941,"Psych",$D$22:$D$9941,"")*3*$D11+COUNTIFS(H$22:H$9941,"Psych",$D$22:$D$9941,"F")*5*$D11</f>
        <v>154</v>
      </c>
      <c r="I11" s="86">
        <f>COUNTIFS(I$22:I$9941,"Psych",$D$22:$D$9941,"")*3*$D11+COUNTIFS(I$22:I$9941,"Psych",$D$22:$D$9941,"F")*5*$D11</f>
        <v>154</v>
      </c>
      <c r="J11" s="86">
        <f>COUNTIFS(J$22:J$9941,"Psych",$D$22:$D$9941,"")*3*$D11+COUNTIFS(J$22:J$9941,"Psych",$D$22:$D$9941,"F")*5*$D11</f>
        <v>154</v>
      </c>
      <c r="K11" s="86">
        <f>COUNTIFS(K$22:K$9941,"Psych",$D$22:$D$9941,"")*3*$D11+COUNTIFS(K$22:K$9941,"Psych",$D$22:$D$9941,"F")*5*$D11</f>
        <v>154</v>
      </c>
      <c r="L11" s="86">
        <f>COUNTIFS(L$22:L$9941,"Psych",$D$22:$D$9941,"")*3*$D11+COUNTIFS(L$22:L$9941,"Psych",$D$22:$D$9941,"F")*5*$D11</f>
        <v>154</v>
      </c>
      <c r="M11" s="86">
        <f>COUNTIFS(M$22:M$9941,"Psych",$D$22:$D$9941,"")*3*$D11+COUNTIFS(M$22:M$9941,"Psych",$D$22:$D$9941,"F")*5*$D11</f>
        <v>154</v>
      </c>
      <c r="N11" s="86">
        <f>COUNTIFS(N$22:N$9941,"Psych",$D$22:$D$9941,"")*3*$D11+COUNTIFS(N$22:N$9941,"Psych",$D$22:$D$9941,"F")*5*$D11</f>
        <v>154</v>
      </c>
      <c r="O11" s="86">
        <f>COUNTIFS(O$22:O$9941,"Psych",$D$22:$D$9941,"")*3*$D11+COUNTIFS(O$22:O$9941,"Psych",$D$22:$D$9941,"F")*5*$D11</f>
        <v>154</v>
      </c>
      <c r="P11" s="86">
        <f>COUNTIFS(P$22:P$9941,"Psych",$D$22:$D$9941,"")*3*$D11+COUNTIFS(P$22:P$9941,"Psych",$D$22:$D$9941,"F")*5*$D11</f>
        <v>154</v>
      </c>
      <c r="Q11" s="86">
        <f>COUNTIFS(Q$22:Q$9941,"Psych",$D$22:$D$9941,"")*3*$D11+COUNTIFS(Q$22:Q$9941,"Psych",$D$22:$D$9941,"F")*5*$D11</f>
        <v>154</v>
      </c>
      <c r="R11" s="86">
        <f>COUNTIFS(R$22:R$9941,"Psych",$D$22:$D$9941,"")*3*$D11+COUNTIFS(R$22:R$9941,"Psych",$D$22:$D$9941,"F")*5*$D11</f>
        <v>154</v>
      </c>
      <c r="S11" s="86">
        <f>COUNTIFS(S$22:S$9941,"Psych",$D$22:$D$9941,"")*3*$D11+COUNTIFS(S$22:S$9941,"Psych",$D$22:$D$9941,"F")*5*$D11</f>
        <v>154</v>
      </c>
      <c r="T11" s="86">
        <f>COUNTIFS(T$22:T$9941,"Psych",$D$22:$D$9941,"")*3*$D11+COUNTIFS(T$22:T$9941,"Psych",$D$22:$D$9941,"F")*5*$D11</f>
        <v>154</v>
      </c>
      <c r="U11" s="86">
        <f>COUNTIFS(U$22:U$9941,"Psych",$D$22:$D$9941,"")*3*$D11+COUNTIFS(U$22:U$9941,"Psych",$D$22:$D$9941,"F")*5*$D11</f>
        <v>154</v>
      </c>
      <c r="V11" s="86">
        <f>COUNTIFS(V$22:V$9941,"Psych",$D$22:$D$9941,"")*3*$D11+COUNTIFS(V$22:V$9941,"Psych",$D$22:$D$9941,"F")*5*$D11</f>
        <v>154</v>
      </c>
      <c r="W11" s="87">
        <f>COUNTIFS(W$22:W$9941,"Psych",$D$22:$D$9941,"")*3*$D11+COUNTIFS(W$22:W$9941,"Psych",$D$22:$D$9941,"F")*5*$D11</f>
        <v>154</v>
      </c>
      <c r="X11" s="25"/>
      <c r="Y11" s="86">
        <f>COUNTIFS(Y$22:Y$9941,"Psych",$D$22:$D$9941,"")*3*$D11+COUNTIFS(Y$22:Y$9941,"Psych",$D$22:$D$9941,"F")*5*$D11</f>
        <v>0</v>
      </c>
      <c r="Z11" s="86">
        <f>COUNTIFS(Z$22:Z$9941,"Psych",$D$22:$D$9941,"")*3*$D11+COUNTIFS(Z$22:Z$9941,"Psych",$D$22:$D$9941,"F")*5*$D11</f>
        <v>0</v>
      </c>
      <c r="AA11" s="86">
        <f>COUNTIFS(AA$22:AA$9941,"Psych",$D$22:$D$9941,"")*3*$D11+COUNTIFS(AA$22:AA$9941,"Psych",$D$22:$D$9941,"F")*5*$D11</f>
        <v>0</v>
      </c>
      <c r="AB11" s="86">
        <f>COUNTIFS(AB$22:AB$9941,"Psych",$D$22:$D$9941,"")*3*$D11+COUNTIFS(AB$22:AB$9941,"Psych",$D$22:$D$9941,"F")*5*$D11</f>
        <v>0</v>
      </c>
      <c r="AC11" s="86">
        <f>COUNTIFS(AC$22:AC$9941,"Psych",$D$22:$D$9941,"")*3*$D11+COUNTIFS(AC$22:AC$9941,"Psych",$D$22:$D$9941,"F")*5*$D11</f>
        <v>0</v>
      </c>
      <c r="AD11" s="86">
        <f>COUNTIFS(AD$22:AD$9941,"Psych",$D$22:$D$9941,"")*3*$D11+COUNTIFS(AD$22:AD$9941,"Psych",$D$22:$D$9941,"F")*5*$D11</f>
        <v>0</v>
      </c>
      <c r="AE11" s="86">
        <f>COUNTIFS(AE$22:AE$9941,"Psych",$D$22:$D$9941,"")*3*$D11+COUNTIFS(AE$22:AE$9941,"Psych",$D$22:$D$9941,"F")*5*$D11</f>
        <v>0</v>
      </c>
      <c r="AF11" s="86">
        <f>COUNTIFS(AF$22:AF$9941,"Psych",$D$22:$D$9941,"")*3*$D11+COUNTIFS(AF$22:AF$9941,"Psych",$D$22:$D$9941,"F")*5*$D11</f>
        <v>0</v>
      </c>
      <c r="AG11" s="86">
        <f>COUNTIFS(AG$22:AG$9941,"Psych",$D$22:$D$9941,"")*3*$D11+COUNTIFS(AG$22:AG$9941,"Psych",$D$22:$D$9941,"F")*5*$D11</f>
        <v>0</v>
      </c>
      <c r="AH11" s="86">
        <f>COUNTIFS(AH$22:AH$9941,"Psych",$D$22:$D$9941,"")*3*$D11+COUNTIFS(AH$22:AH$9941,"Psych",$D$22:$D$9941,"F")*5*$D11</f>
        <v>0</v>
      </c>
      <c r="AI11" s="86">
        <f>COUNTIFS(AI$22:AI$9941,"Psych",$D$22:$D$9941,"")*3*$D11+COUNTIFS(AI$22:AI$9941,"Psych",$D$22:$D$9941,"F")*5*$D11</f>
        <v>0</v>
      </c>
      <c r="AJ11" s="86">
        <f>COUNTIFS(AJ$22:AJ$9941,"Psych",$D$22:$D$9941,"")*3*$D11+COUNTIFS(AJ$22:AJ$9941,"Psych",$D$22:$D$9941,"F")*5*$D11</f>
        <v>0</v>
      </c>
      <c r="AK11" s="86">
        <f>COUNTIFS(AK$22:AK$9941,"Psych",$D$22:$D$9941,"")*3*$D11+COUNTIFS(AK$22:AK$9941,"Psych",$D$22:$D$9941,"F")*5*$D11</f>
        <v>0</v>
      </c>
      <c r="AL11" s="86">
        <f>COUNTIFS(AL$22:AL$9941,"Psych",$D$22:$D$9941,"")*3*$D11+COUNTIFS(AL$22:AL$9941,"Psych",$D$22:$D$9941,"F")*5*$D11</f>
        <v>0</v>
      </c>
      <c r="AM11" s="86">
        <f>COUNTIFS(AM$22:AM$9941,"Psych",$D$22:$D$9941,"")*3*$D11+COUNTIFS(AM$22:AM$9941,"Psych",$D$22:$D$9941,"F")*5*$D11</f>
        <v>0</v>
      </c>
      <c r="AN11" s="86">
        <f>COUNTIFS(AN$22:AN$9941,"Psych",$D$22:$D$9941,"")*3*$D11+COUNTIFS(AN$22:AN$9941,"Psych",$D$22:$D$9941,"F")*5*$D11</f>
        <v>0</v>
      </c>
      <c r="AO11" s="86">
        <f>COUNTIFS(AO$22:AO$9941,"Psych",$D$22:$D$9941,"")*3*$D11+COUNTIFS(AO$22:AO$9941,"Psych",$D$22:$D$9941,"F")*5*$D11</f>
        <v>0</v>
      </c>
      <c r="AP11" s="87">
        <f>COUNTIFS(AP$22:AP$9941,"Psych",$D$22:$D$9941,"")*3*$D11+COUNTIFS(AP$22:AP$9941,"Psych",$D$22:$D$9941,"F")*5*$D11</f>
        <v>0</v>
      </c>
      <c r="AQ11" s="25"/>
      <c r="AR11" s="86">
        <f>COUNTIFS(AR$22:AR$9941,"Psych",$D$22:$D$9941,"")*3*$D11+COUNTIFS(AR$22:AR$9941,"Psych",$D$22:$D$9941,"F")*5*$D11</f>
        <v>0</v>
      </c>
      <c r="AS11" s="86">
        <f>COUNTIFS(AS$22:AS$9941,"Psych",$D$22:$D$9941,"")*3*$D11+COUNTIFS(AS$22:AS$9941,"Psych",$D$22:$D$9941,"F")*5*$D11</f>
        <v>0</v>
      </c>
      <c r="AT11" s="86">
        <f>COUNTIFS(AT$22:AT$9941,"Psych",$D$22:$D$9941,"")*3*$D11+COUNTIFS(AT$22:AT$9941,"Psych",$D$22:$D$9941,"F")*5*$D11</f>
        <v>0</v>
      </c>
      <c r="AU11" s="86">
        <f>COUNTIFS(AU$22:AU$9941,"Psych",$D$22:$D$9941,"")*3*$D11+COUNTIFS(AU$22:AU$9941,"Psych",$D$22:$D$9941,"F")*5*$D11</f>
        <v>0</v>
      </c>
      <c r="AV11" s="86">
        <f>COUNTIFS(AV$22:AV$9941,"Psych",$D$22:$D$9941,"")*3*$D11+COUNTIFS(AV$22:AV$9941,"Psych",$D$22:$D$9941,"F")*5*$D11</f>
        <v>0</v>
      </c>
      <c r="AW11" s="86">
        <f>COUNTIFS(AW$22:AW$9941,"Psych",$D$22:$D$9941,"")*3*$D11+COUNTIFS(AW$22:AW$9941,"Psych",$D$22:$D$9941,"F")*5*$D11</f>
        <v>0</v>
      </c>
      <c r="AX11" s="86">
        <f>COUNTIFS(AX$22:AX$9941,"Psych",$D$22:$D$9941,"")*3*$D11+COUNTIFS(AX$22:AX$9941,"Psych",$D$22:$D$9941,"F")*5*$D11</f>
        <v>0</v>
      </c>
      <c r="AY11" s="86">
        <f>COUNTIFS(AY$22:AY$9941,"Psych",$D$22:$D$9941,"")*3*$D11+COUNTIFS(AY$22:AY$9941,"Psych",$D$22:$D$9941,"F")*5*$D11</f>
        <v>0</v>
      </c>
      <c r="AZ11" s="86">
        <f>COUNTIFS(AZ$22:AZ$9941,"Psych",$D$22:$D$9941,"")*3*$D11+COUNTIFS(AZ$22:AZ$9941,"Psych",$D$22:$D$9941,"F")*5*$D11</f>
        <v>0</v>
      </c>
      <c r="BA11" s="86">
        <f>COUNTIFS(BA$22:BA$9941,"Psych",$D$22:$D$9941,"")*3*$D11+COUNTIFS(BA$22:BA$9941,"Psych",$D$22:$D$9941,"F")*5*$D11</f>
        <v>0</v>
      </c>
      <c r="BB11" s="86">
        <f>COUNTIFS(BB$22:BB$9941,"Psych",$D$22:$D$9941,"")*3*$D11+COUNTIFS(BB$22:BB$9941,"Psych",$D$22:$D$9941,"F")*5*$D11</f>
        <v>0</v>
      </c>
      <c r="BC11" s="86">
        <f>COUNTIFS(BC$22:BC$9941,"Psych",$D$22:$D$9941,"")*3*$D11+COUNTIFS(BC$22:BC$9941,"Psych",$D$22:$D$9941,"F")*5*$D11</f>
        <v>0</v>
      </c>
      <c r="BD11" s="86">
        <f>COUNTIFS(BD$22:BD$9941,"Psych",$D$22:$D$9941,"")*3*$D11+COUNTIFS(BD$22:BD$9941,"Psych",$D$22:$D$9941,"F")*5*$D11</f>
        <v>0</v>
      </c>
      <c r="BE11" s="86">
        <f>COUNTIFS(BE$22:BE$9941,"Psych",$D$22:$D$9941,"")*3*$D11+COUNTIFS(BE$22:BE$9941,"Psych",$D$22:$D$9941,"F")*5*$D11</f>
        <v>0</v>
      </c>
      <c r="BF11" s="86">
        <f>COUNTIFS(BF$22:BF$9941,"Psych",$D$22:$D$9941,"")*3*$D11+COUNTIFS(BF$22:BF$9941,"Psych",$D$22:$D$9941,"F")*5*$D11</f>
        <v>0</v>
      </c>
      <c r="BG11" s="86">
        <f>COUNTIFS(BG$22:BG$9941,"Psych",$D$22:$D$9941,"")*3*$D11+COUNTIFS(BG$22:BG$9941,"Psych",$D$22:$D$9941,"F")*5*$D11</f>
        <v>0</v>
      </c>
      <c r="BH11" s="86">
        <f>COUNTIFS(BH$22:BH$9941,"Psych",$D$22:$D$9941,"")*3*$D11+COUNTIFS(BH$22:BH$9941,"Psych",$D$22:$D$9941,"F")*5*$D11</f>
        <v>0</v>
      </c>
      <c r="BI11" s="87">
        <f>COUNTIFS(BI$22:BI$9941,"Psych",$D$22:$D$9941,"")*3*$D11+COUNTIFS(BI$22:BI$9941,"Psych",$D$22:$D$9941,"F")*5*$D11</f>
        <v>0</v>
      </c>
    </row>
    <row r="12" spans="1:61" x14ac:dyDescent="0.2">
      <c r="A12" s="279"/>
      <c r="B12" s="210" t="s">
        <v>52</v>
      </c>
      <c r="C12" s="185">
        <v>500</v>
      </c>
      <c r="D12" s="211">
        <v>7.7</v>
      </c>
      <c r="E12" s="26"/>
      <c r="F12" s="86">
        <f>COUNTIFS(F$22:F$9941,"Vertiefung",$D$22:$D$9941,"")*3*$D12+COUNTIFS(F$22:F$9941,"Vertiefung",$D$22:$D$9941,"F")*5*$D12</f>
        <v>954.80000000000007</v>
      </c>
      <c r="G12" s="86">
        <f t="shared" ref="G12:BI12" si="14">COUNTIFS(G$22:G$9941,"Vertiefung",$D$22:$D$9941,"")*3*$D12+COUNTIFS(G$22:G$9941,"Vertiefung",$D$22:$D$9941,"F")*5*$D12</f>
        <v>954.80000000000007</v>
      </c>
      <c r="H12" s="86">
        <f t="shared" si="14"/>
        <v>954.80000000000007</v>
      </c>
      <c r="I12" s="86">
        <f t="shared" si="14"/>
        <v>954.80000000000007</v>
      </c>
      <c r="J12" s="86">
        <f t="shared" si="14"/>
        <v>954.80000000000007</v>
      </c>
      <c r="K12" s="86">
        <f t="shared" si="14"/>
        <v>954.80000000000007</v>
      </c>
      <c r="L12" s="86">
        <f t="shared" si="14"/>
        <v>954.80000000000007</v>
      </c>
      <c r="M12" s="86">
        <f t="shared" si="14"/>
        <v>954.80000000000007</v>
      </c>
      <c r="N12" s="86">
        <f t="shared" si="14"/>
        <v>954.80000000000007</v>
      </c>
      <c r="O12" s="86">
        <f t="shared" si="14"/>
        <v>954.80000000000007</v>
      </c>
      <c r="P12" s="86">
        <f t="shared" si="14"/>
        <v>954.80000000000007</v>
      </c>
      <c r="Q12" s="86">
        <f t="shared" si="14"/>
        <v>954.80000000000007</v>
      </c>
      <c r="R12" s="86">
        <f t="shared" si="14"/>
        <v>954.80000000000007</v>
      </c>
      <c r="S12" s="86">
        <f t="shared" si="14"/>
        <v>954.80000000000007</v>
      </c>
      <c r="T12" s="86">
        <f t="shared" si="14"/>
        <v>954.80000000000007</v>
      </c>
      <c r="U12" s="86">
        <f t="shared" si="14"/>
        <v>954.80000000000007</v>
      </c>
      <c r="V12" s="86">
        <f t="shared" si="14"/>
        <v>954.80000000000007</v>
      </c>
      <c r="W12" s="87">
        <f t="shared" si="14"/>
        <v>954.80000000000007</v>
      </c>
      <c r="X12" s="25"/>
      <c r="Y12" s="86">
        <f t="shared" si="14"/>
        <v>0</v>
      </c>
      <c r="Z12" s="86">
        <f t="shared" si="14"/>
        <v>0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0</v>
      </c>
      <c r="AF12" s="86">
        <f t="shared" si="14"/>
        <v>0</v>
      </c>
      <c r="AG12" s="86">
        <f t="shared" si="14"/>
        <v>0</v>
      </c>
      <c r="AH12" s="86">
        <f t="shared" si="14"/>
        <v>0</v>
      </c>
      <c r="AI12" s="86">
        <f t="shared" si="14"/>
        <v>0</v>
      </c>
      <c r="AJ12" s="86">
        <f t="shared" si="14"/>
        <v>0</v>
      </c>
      <c r="AK12" s="86">
        <f t="shared" si="14"/>
        <v>0</v>
      </c>
      <c r="AL12" s="86">
        <f t="shared" si="14"/>
        <v>0</v>
      </c>
      <c r="AM12" s="86">
        <f t="shared" si="14"/>
        <v>0</v>
      </c>
      <c r="AN12" s="86">
        <f t="shared" si="14"/>
        <v>0</v>
      </c>
      <c r="AO12" s="86">
        <f t="shared" si="14"/>
        <v>0</v>
      </c>
      <c r="AP12" s="87">
        <f t="shared" si="14"/>
        <v>0</v>
      </c>
      <c r="AQ12" s="25"/>
      <c r="AR12" s="86">
        <f t="shared" si="14"/>
        <v>0</v>
      </c>
      <c r="AS12" s="86">
        <f t="shared" si="14"/>
        <v>0</v>
      </c>
      <c r="AT12" s="86">
        <f t="shared" si="14"/>
        <v>0</v>
      </c>
      <c r="AU12" s="86">
        <f t="shared" si="14"/>
        <v>0</v>
      </c>
      <c r="AV12" s="86">
        <f t="shared" si="14"/>
        <v>0</v>
      </c>
      <c r="AW12" s="86">
        <f t="shared" si="14"/>
        <v>0</v>
      </c>
      <c r="AX12" s="86">
        <f t="shared" si="14"/>
        <v>0</v>
      </c>
      <c r="AY12" s="86">
        <f t="shared" si="14"/>
        <v>0</v>
      </c>
      <c r="AZ12" s="86">
        <f t="shared" si="14"/>
        <v>0</v>
      </c>
      <c r="BA12" s="86">
        <f t="shared" si="14"/>
        <v>0</v>
      </c>
      <c r="BB12" s="86">
        <f t="shared" si="14"/>
        <v>0</v>
      </c>
      <c r="BC12" s="86">
        <f t="shared" si="14"/>
        <v>0</v>
      </c>
      <c r="BD12" s="86">
        <f t="shared" si="14"/>
        <v>0</v>
      </c>
      <c r="BE12" s="86">
        <f t="shared" si="14"/>
        <v>0</v>
      </c>
      <c r="BF12" s="86">
        <f t="shared" si="14"/>
        <v>0</v>
      </c>
      <c r="BG12" s="86">
        <f t="shared" si="14"/>
        <v>0</v>
      </c>
      <c r="BH12" s="86">
        <f t="shared" si="14"/>
        <v>0</v>
      </c>
      <c r="BI12" s="87">
        <f t="shared" si="14"/>
        <v>0</v>
      </c>
    </row>
    <row r="13" spans="1:61" x14ac:dyDescent="0.2">
      <c r="A13" s="279"/>
      <c r="B13" s="212" t="s">
        <v>54</v>
      </c>
      <c r="C13" s="186">
        <v>80</v>
      </c>
      <c r="D13" s="213">
        <v>7.7</v>
      </c>
      <c r="E13" s="26"/>
      <c r="F13" s="86">
        <f t="shared" ref="F13:BI13" si="15">COUNTIFS(F$22:F$9941,"Wahl 1",$D$22:$D$9941,"")*3*$D13+COUNTIFS(F$22:F$9941,"Wahl 1",$D$22:$D$9941,"F")*5*$D13</f>
        <v>115.5</v>
      </c>
      <c r="G13" s="86">
        <f t="shared" si="15"/>
        <v>115.5</v>
      </c>
      <c r="H13" s="86">
        <f t="shared" si="15"/>
        <v>115.5</v>
      </c>
      <c r="I13" s="86">
        <f t="shared" si="15"/>
        <v>115.5</v>
      </c>
      <c r="J13" s="86">
        <f t="shared" si="15"/>
        <v>115.5</v>
      </c>
      <c r="K13" s="86">
        <f t="shared" si="15"/>
        <v>115.5</v>
      </c>
      <c r="L13" s="86">
        <f t="shared" si="15"/>
        <v>115.5</v>
      </c>
      <c r="M13" s="86">
        <f t="shared" si="15"/>
        <v>115.5</v>
      </c>
      <c r="N13" s="86">
        <f t="shared" si="15"/>
        <v>115.5</v>
      </c>
      <c r="O13" s="86">
        <f t="shared" si="15"/>
        <v>115.5</v>
      </c>
      <c r="P13" s="86">
        <f t="shared" si="15"/>
        <v>115.5</v>
      </c>
      <c r="Q13" s="86">
        <f t="shared" si="15"/>
        <v>115.5</v>
      </c>
      <c r="R13" s="86">
        <f t="shared" si="15"/>
        <v>115.5</v>
      </c>
      <c r="S13" s="86">
        <f t="shared" si="15"/>
        <v>115.5</v>
      </c>
      <c r="T13" s="86">
        <f t="shared" si="15"/>
        <v>115.5</v>
      </c>
      <c r="U13" s="86">
        <f t="shared" si="15"/>
        <v>115.5</v>
      </c>
      <c r="V13" s="86">
        <f t="shared" si="15"/>
        <v>115.5</v>
      </c>
      <c r="W13" s="87">
        <f t="shared" si="15"/>
        <v>115.5</v>
      </c>
      <c r="X13" s="25"/>
      <c r="Y13" s="86">
        <f t="shared" si="15"/>
        <v>0</v>
      </c>
      <c r="Z13" s="86">
        <f t="shared" si="15"/>
        <v>0</v>
      </c>
      <c r="AA13" s="86">
        <f t="shared" si="15"/>
        <v>0</v>
      </c>
      <c r="AB13" s="86">
        <f t="shared" si="15"/>
        <v>0</v>
      </c>
      <c r="AC13" s="86">
        <f t="shared" si="15"/>
        <v>0</v>
      </c>
      <c r="AD13" s="86">
        <f t="shared" si="15"/>
        <v>0</v>
      </c>
      <c r="AE13" s="86">
        <f t="shared" si="15"/>
        <v>0</v>
      </c>
      <c r="AF13" s="86">
        <f t="shared" si="15"/>
        <v>0</v>
      </c>
      <c r="AG13" s="86">
        <f t="shared" si="15"/>
        <v>0</v>
      </c>
      <c r="AH13" s="86">
        <f t="shared" si="15"/>
        <v>0</v>
      </c>
      <c r="AI13" s="86">
        <f t="shared" si="15"/>
        <v>0</v>
      </c>
      <c r="AJ13" s="86">
        <f t="shared" si="15"/>
        <v>0</v>
      </c>
      <c r="AK13" s="86">
        <f t="shared" si="15"/>
        <v>0</v>
      </c>
      <c r="AL13" s="86">
        <f t="shared" si="15"/>
        <v>0</v>
      </c>
      <c r="AM13" s="86">
        <f t="shared" si="15"/>
        <v>0</v>
      </c>
      <c r="AN13" s="86">
        <f t="shared" si="15"/>
        <v>0</v>
      </c>
      <c r="AO13" s="86">
        <f t="shared" si="15"/>
        <v>0</v>
      </c>
      <c r="AP13" s="87">
        <f t="shared" si="15"/>
        <v>0</v>
      </c>
      <c r="AQ13" s="25"/>
      <c r="AR13" s="86">
        <f t="shared" si="15"/>
        <v>0</v>
      </c>
      <c r="AS13" s="86">
        <f t="shared" si="15"/>
        <v>0</v>
      </c>
      <c r="AT13" s="86">
        <f t="shared" si="15"/>
        <v>0</v>
      </c>
      <c r="AU13" s="86">
        <f t="shared" si="15"/>
        <v>0</v>
      </c>
      <c r="AV13" s="86">
        <f t="shared" si="15"/>
        <v>0</v>
      </c>
      <c r="AW13" s="86">
        <f t="shared" si="15"/>
        <v>0</v>
      </c>
      <c r="AX13" s="86">
        <f t="shared" si="15"/>
        <v>0</v>
      </c>
      <c r="AY13" s="86">
        <f t="shared" si="15"/>
        <v>0</v>
      </c>
      <c r="AZ13" s="86">
        <f t="shared" si="15"/>
        <v>0</v>
      </c>
      <c r="BA13" s="86">
        <f t="shared" si="15"/>
        <v>0</v>
      </c>
      <c r="BB13" s="86">
        <f t="shared" si="15"/>
        <v>0</v>
      </c>
      <c r="BC13" s="86">
        <f t="shared" si="15"/>
        <v>0</v>
      </c>
      <c r="BD13" s="86">
        <f t="shared" si="15"/>
        <v>0</v>
      </c>
      <c r="BE13" s="86">
        <f t="shared" si="15"/>
        <v>0</v>
      </c>
      <c r="BF13" s="86">
        <f t="shared" si="15"/>
        <v>0</v>
      </c>
      <c r="BG13" s="86">
        <f t="shared" si="15"/>
        <v>0</v>
      </c>
      <c r="BH13" s="86">
        <f t="shared" si="15"/>
        <v>0</v>
      </c>
      <c r="BI13" s="87">
        <f t="shared" si="15"/>
        <v>0</v>
      </c>
    </row>
    <row r="14" spans="1:61" ht="13.5" thickBot="1" x14ac:dyDescent="0.25">
      <c r="A14" s="304"/>
      <c r="B14" s="214" t="s">
        <v>55</v>
      </c>
      <c r="C14" s="215">
        <v>80</v>
      </c>
      <c r="D14" s="216">
        <v>7.7</v>
      </c>
      <c r="E14" s="28"/>
      <c r="F14" s="88">
        <f t="shared" ref="F14:BI14" si="16">COUNTIFS(F$22:F$9941,"Wahl 2",$D$22:$D$9941,"")*3*$D14+COUNTIFS(F$22:F$9941,"Wahl 2",$D$22:$D$9941,"F")*5*$D14</f>
        <v>115.5</v>
      </c>
      <c r="G14" s="88">
        <f t="shared" si="16"/>
        <v>115.5</v>
      </c>
      <c r="H14" s="88">
        <f t="shared" si="16"/>
        <v>115.5</v>
      </c>
      <c r="I14" s="88">
        <f t="shared" si="16"/>
        <v>115.5</v>
      </c>
      <c r="J14" s="88">
        <f t="shared" si="16"/>
        <v>115.5</v>
      </c>
      <c r="K14" s="88">
        <f t="shared" si="16"/>
        <v>115.5</v>
      </c>
      <c r="L14" s="88">
        <f t="shared" si="16"/>
        <v>115.5</v>
      </c>
      <c r="M14" s="88">
        <f t="shared" si="16"/>
        <v>115.5</v>
      </c>
      <c r="N14" s="88">
        <f t="shared" si="16"/>
        <v>115.5</v>
      </c>
      <c r="O14" s="88">
        <f t="shared" si="16"/>
        <v>115.5</v>
      </c>
      <c r="P14" s="88">
        <f t="shared" si="16"/>
        <v>115.5</v>
      </c>
      <c r="Q14" s="88">
        <f t="shared" si="16"/>
        <v>115.5</v>
      </c>
      <c r="R14" s="88">
        <f t="shared" si="16"/>
        <v>115.5</v>
      </c>
      <c r="S14" s="88">
        <f t="shared" si="16"/>
        <v>115.5</v>
      </c>
      <c r="T14" s="88">
        <f t="shared" si="16"/>
        <v>115.5</v>
      </c>
      <c r="U14" s="88">
        <f t="shared" si="16"/>
        <v>115.5</v>
      </c>
      <c r="V14" s="88">
        <f t="shared" si="16"/>
        <v>115.5</v>
      </c>
      <c r="W14" s="89">
        <f t="shared" si="16"/>
        <v>115.5</v>
      </c>
      <c r="X14" s="217"/>
      <c r="Y14" s="88">
        <f t="shared" si="16"/>
        <v>0</v>
      </c>
      <c r="Z14" s="88">
        <f t="shared" si="16"/>
        <v>0</v>
      </c>
      <c r="AA14" s="88">
        <f t="shared" si="16"/>
        <v>0</v>
      </c>
      <c r="AB14" s="88">
        <f t="shared" si="16"/>
        <v>0</v>
      </c>
      <c r="AC14" s="88">
        <f t="shared" si="16"/>
        <v>0</v>
      </c>
      <c r="AD14" s="88">
        <f t="shared" si="16"/>
        <v>0</v>
      </c>
      <c r="AE14" s="88">
        <f t="shared" si="16"/>
        <v>0</v>
      </c>
      <c r="AF14" s="88">
        <f t="shared" si="16"/>
        <v>0</v>
      </c>
      <c r="AG14" s="88">
        <f t="shared" si="16"/>
        <v>0</v>
      </c>
      <c r="AH14" s="88">
        <f t="shared" si="16"/>
        <v>0</v>
      </c>
      <c r="AI14" s="88">
        <f t="shared" si="16"/>
        <v>0</v>
      </c>
      <c r="AJ14" s="88">
        <f t="shared" si="16"/>
        <v>0</v>
      </c>
      <c r="AK14" s="88">
        <f t="shared" si="16"/>
        <v>0</v>
      </c>
      <c r="AL14" s="88">
        <f t="shared" si="16"/>
        <v>0</v>
      </c>
      <c r="AM14" s="88">
        <f t="shared" si="16"/>
        <v>0</v>
      </c>
      <c r="AN14" s="88">
        <f t="shared" si="16"/>
        <v>0</v>
      </c>
      <c r="AO14" s="88">
        <f t="shared" si="16"/>
        <v>0</v>
      </c>
      <c r="AP14" s="89">
        <f t="shared" si="16"/>
        <v>0</v>
      </c>
      <c r="AQ14" s="217"/>
      <c r="AR14" s="88">
        <f t="shared" si="16"/>
        <v>0</v>
      </c>
      <c r="AS14" s="88">
        <f t="shared" si="16"/>
        <v>0</v>
      </c>
      <c r="AT14" s="88">
        <f t="shared" si="16"/>
        <v>0</v>
      </c>
      <c r="AU14" s="88">
        <f t="shared" si="16"/>
        <v>0</v>
      </c>
      <c r="AV14" s="88">
        <f t="shared" si="16"/>
        <v>0</v>
      </c>
      <c r="AW14" s="88">
        <f t="shared" si="16"/>
        <v>0</v>
      </c>
      <c r="AX14" s="88">
        <f t="shared" si="16"/>
        <v>0</v>
      </c>
      <c r="AY14" s="88">
        <f t="shared" si="16"/>
        <v>0</v>
      </c>
      <c r="AZ14" s="88">
        <f t="shared" si="16"/>
        <v>0</v>
      </c>
      <c r="BA14" s="88">
        <f t="shared" si="16"/>
        <v>0</v>
      </c>
      <c r="BB14" s="88">
        <f t="shared" si="16"/>
        <v>0</v>
      </c>
      <c r="BC14" s="88">
        <f t="shared" si="16"/>
        <v>0</v>
      </c>
      <c r="BD14" s="88">
        <f t="shared" si="16"/>
        <v>0</v>
      </c>
      <c r="BE14" s="88">
        <f t="shared" si="16"/>
        <v>0</v>
      </c>
      <c r="BF14" s="88">
        <f t="shared" si="16"/>
        <v>0</v>
      </c>
      <c r="BG14" s="88">
        <f t="shared" si="16"/>
        <v>0</v>
      </c>
      <c r="BH14" s="88">
        <f t="shared" si="16"/>
        <v>0</v>
      </c>
      <c r="BI14" s="89">
        <f t="shared" si="16"/>
        <v>0</v>
      </c>
    </row>
    <row r="15" spans="1:61" x14ac:dyDescent="0.2">
      <c r="A15" s="295" t="s">
        <v>35</v>
      </c>
      <c r="B15" s="298" t="s">
        <v>24</v>
      </c>
      <c r="C15" s="299"/>
      <c r="D15" s="300"/>
      <c r="E15" s="2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5"/>
      <c r="S15" s="5"/>
      <c r="T15" s="5"/>
      <c r="U15" s="5"/>
      <c r="V15" s="5"/>
      <c r="W15" s="24"/>
      <c r="X15" s="29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5"/>
      <c r="AL15" s="5"/>
      <c r="AM15" s="5"/>
      <c r="AN15" s="5"/>
      <c r="AO15" s="5"/>
      <c r="AP15" s="24"/>
      <c r="AQ15" s="29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5"/>
      <c r="BE15" s="5"/>
      <c r="BF15" s="5"/>
      <c r="BG15" s="5"/>
      <c r="BH15" s="5"/>
      <c r="BI15" s="24"/>
    </row>
    <row r="16" spans="1:61" x14ac:dyDescent="0.2">
      <c r="A16" s="296"/>
      <c r="B16" s="301" t="s">
        <v>25</v>
      </c>
      <c r="C16" s="302"/>
      <c r="D16" s="303"/>
      <c r="E16" s="3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4"/>
      <c r="S16" s="4"/>
      <c r="T16" s="4"/>
      <c r="U16" s="4"/>
      <c r="V16" s="4"/>
      <c r="W16" s="22"/>
      <c r="X16" s="30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4"/>
      <c r="AL16" s="4"/>
      <c r="AM16" s="4"/>
      <c r="AN16" s="4"/>
      <c r="AO16" s="4"/>
      <c r="AP16" s="22"/>
      <c r="AQ16" s="30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4"/>
      <c r="BE16" s="4"/>
      <c r="BF16" s="4"/>
      <c r="BG16" s="4"/>
      <c r="BH16" s="4"/>
      <c r="BI16" s="22"/>
    </row>
    <row r="17" spans="1:61" x14ac:dyDescent="0.2">
      <c r="A17" s="296"/>
      <c r="B17" s="301" t="s">
        <v>26</v>
      </c>
      <c r="C17" s="302"/>
      <c r="D17" s="303"/>
      <c r="E17" s="30"/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218">
        <v>1</v>
      </c>
      <c r="X17" s="30"/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6">
        <v>1</v>
      </c>
      <c r="AH17" s="16">
        <v>1</v>
      </c>
      <c r="AI17" s="16">
        <v>1</v>
      </c>
      <c r="AJ17" s="16">
        <v>1</v>
      </c>
      <c r="AK17" s="16">
        <v>1</v>
      </c>
      <c r="AL17" s="16">
        <v>1</v>
      </c>
      <c r="AM17" s="16">
        <v>1</v>
      </c>
      <c r="AN17" s="16">
        <v>1</v>
      </c>
      <c r="AO17" s="16">
        <v>1</v>
      </c>
      <c r="AP17" s="218">
        <v>1</v>
      </c>
      <c r="AQ17" s="30"/>
      <c r="AR17" s="16">
        <v>1</v>
      </c>
      <c r="AS17" s="16">
        <v>1</v>
      </c>
      <c r="AT17" s="16">
        <v>1</v>
      </c>
      <c r="AU17" s="16">
        <v>1</v>
      </c>
      <c r="AV17" s="16">
        <v>1</v>
      </c>
      <c r="AW17" s="16">
        <v>1</v>
      </c>
      <c r="AX17" s="16">
        <v>1</v>
      </c>
      <c r="AY17" s="16">
        <v>1</v>
      </c>
      <c r="AZ17" s="16">
        <v>1</v>
      </c>
      <c r="BA17" s="16">
        <v>1</v>
      </c>
      <c r="BB17" s="16">
        <v>1</v>
      </c>
      <c r="BC17" s="16">
        <v>1</v>
      </c>
      <c r="BD17" s="16">
        <v>1</v>
      </c>
      <c r="BE17" s="16">
        <v>1</v>
      </c>
      <c r="BF17" s="16">
        <v>1</v>
      </c>
      <c r="BG17" s="16">
        <v>1</v>
      </c>
      <c r="BH17" s="16">
        <v>1</v>
      </c>
      <c r="BI17" s="218">
        <v>1</v>
      </c>
    </row>
    <row r="18" spans="1:61" x14ac:dyDescent="0.2">
      <c r="A18" s="296"/>
      <c r="B18" s="301" t="s">
        <v>28</v>
      </c>
      <c r="C18" s="302"/>
      <c r="D18" s="303"/>
      <c r="E18" s="30"/>
      <c r="F18" s="16">
        <v>3</v>
      </c>
      <c r="G18" s="16">
        <v>3</v>
      </c>
      <c r="H18" s="16">
        <v>3</v>
      </c>
      <c r="I18" s="16">
        <v>3</v>
      </c>
      <c r="J18" s="16">
        <v>3</v>
      </c>
      <c r="K18" s="16">
        <v>3</v>
      </c>
      <c r="L18" s="16">
        <v>3</v>
      </c>
      <c r="M18" s="16">
        <v>3</v>
      </c>
      <c r="N18" s="16">
        <v>3</v>
      </c>
      <c r="O18" s="16">
        <v>3</v>
      </c>
      <c r="P18" s="16">
        <v>3</v>
      </c>
      <c r="Q18" s="16">
        <v>3</v>
      </c>
      <c r="R18" s="16">
        <v>3</v>
      </c>
      <c r="S18" s="16">
        <v>3</v>
      </c>
      <c r="T18" s="16">
        <v>3</v>
      </c>
      <c r="U18" s="16">
        <v>3</v>
      </c>
      <c r="V18" s="16">
        <v>3</v>
      </c>
      <c r="W18" s="218">
        <v>3</v>
      </c>
      <c r="X18" s="30"/>
      <c r="Y18" s="16">
        <v>3</v>
      </c>
      <c r="Z18" s="16">
        <v>3</v>
      </c>
      <c r="AA18" s="16">
        <v>3</v>
      </c>
      <c r="AB18" s="16">
        <v>3</v>
      </c>
      <c r="AC18" s="16">
        <v>3</v>
      </c>
      <c r="AD18" s="16">
        <v>3</v>
      </c>
      <c r="AE18" s="16">
        <v>3</v>
      </c>
      <c r="AF18" s="16">
        <v>3</v>
      </c>
      <c r="AG18" s="16">
        <v>3</v>
      </c>
      <c r="AH18" s="16">
        <v>3</v>
      </c>
      <c r="AI18" s="16">
        <v>3</v>
      </c>
      <c r="AJ18" s="16">
        <v>3</v>
      </c>
      <c r="AK18" s="16">
        <v>3</v>
      </c>
      <c r="AL18" s="16">
        <v>3</v>
      </c>
      <c r="AM18" s="16">
        <v>3</v>
      </c>
      <c r="AN18" s="16">
        <v>3</v>
      </c>
      <c r="AO18" s="16">
        <v>3</v>
      </c>
      <c r="AP18" s="218">
        <v>3</v>
      </c>
      <c r="AQ18" s="30"/>
      <c r="AR18" s="16">
        <v>3</v>
      </c>
      <c r="AS18" s="16">
        <v>3</v>
      </c>
      <c r="AT18" s="16">
        <v>3</v>
      </c>
      <c r="AU18" s="16">
        <v>3</v>
      </c>
      <c r="AV18" s="16">
        <v>3</v>
      </c>
      <c r="AW18" s="16">
        <v>3</v>
      </c>
      <c r="AX18" s="16">
        <v>3</v>
      </c>
      <c r="AY18" s="16">
        <v>3</v>
      </c>
      <c r="AZ18" s="16">
        <v>3</v>
      </c>
      <c r="BA18" s="16">
        <v>3</v>
      </c>
      <c r="BB18" s="16">
        <v>3</v>
      </c>
      <c r="BC18" s="16">
        <v>3</v>
      </c>
      <c r="BD18" s="16">
        <v>3</v>
      </c>
      <c r="BE18" s="16">
        <v>3</v>
      </c>
      <c r="BF18" s="16">
        <v>3</v>
      </c>
      <c r="BG18" s="16">
        <v>3</v>
      </c>
      <c r="BH18" s="16">
        <v>3</v>
      </c>
      <c r="BI18" s="218">
        <v>3</v>
      </c>
    </row>
    <row r="19" spans="1:61" x14ac:dyDescent="0.2">
      <c r="A19" s="296"/>
      <c r="B19" s="301" t="s">
        <v>29</v>
      </c>
      <c r="C19" s="302"/>
      <c r="D19" s="303"/>
      <c r="E19" s="3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4"/>
      <c r="S19" s="4"/>
      <c r="T19" s="4"/>
      <c r="U19" s="4"/>
      <c r="V19" s="4"/>
      <c r="W19" s="22"/>
      <c r="X19" s="30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4"/>
      <c r="AL19" s="4"/>
      <c r="AM19" s="4"/>
      <c r="AN19" s="4"/>
      <c r="AO19" s="4"/>
      <c r="AP19" s="22"/>
      <c r="AQ19" s="30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4"/>
      <c r="BE19" s="4"/>
      <c r="BF19" s="4"/>
      <c r="BG19" s="4"/>
      <c r="BH19" s="4"/>
      <c r="BI19" s="22"/>
    </row>
    <row r="20" spans="1:61" ht="13.5" thickBot="1" x14ac:dyDescent="0.25">
      <c r="A20" s="297"/>
      <c r="B20" s="292" t="s">
        <v>0</v>
      </c>
      <c r="C20" s="293"/>
      <c r="D20" s="294"/>
      <c r="E20" s="31"/>
      <c r="F20" s="32">
        <f t="shared" ref="F20:K20" si="17">SUM(F15:F19)</f>
        <v>4</v>
      </c>
      <c r="G20" s="32">
        <f t="shared" si="17"/>
        <v>4</v>
      </c>
      <c r="H20" s="32">
        <f t="shared" si="17"/>
        <v>4</v>
      </c>
      <c r="I20" s="32">
        <f t="shared" si="17"/>
        <v>4</v>
      </c>
      <c r="J20" s="32">
        <f t="shared" si="17"/>
        <v>4</v>
      </c>
      <c r="K20" s="32">
        <f t="shared" si="17"/>
        <v>4</v>
      </c>
      <c r="L20" s="32">
        <f>SUM(L15:L19)</f>
        <v>4</v>
      </c>
      <c r="M20" s="32">
        <f t="shared" ref="M20:Q20" si="18">SUM(M15:M19)</f>
        <v>4</v>
      </c>
      <c r="N20" s="32">
        <f t="shared" si="18"/>
        <v>4</v>
      </c>
      <c r="O20" s="32">
        <f t="shared" si="18"/>
        <v>4</v>
      </c>
      <c r="P20" s="32">
        <f t="shared" si="18"/>
        <v>4</v>
      </c>
      <c r="Q20" s="32">
        <f t="shared" si="18"/>
        <v>4</v>
      </c>
      <c r="R20" s="32">
        <f>SUM(R15:R19)</f>
        <v>4</v>
      </c>
      <c r="S20" s="32">
        <f t="shared" ref="S20:W20" si="19">SUM(S15:S19)</f>
        <v>4</v>
      </c>
      <c r="T20" s="32">
        <f t="shared" si="19"/>
        <v>4</v>
      </c>
      <c r="U20" s="32">
        <f t="shared" si="19"/>
        <v>4</v>
      </c>
      <c r="V20" s="32">
        <f t="shared" si="19"/>
        <v>4</v>
      </c>
      <c r="W20" s="33">
        <f t="shared" si="19"/>
        <v>4</v>
      </c>
      <c r="X20" s="31"/>
      <c r="Y20" s="32">
        <f t="shared" ref="Y20:AP20" si="20">SUM(Y15:Y19)</f>
        <v>4</v>
      </c>
      <c r="Z20" s="32">
        <f t="shared" si="20"/>
        <v>4</v>
      </c>
      <c r="AA20" s="32">
        <f t="shared" si="20"/>
        <v>4</v>
      </c>
      <c r="AB20" s="32">
        <f t="shared" si="20"/>
        <v>4</v>
      </c>
      <c r="AC20" s="32">
        <f t="shared" si="20"/>
        <v>4</v>
      </c>
      <c r="AD20" s="32">
        <f t="shared" si="20"/>
        <v>4</v>
      </c>
      <c r="AE20" s="32">
        <f t="shared" si="20"/>
        <v>4</v>
      </c>
      <c r="AF20" s="32">
        <f t="shared" si="20"/>
        <v>4</v>
      </c>
      <c r="AG20" s="32">
        <f t="shared" si="20"/>
        <v>4</v>
      </c>
      <c r="AH20" s="32">
        <f t="shared" si="20"/>
        <v>4</v>
      </c>
      <c r="AI20" s="32">
        <f t="shared" si="20"/>
        <v>4</v>
      </c>
      <c r="AJ20" s="32">
        <f t="shared" si="20"/>
        <v>4</v>
      </c>
      <c r="AK20" s="32">
        <f t="shared" si="20"/>
        <v>4</v>
      </c>
      <c r="AL20" s="32">
        <f t="shared" si="20"/>
        <v>4</v>
      </c>
      <c r="AM20" s="32">
        <f t="shared" si="20"/>
        <v>4</v>
      </c>
      <c r="AN20" s="32">
        <f t="shared" si="20"/>
        <v>4</v>
      </c>
      <c r="AO20" s="32">
        <f t="shared" si="20"/>
        <v>4</v>
      </c>
      <c r="AP20" s="33">
        <f t="shared" si="20"/>
        <v>4</v>
      </c>
      <c r="AQ20" s="31"/>
      <c r="AR20" s="32">
        <f t="shared" ref="AR20:BI20" si="21">SUM(AR15:AR19)</f>
        <v>4</v>
      </c>
      <c r="AS20" s="32">
        <f t="shared" si="21"/>
        <v>4</v>
      </c>
      <c r="AT20" s="32">
        <f t="shared" si="21"/>
        <v>4</v>
      </c>
      <c r="AU20" s="32">
        <f t="shared" si="21"/>
        <v>4</v>
      </c>
      <c r="AV20" s="32">
        <f t="shared" si="21"/>
        <v>4</v>
      </c>
      <c r="AW20" s="32">
        <f t="shared" si="21"/>
        <v>4</v>
      </c>
      <c r="AX20" s="32">
        <f t="shared" si="21"/>
        <v>4</v>
      </c>
      <c r="AY20" s="32">
        <f t="shared" si="21"/>
        <v>4</v>
      </c>
      <c r="AZ20" s="32">
        <f t="shared" si="21"/>
        <v>4</v>
      </c>
      <c r="BA20" s="32">
        <f t="shared" si="21"/>
        <v>4</v>
      </c>
      <c r="BB20" s="32">
        <f t="shared" si="21"/>
        <v>4</v>
      </c>
      <c r="BC20" s="32">
        <f t="shared" si="21"/>
        <v>4</v>
      </c>
      <c r="BD20" s="32">
        <f t="shared" si="21"/>
        <v>4</v>
      </c>
      <c r="BE20" s="32">
        <f t="shared" si="21"/>
        <v>4</v>
      </c>
      <c r="BF20" s="32">
        <f t="shared" si="21"/>
        <v>4</v>
      </c>
      <c r="BG20" s="32">
        <f t="shared" si="21"/>
        <v>4</v>
      </c>
      <c r="BH20" s="32">
        <f t="shared" si="21"/>
        <v>4</v>
      </c>
      <c r="BI20" s="33">
        <f t="shared" si="21"/>
        <v>4</v>
      </c>
    </row>
    <row r="21" spans="1:61" ht="13.5" thickBot="1" x14ac:dyDescent="0.25">
      <c r="A21" s="34" t="s">
        <v>13</v>
      </c>
      <c r="B21" s="36" t="s">
        <v>14</v>
      </c>
      <c r="C21" s="37" t="s">
        <v>15</v>
      </c>
      <c r="D21" s="38" t="s">
        <v>75</v>
      </c>
      <c r="E21" s="50" t="s">
        <v>48</v>
      </c>
      <c r="F21" s="131" t="s">
        <v>56</v>
      </c>
      <c r="G21" s="131" t="s">
        <v>57</v>
      </c>
      <c r="H21" s="131" t="s">
        <v>58</v>
      </c>
      <c r="I21" s="131" t="s">
        <v>59</v>
      </c>
      <c r="J21" s="131" t="s">
        <v>60</v>
      </c>
      <c r="K21" s="131" t="s">
        <v>61</v>
      </c>
      <c r="L21" s="131" t="s">
        <v>62</v>
      </c>
      <c r="M21" s="131" t="s">
        <v>63</v>
      </c>
      <c r="N21" s="131" t="s">
        <v>64</v>
      </c>
      <c r="O21" s="131" t="s">
        <v>65</v>
      </c>
      <c r="P21" s="131" t="s">
        <v>66</v>
      </c>
      <c r="Q21" s="131" t="s">
        <v>67</v>
      </c>
      <c r="R21" s="219" t="s">
        <v>68</v>
      </c>
      <c r="S21" s="219" t="s">
        <v>69</v>
      </c>
      <c r="T21" s="219" t="s">
        <v>70</v>
      </c>
      <c r="U21" s="219" t="s">
        <v>71</v>
      </c>
      <c r="V21" s="219" t="s">
        <v>72</v>
      </c>
      <c r="W21" s="38" t="s">
        <v>73</v>
      </c>
      <c r="X21" s="50" t="s">
        <v>48</v>
      </c>
      <c r="Y21" s="131" t="s">
        <v>56</v>
      </c>
      <c r="Z21" s="131" t="s">
        <v>57</v>
      </c>
      <c r="AA21" s="131" t="s">
        <v>58</v>
      </c>
      <c r="AB21" s="131" t="s">
        <v>59</v>
      </c>
      <c r="AC21" s="131" t="s">
        <v>60</v>
      </c>
      <c r="AD21" s="131" t="s">
        <v>61</v>
      </c>
      <c r="AE21" s="131" t="s">
        <v>62</v>
      </c>
      <c r="AF21" s="131" t="s">
        <v>63</v>
      </c>
      <c r="AG21" s="131" t="s">
        <v>64</v>
      </c>
      <c r="AH21" s="131" t="s">
        <v>65</v>
      </c>
      <c r="AI21" s="131" t="s">
        <v>66</v>
      </c>
      <c r="AJ21" s="131" t="s">
        <v>67</v>
      </c>
      <c r="AK21" s="219" t="s">
        <v>68</v>
      </c>
      <c r="AL21" s="219" t="s">
        <v>69</v>
      </c>
      <c r="AM21" s="219" t="s">
        <v>70</v>
      </c>
      <c r="AN21" s="219" t="s">
        <v>71</v>
      </c>
      <c r="AO21" s="219" t="s">
        <v>72</v>
      </c>
      <c r="AP21" s="38" t="s">
        <v>73</v>
      </c>
      <c r="AQ21" s="132" t="s">
        <v>48</v>
      </c>
      <c r="AR21" s="133" t="s">
        <v>56</v>
      </c>
      <c r="AS21" s="133" t="s">
        <v>57</v>
      </c>
      <c r="AT21" s="133" t="s">
        <v>58</v>
      </c>
      <c r="AU21" s="133" t="s">
        <v>59</v>
      </c>
      <c r="AV21" s="133" t="s">
        <v>60</v>
      </c>
      <c r="AW21" s="133" t="s">
        <v>61</v>
      </c>
      <c r="AX21" s="133" t="s">
        <v>62</v>
      </c>
      <c r="AY21" s="133" t="s">
        <v>63</v>
      </c>
      <c r="AZ21" s="133" t="s">
        <v>64</v>
      </c>
      <c r="BA21" s="133" t="s">
        <v>65</v>
      </c>
      <c r="BB21" s="133" t="s">
        <v>66</v>
      </c>
      <c r="BC21" s="133" t="s">
        <v>67</v>
      </c>
      <c r="BD21" s="223" t="s">
        <v>68</v>
      </c>
      <c r="BE21" s="223" t="s">
        <v>69</v>
      </c>
      <c r="BF21" s="223" t="s">
        <v>70</v>
      </c>
      <c r="BG21" s="223" t="s">
        <v>71</v>
      </c>
      <c r="BH21" s="223" t="s">
        <v>72</v>
      </c>
      <c r="BI21" s="135" t="s">
        <v>73</v>
      </c>
    </row>
    <row r="22" spans="1:61" s="15" customFormat="1" x14ac:dyDescent="0.2">
      <c r="A22" s="252">
        <v>2020</v>
      </c>
      <c r="B22" s="260" t="s">
        <v>7</v>
      </c>
      <c r="C22" s="10">
        <v>14</v>
      </c>
      <c r="D22" s="43"/>
      <c r="E22" s="2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5"/>
      <c r="S22" s="5"/>
      <c r="T22" s="5"/>
      <c r="U22" s="5"/>
      <c r="V22" s="5"/>
      <c r="W22" s="61"/>
      <c r="X22" s="2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61"/>
      <c r="AQ22" s="23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24"/>
    </row>
    <row r="23" spans="1:61" s="15" customFormat="1" x14ac:dyDescent="0.2">
      <c r="A23" s="253"/>
      <c r="B23" s="250"/>
      <c r="C23" s="11">
        <v>15</v>
      </c>
      <c r="D23" s="39" t="s">
        <v>27</v>
      </c>
      <c r="E23" s="3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4"/>
      <c r="S23" s="4"/>
      <c r="T23" s="4"/>
      <c r="U23" s="4"/>
      <c r="V23" s="4"/>
      <c r="W23" s="27"/>
      <c r="X23" s="2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27"/>
      <c r="AQ23" s="25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22"/>
    </row>
    <row r="24" spans="1:61" s="15" customFormat="1" x14ac:dyDescent="0.2">
      <c r="A24" s="253"/>
      <c r="B24" s="250"/>
      <c r="C24" s="11">
        <v>16</v>
      </c>
      <c r="D24" s="39" t="s">
        <v>27</v>
      </c>
      <c r="E24" s="3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4"/>
      <c r="S24" s="4"/>
      <c r="T24" s="4"/>
      <c r="U24" s="4"/>
      <c r="V24" s="4"/>
      <c r="W24" s="27"/>
      <c r="X24" s="2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7"/>
      <c r="AQ24" s="25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22"/>
    </row>
    <row r="25" spans="1:61" s="15" customFormat="1" x14ac:dyDescent="0.2">
      <c r="A25" s="253"/>
      <c r="B25" s="250"/>
      <c r="C25" s="11">
        <v>17</v>
      </c>
      <c r="D25" s="39"/>
      <c r="E25" s="30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4"/>
      <c r="S25" s="4"/>
      <c r="T25" s="4"/>
      <c r="U25" s="4"/>
      <c r="V25" s="4"/>
      <c r="W25" s="27"/>
      <c r="X25" s="2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27"/>
      <c r="AQ25" s="2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22"/>
    </row>
    <row r="26" spans="1:61" s="15" customFormat="1" x14ac:dyDescent="0.2">
      <c r="A26" s="253"/>
      <c r="B26" s="250"/>
      <c r="C26" s="11">
        <v>18</v>
      </c>
      <c r="D26" s="39"/>
      <c r="E26" s="3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4"/>
      <c r="S26" s="4"/>
      <c r="T26" s="4"/>
      <c r="U26" s="4"/>
      <c r="V26" s="4"/>
      <c r="W26" s="27"/>
      <c r="X26" s="2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27"/>
      <c r="AQ26" s="25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22"/>
    </row>
    <row r="27" spans="1:61" s="15" customFormat="1" x14ac:dyDescent="0.2">
      <c r="A27" s="253"/>
      <c r="B27" s="250" t="s">
        <v>8</v>
      </c>
      <c r="C27" s="11">
        <v>19</v>
      </c>
      <c r="D27" s="39"/>
      <c r="E27" s="3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4"/>
      <c r="S27" s="4"/>
      <c r="T27" s="4"/>
      <c r="U27" s="4"/>
      <c r="V27" s="4"/>
      <c r="W27" s="27"/>
      <c r="X27" s="2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27"/>
      <c r="AQ27" s="25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22"/>
    </row>
    <row r="28" spans="1:61" s="15" customFormat="1" x14ac:dyDescent="0.2">
      <c r="A28" s="253"/>
      <c r="B28" s="250"/>
      <c r="C28" s="11">
        <v>20</v>
      </c>
      <c r="D28" s="39"/>
      <c r="E28" s="30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4"/>
      <c r="S28" s="4"/>
      <c r="T28" s="4"/>
      <c r="U28" s="4"/>
      <c r="V28" s="4"/>
      <c r="W28" s="27"/>
      <c r="X28" s="2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27"/>
      <c r="AQ28" s="25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22"/>
    </row>
    <row r="29" spans="1:61" s="15" customFormat="1" x14ac:dyDescent="0.2">
      <c r="A29" s="253"/>
      <c r="B29" s="250"/>
      <c r="C29" s="11">
        <v>21</v>
      </c>
      <c r="D29" s="39"/>
      <c r="E29" s="3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4"/>
      <c r="S29" s="4"/>
      <c r="T29" s="4"/>
      <c r="U29" s="4"/>
      <c r="V29" s="4"/>
      <c r="W29" s="27"/>
      <c r="X29" s="2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27"/>
      <c r="AQ29" s="25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22"/>
    </row>
    <row r="30" spans="1:61" s="15" customFormat="1" x14ac:dyDescent="0.2">
      <c r="A30" s="253"/>
      <c r="B30" s="250"/>
      <c r="C30" s="11">
        <v>22</v>
      </c>
      <c r="D30" s="39"/>
      <c r="E30" s="3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4"/>
      <c r="S30" s="4"/>
      <c r="T30" s="4"/>
      <c r="U30" s="4"/>
      <c r="V30" s="4"/>
      <c r="W30" s="27"/>
      <c r="X30" s="2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27"/>
      <c r="AQ30" s="25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22"/>
    </row>
    <row r="31" spans="1:61" s="15" customFormat="1" x14ac:dyDescent="0.2">
      <c r="A31" s="253"/>
      <c r="B31" s="250" t="s">
        <v>9</v>
      </c>
      <c r="C31" s="11">
        <v>23</v>
      </c>
      <c r="D31" s="39" t="s">
        <v>27</v>
      </c>
      <c r="E31" s="30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4"/>
      <c r="S31" s="4"/>
      <c r="T31" s="4"/>
      <c r="U31" s="4"/>
      <c r="V31" s="4"/>
      <c r="W31" s="27"/>
      <c r="X31" s="2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7"/>
      <c r="AQ31" s="25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22"/>
    </row>
    <row r="32" spans="1:61" s="15" customFormat="1" x14ac:dyDescent="0.2">
      <c r="A32" s="253"/>
      <c r="B32" s="250"/>
      <c r="C32" s="11">
        <v>24</v>
      </c>
      <c r="D32" s="39" t="s">
        <v>27</v>
      </c>
      <c r="E32" s="3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4"/>
      <c r="S32" s="4"/>
      <c r="T32" s="4"/>
      <c r="U32" s="4"/>
      <c r="V32" s="4"/>
      <c r="W32" s="27"/>
      <c r="X32" s="2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7"/>
      <c r="AQ32" s="25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22"/>
    </row>
    <row r="33" spans="1:61" s="15" customFormat="1" x14ac:dyDescent="0.2">
      <c r="A33" s="253"/>
      <c r="B33" s="250"/>
      <c r="C33" s="11">
        <v>25</v>
      </c>
      <c r="D33" s="39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4"/>
      <c r="S33" s="4"/>
      <c r="T33" s="4"/>
      <c r="U33" s="4"/>
      <c r="V33" s="4"/>
      <c r="W33" s="27"/>
      <c r="X33" s="2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27"/>
      <c r="AQ33" s="25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22"/>
    </row>
    <row r="34" spans="1:61" s="15" customFormat="1" x14ac:dyDescent="0.2">
      <c r="A34" s="253"/>
      <c r="B34" s="250"/>
      <c r="C34" s="11">
        <v>26</v>
      </c>
      <c r="D34" s="39"/>
      <c r="E34" s="45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0"/>
      <c r="S34" s="20"/>
      <c r="T34" s="20"/>
      <c r="U34" s="20"/>
      <c r="V34" s="20"/>
      <c r="W34" s="227"/>
      <c r="X34" s="2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27"/>
      <c r="AQ34" s="2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22"/>
    </row>
    <row r="35" spans="1:61" s="15" customFormat="1" x14ac:dyDescent="0.2">
      <c r="A35" s="253"/>
      <c r="B35" s="250" t="s">
        <v>10</v>
      </c>
      <c r="C35" s="11">
        <v>27</v>
      </c>
      <c r="D35" s="39"/>
      <c r="E35" s="4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0"/>
      <c r="S35" s="20"/>
      <c r="T35" s="20"/>
      <c r="U35" s="20"/>
      <c r="V35" s="20"/>
      <c r="W35" s="227"/>
      <c r="X35" s="2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7"/>
      <c r="AQ35" s="25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22"/>
    </row>
    <row r="36" spans="1:61" s="15" customFormat="1" x14ac:dyDescent="0.2">
      <c r="A36" s="253"/>
      <c r="B36" s="250"/>
      <c r="C36" s="11">
        <v>28</v>
      </c>
      <c r="D36" s="39"/>
      <c r="E36" s="45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0"/>
      <c r="S36" s="20"/>
      <c r="T36" s="20"/>
      <c r="U36" s="20"/>
      <c r="V36" s="20"/>
      <c r="W36" s="227"/>
      <c r="X36" s="2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27"/>
      <c r="AQ36" s="25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22"/>
    </row>
    <row r="37" spans="1:61" s="15" customFormat="1" x14ac:dyDescent="0.2">
      <c r="A37" s="253"/>
      <c r="B37" s="250"/>
      <c r="C37" s="11">
        <v>29</v>
      </c>
      <c r="D37" s="39"/>
      <c r="E37" s="45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0"/>
      <c r="S37" s="20"/>
      <c r="T37" s="20"/>
      <c r="U37" s="20"/>
      <c r="V37" s="20"/>
      <c r="W37" s="227"/>
      <c r="X37" s="2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27"/>
      <c r="AQ37" s="25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22"/>
    </row>
    <row r="38" spans="1:61" s="15" customFormat="1" x14ac:dyDescent="0.2">
      <c r="A38" s="253"/>
      <c r="B38" s="250"/>
      <c r="C38" s="11">
        <v>30</v>
      </c>
      <c r="D38" s="39"/>
      <c r="E38" s="45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0"/>
      <c r="S38" s="20"/>
      <c r="T38" s="20"/>
      <c r="U38" s="20"/>
      <c r="V38" s="20"/>
      <c r="W38" s="227"/>
      <c r="X38" s="2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27"/>
      <c r="AQ38" s="25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22"/>
    </row>
    <row r="39" spans="1:61" s="15" customFormat="1" x14ac:dyDescent="0.2">
      <c r="A39" s="253"/>
      <c r="B39" s="250"/>
      <c r="C39" s="11">
        <v>31</v>
      </c>
      <c r="D39" s="39" t="s">
        <v>27</v>
      </c>
      <c r="E39" s="45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0"/>
      <c r="S39" s="20"/>
      <c r="T39" s="20"/>
      <c r="U39" s="20"/>
      <c r="V39" s="20"/>
      <c r="W39" s="227"/>
      <c r="X39" s="2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27"/>
      <c r="AQ39" s="25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22"/>
    </row>
    <row r="40" spans="1:61" x14ac:dyDescent="0.2">
      <c r="A40" s="253"/>
      <c r="B40" s="264" t="s">
        <v>11</v>
      </c>
      <c r="C40" s="12">
        <v>32</v>
      </c>
      <c r="D40" s="44" t="s">
        <v>27</v>
      </c>
      <c r="E40" s="45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224"/>
      <c r="X40" s="25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224"/>
      <c r="AQ40" s="25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21"/>
    </row>
    <row r="41" spans="1:61" x14ac:dyDescent="0.2">
      <c r="A41" s="253"/>
      <c r="B41" s="250"/>
      <c r="C41" s="11">
        <v>33</v>
      </c>
      <c r="D41" s="39" t="s">
        <v>27</v>
      </c>
      <c r="E41" s="45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24"/>
      <c r="X41" s="25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224"/>
      <c r="AQ41" s="25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21"/>
    </row>
    <row r="42" spans="1:61" x14ac:dyDescent="0.2">
      <c r="A42" s="253"/>
      <c r="B42" s="250"/>
      <c r="C42" s="11">
        <v>34</v>
      </c>
      <c r="D42" s="39" t="s">
        <v>27</v>
      </c>
      <c r="E42" s="45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224"/>
      <c r="X42" s="25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224"/>
      <c r="AQ42" s="25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21"/>
    </row>
    <row r="43" spans="1:61" x14ac:dyDescent="0.2">
      <c r="A43" s="253"/>
      <c r="B43" s="250"/>
      <c r="C43" s="11">
        <v>35</v>
      </c>
      <c r="D43" s="39" t="s">
        <v>27</v>
      </c>
      <c r="E43" s="45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224"/>
      <c r="X43" s="25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224"/>
      <c r="AQ43" s="25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21"/>
    </row>
    <row r="44" spans="1:61" x14ac:dyDescent="0.2">
      <c r="A44" s="253"/>
      <c r="B44" s="250" t="s">
        <v>12</v>
      </c>
      <c r="C44" s="11">
        <v>36</v>
      </c>
      <c r="D44" s="39" t="s">
        <v>27</v>
      </c>
      <c r="E44" s="45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224"/>
      <c r="X44" s="45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224"/>
      <c r="AQ44" s="45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21"/>
    </row>
    <row r="45" spans="1:61" x14ac:dyDescent="0.2">
      <c r="A45" s="253"/>
      <c r="B45" s="250"/>
      <c r="C45" s="11">
        <v>37</v>
      </c>
      <c r="D45" s="39" t="s">
        <v>27</v>
      </c>
      <c r="E45" s="45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224"/>
      <c r="X45" s="45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224"/>
      <c r="AQ45" s="45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21"/>
    </row>
    <row r="46" spans="1:61" x14ac:dyDescent="0.2">
      <c r="A46" s="253"/>
      <c r="B46" s="250"/>
      <c r="C46" s="11">
        <v>38</v>
      </c>
      <c r="D46" s="39"/>
      <c r="E46" s="45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24"/>
      <c r="X46" s="45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224"/>
      <c r="AQ46" s="45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21"/>
    </row>
    <row r="47" spans="1:61" x14ac:dyDescent="0.2">
      <c r="A47" s="253"/>
      <c r="B47" s="250"/>
      <c r="C47" s="11">
        <v>39</v>
      </c>
      <c r="D47" s="39"/>
      <c r="E47" s="4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224"/>
      <c r="X47" s="45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224"/>
      <c r="AQ47" s="45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21"/>
    </row>
    <row r="48" spans="1:61" x14ac:dyDescent="0.2">
      <c r="A48" s="253"/>
      <c r="B48" s="250"/>
      <c r="C48" s="11">
        <v>40</v>
      </c>
      <c r="D48" s="39"/>
      <c r="E48" s="45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224"/>
      <c r="X48" s="45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24"/>
      <c r="AQ48" s="45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21"/>
    </row>
    <row r="49" spans="1:61" x14ac:dyDescent="0.2">
      <c r="A49" s="253"/>
      <c r="B49" s="250" t="s">
        <v>1</v>
      </c>
      <c r="C49" s="11">
        <v>41</v>
      </c>
      <c r="D49" s="39"/>
      <c r="E49" s="45">
        <v>1</v>
      </c>
      <c r="F49" s="70" t="s">
        <v>30</v>
      </c>
      <c r="G49" s="70" t="s">
        <v>30</v>
      </c>
      <c r="H49" s="70" t="s">
        <v>30</v>
      </c>
      <c r="I49" s="70" t="s">
        <v>30</v>
      </c>
      <c r="J49" s="70" t="s">
        <v>30</v>
      </c>
      <c r="K49" s="70" t="s">
        <v>30</v>
      </c>
      <c r="L49" s="70" t="s">
        <v>30</v>
      </c>
      <c r="M49" s="70" t="s">
        <v>30</v>
      </c>
      <c r="N49" s="70" t="s">
        <v>30</v>
      </c>
      <c r="O49" s="70" t="s">
        <v>30</v>
      </c>
      <c r="P49" s="70" t="s">
        <v>30</v>
      </c>
      <c r="Q49" s="70" t="s">
        <v>30</v>
      </c>
      <c r="R49" s="70" t="s">
        <v>30</v>
      </c>
      <c r="S49" s="70" t="s">
        <v>30</v>
      </c>
      <c r="T49" s="70" t="s">
        <v>30</v>
      </c>
      <c r="U49" s="70" t="s">
        <v>30</v>
      </c>
      <c r="V49" s="70" t="s">
        <v>30</v>
      </c>
      <c r="W49" s="71" t="s">
        <v>30</v>
      </c>
      <c r="X49" s="45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224"/>
      <c r="AQ49" s="45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21"/>
    </row>
    <row r="50" spans="1:61" x14ac:dyDescent="0.2">
      <c r="A50" s="253"/>
      <c r="B50" s="250"/>
      <c r="C50" s="11">
        <v>42</v>
      </c>
      <c r="D50" s="39"/>
      <c r="E50" s="45">
        <v>1</v>
      </c>
      <c r="F50" s="70" t="s">
        <v>30</v>
      </c>
      <c r="G50" s="70" t="s">
        <v>30</v>
      </c>
      <c r="H50" s="70" t="s">
        <v>30</v>
      </c>
      <c r="I50" s="70" t="s">
        <v>30</v>
      </c>
      <c r="J50" s="70" t="s">
        <v>30</v>
      </c>
      <c r="K50" s="70" t="s">
        <v>30</v>
      </c>
      <c r="L50" s="70" t="s">
        <v>30</v>
      </c>
      <c r="M50" s="70" t="s">
        <v>30</v>
      </c>
      <c r="N50" s="70" t="s">
        <v>30</v>
      </c>
      <c r="O50" s="70" t="s">
        <v>30</v>
      </c>
      <c r="P50" s="70" t="s">
        <v>30</v>
      </c>
      <c r="Q50" s="70" t="s">
        <v>30</v>
      </c>
      <c r="R50" s="70" t="s">
        <v>30</v>
      </c>
      <c r="S50" s="70" t="s">
        <v>30</v>
      </c>
      <c r="T50" s="70" t="s">
        <v>30</v>
      </c>
      <c r="U50" s="70" t="s">
        <v>30</v>
      </c>
      <c r="V50" s="70" t="s">
        <v>30</v>
      </c>
      <c r="W50" s="71" t="s">
        <v>30</v>
      </c>
      <c r="X50" s="45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224"/>
      <c r="AQ50" s="45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21"/>
    </row>
    <row r="51" spans="1:61" x14ac:dyDescent="0.2">
      <c r="A51" s="253"/>
      <c r="B51" s="250"/>
      <c r="C51" s="11">
        <v>43</v>
      </c>
      <c r="D51" s="39"/>
      <c r="E51" s="45">
        <v>1</v>
      </c>
      <c r="F51" s="70" t="s">
        <v>30</v>
      </c>
      <c r="G51" s="70" t="s">
        <v>30</v>
      </c>
      <c r="H51" s="70" t="s">
        <v>30</v>
      </c>
      <c r="I51" s="70" t="s">
        <v>30</v>
      </c>
      <c r="J51" s="70" t="s">
        <v>30</v>
      </c>
      <c r="K51" s="70" t="s">
        <v>30</v>
      </c>
      <c r="L51" s="70" t="s">
        <v>30</v>
      </c>
      <c r="M51" s="70" t="s">
        <v>30</v>
      </c>
      <c r="N51" s="70" t="s">
        <v>30</v>
      </c>
      <c r="O51" s="70" t="s">
        <v>30</v>
      </c>
      <c r="P51" s="70" t="s">
        <v>30</v>
      </c>
      <c r="Q51" s="70" t="s">
        <v>30</v>
      </c>
      <c r="R51" s="70" t="s">
        <v>30</v>
      </c>
      <c r="S51" s="70" t="s">
        <v>30</v>
      </c>
      <c r="T51" s="70" t="s">
        <v>30</v>
      </c>
      <c r="U51" s="70" t="s">
        <v>30</v>
      </c>
      <c r="V51" s="70" t="s">
        <v>30</v>
      </c>
      <c r="W51" s="71" t="s">
        <v>30</v>
      </c>
      <c r="X51" s="45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224"/>
      <c r="AQ51" s="45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21"/>
    </row>
    <row r="52" spans="1:61" x14ac:dyDescent="0.2">
      <c r="A52" s="253"/>
      <c r="B52" s="250"/>
      <c r="C52" s="11">
        <v>44</v>
      </c>
      <c r="D52" s="39" t="s">
        <v>27</v>
      </c>
      <c r="E52" s="45">
        <v>1</v>
      </c>
      <c r="F52" s="70" t="s">
        <v>30</v>
      </c>
      <c r="G52" s="70" t="s">
        <v>30</v>
      </c>
      <c r="H52" s="70" t="s">
        <v>30</v>
      </c>
      <c r="I52" s="70" t="s">
        <v>30</v>
      </c>
      <c r="J52" s="70" t="s">
        <v>30</v>
      </c>
      <c r="K52" s="70" t="s">
        <v>30</v>
      </c>
      <c r="L52" s="70" t="s">
        <v>30</v>
      </c>
      <c r="M52" s="70" t="s">
        <v>30</v>
      </c>
      <c r="N52" s="70" t="s">
        <v>30</v>
      </c>
      <c r="O52" s="70" t="s">
        <v>30</v>
      </c>
      <c r="P52" s="70" t="s">
        <v>30</v>
      </c>
      <c r="Q52" s="70" t="s">
        <v>30</v>
      </c>
      <c r="R52" s="70" t="s">
        <v>30</v>
      </c>
      <c r="S52" s="70" t="s">
        <v>30</v>
      </c>
      <c r="T52" s="70" t="s">
        <v>30</v>
      </c>
      <c r="U52" s="70" t="s">
        <v>30</v>
      </c>
      <c r="V52" s="70" t="s">
        <v>30</v>
      </c>
      <c r="W52" s="71" t="s">
        <v>30</v>
      </c>
      <c r="X52" s="45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224"/>
      <c r="AQ52" s="45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21"/>
    </row>
    <row r="53" spans="1:61" x14ac:dyDescent="0.2">
      <c r="A53" s="253"/>
      <c r="B53" s="250" t="s">
        <v>2</v>
      </c>
      <c r="C53" s="11">
        <v>45</v>
      </c>
      <c r="D53" s="39"/>
      <c r="E53" s="45">
        <v>1</v>
      </c>
      <c r="F53" s="70" t="s">
        <v>30</v>
      </c>
      <c r="G53" s="70" t="s">
        <v>30</v>
      </c>
      <c r="H53" s="70" t="s">
        <v>30</v>
      </c>
      <c r="I53" s="70" t="s">
        <v>30</v>
      </c>
      <c r="J53" s="70" t="s">
        <v>30</v>
      </c>
      <c r="K53" s="70" t="s">
        <v>30</v>
      </c>
      <c r="L53" s="70" t="s">
        <v>30</v>
      </c>
      <c r="M53" s="70" t="s">
        <v>30</v>
      </c>
      <c r="N53" s="70" t="s">
        <v>30</v>
      </c>
      <c r="O53" s="70" t="s">
        <v>30</v>
      </c>
      <c r="P53" s="70" t="s">
        <v>30</v>
      </c>
      <c r="Q53" s="70" t="s">
        <v>30</v>
      </c>
      <c r="R53" s="70" t="s">
        <v>30</v>
      </c>
      <c r="S53" s="70" t="s">
        <v>30</v>
      </c>
      <c r="T53" s="70" t="s">
        <v>30</v>
      </c>
      <c r="U53" s="70" t="s">
        <v>30</v>
      </c>
      <c r="V53" s="70" t="s">
        <v>30</v>
      </c>
      <c r="W53" s="71" t="s">
        <v>30</v>
      </c>
      <c r="X53" s="45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224"/>
      <c r="AQ53" s="45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21"/>
    </row>
    <row r="54" spans="1:61" x14ac:dyDescent="0.2">
      <c r="A54" s="253"/>
      <c r="B54" s="250"/>
      <c r="C54" s="11">
        <v>46</v>
      </c>
      <c r="D54" s="39"/>
      <c r="E54" s="45">
        <v>1</v>
      </c>
      <c r="F54" s="70" t="s">
        <v>30</v>
      </c>
      <c r="G54" s="70" t="s">
        <v>30</v>
      </c>
      <c r="H54" s="70" t="s">
        <v>30</v>
      </c>
      <c r="I54" s="70" t="s">
        <v>30</v>
      </c>
      <c r="J54" s="70" t="s">
        <v>30</v>
      </c>
      <c r="K54" s="70" t="s">
        <v>30</v>
      </c>
      <c r="L54" s="70" t="s">
        <v>30</v>
      </c>
      <c r="M54" s="70" t="s">
        <v>30</v>
      </c>
      <c r="N54" s="70" t="s">
        <v>30</v>
      </c>
      <c r="O54" s="70" t="s">
        <v>30</v>
      </c>
      <c r="P54" s="70" t="s">
        <v>30</v>
      </c>
      <c r="Q54" s="70" t="s">
        <v>30</v>
      </c>
      <c r="R54" s="70" t="s">
        <v>30</v>
      </c>
      <c r="S54" s="70" t="s">
        <v>30</v>
      </c>
      <c r="T54" s="70" t="s">
        <v>30</v>
      </c>
      <c r="U54" s="70" t="s">
        <v>30</v>
      </c>
      <c r="V54" s="70" t="s">
        <v>30</v>
      </c>
      <c r="W54" s="71" t="s">
        <v>30</v>
      </c>
      <c r="X54" s="45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224"/>
      <c r="AQ54" s="45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21"/>
    </row>
    <row r="55" spans="1:61" x14ac:dyDescent="0.2">
      <c r="A55" s="253"/>
      <c r="B55" s="250"/>
      <c r="C55" s="11">
        <v>47</v>
      </c>
      <c r="D55" s="39"/>
      <c r="E55" s="45">
        <v>1</v>
      </c>
      <c r="F55" s="70" t="s">
        <v>30</v>
      </c>
      <c r="G55" s="70" t="s">
        <v>30</v>
      </c>
      <c r="H55" s="70" t="s">
        <v>30</v>
      </c>
      <c r="I55" s="70" t="s">
        <v>30</v>
      </c>
      <c r="J55" s="70" t="s">
        <v>30</v>
      </c>
      <c r="K55" s="70" t="s">
        <v>30</v>
      </c>
      <c r="L55" s="70" t="s">
        <v>30</v>
      </c>
      <c r="M55" s="70" t="s">
        <v>30</v>
      </c>
      <c r="N55" s="70" t="s">
        <v>30</v>
      </c>
      <c r="O55" s="70" t="s">
        <v>30</v>
      </c>
      <c r="P55" s="70" t="s">
        <v>30</v>
      </c>
      <c r="Q55" s="70" t="s">
        <v>30</v>
      </c>
      <c r="R55" s="70" t="s">
        <v>30</v>
      </c>
      <c r="S55" s="70" t="s">
        <v>30</v>
      </c>
      <c r="T55" s="70" t="s">
        <v>30</v>
      </c>
      <c r="U55" s="70" t="s">
        <v>30</v>
      </c>
      <c r="V55" s="70" t="s">
        <v>30</v>
      </c>
      <c r="W55" s="71" t="s">
        <v>30</v>
      </c>
      <c r="X55" s="45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224"/>
      <c r="AQ55" s="45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21"/>
    </row>
    <row r="56" spans="1:61" x14ac:dyDescent="0.2">
      <c r="A56" s="253"/>
      <c r="B56" s="250"/>
      <c r="C56" s="11">
        <v>48</v>
      </c>
      <c r="D56" s="39"/>
      <c r="E56" s="45">
        <v>1</v>
      </c>
      <c r="F56" s="70" t="s">
        <v>30</v>
      </c>
      <c r="G56" s="70" t="s">
        <v>30</v>
      </c>
      <c r="H56" s="70" t="s">
        <v>30</v>
      </c>
      <c r="I56" s="70" t="s">
        <v>30</v>
      </c>
      <c r="J56" s="70" t="s">
        <v>30</v>
      </c>
      <c r="K56" s="70" t="s">
        <v>30</v>
      </c>
      <c r="L56" s="70" t="s">
        <v>30</v>
      </c>
      <c r="M56" s="70" t="s">
        <v>30</v>
      </c>
      <c r="N56" s="70" t="s">
        <v>30</v>
      </c>
      <c r="O56" s="70" t="s">
        <v>30</v>
      </c>
      <c r="P56" s="70" t="s">
        <v>30</v>
      </c>
      <c r="Q56" s="70" t="s">
        <v>30</v>
      </c>
      <c r="R56" s="70" t="s">
        <v>30</v>
      </c>
      <c r="S56" s="70" t="s">
        <v>30</v>
      </c>
      <c r="T56" s="70" t="s">
        <v>30</v>
      </c>
      <c r="U56" s="70" t="s">
        <v>30</v>
      </c>
      <c r="V56" s="70" t="s">
        <v>30</v>
      </c>
      <c r="W56" s="71" t="s">
        <v>30</v>
      </c>
      <c r="X56" s="45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224"/>
      <c r="AQ56" s="45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21"/>
    </row>
    <row r="57" spans="1:61" x14ac:dyDescent="0.2">
      <c r="A57" s="253"/>
      <c r="B57" s="250" t="s">
        <v>3</v>
      </c>
      <c r="C57" s="11">
        <v>49</v>
      </c>
      <c r="D57" s="39"/>
      <c r="E57" s="45">
        <v>1</v>
      </c>
      <c r="F57" s="70" t="s">
        <v>30</v>
      </c>
      <c r="G57" s="70" t="s">
        <v>30</v>
      </c>
      <c r="H57" s="70" t="s">
        <v>30</v>
      </c>
      <c r="I57" s="70" t="s">
        <v>30</v>
      </c>
      <c r="J57" s="70" t="s">
        <v>30</v>
      </c>
      <c r="K57" s="70" t="s">
        <v>30</v>
      </c>
      <c r="L57" s="70" t="s">
        <v>30</v>
      </c>
      <c r="M57" s="70" t="s">
        <v>30</v>
      </c>
      <c r="N57" s="70" t="s">
        <v>30</v>
      </c>
      <c r="O57" s="70" t="s">
        <v>30</v>
      </c>
      <c r="P57" s="70" t="s">
        <v>30</v>
      </c>
      <c r="Q57" s="70" t="s">
        <v>30</v>
      </c>
      <c r="R57" s="70" t="s">
        <v>30</v>
      </c>
      <c r="S57" s="70" t="s">
        <v>30</v>
      </c>
      <c r="T57" s="70" t="s">
        <v>30</v>
      </c>
      <c r="U57" s="70" t="s">
        <v>30</v>
      </c>
      <c r="V57" s="70" t="s">
        <v>30</v>
      </c>
      <c r="W57" s="71" t="s">
        <v>30</v>
      </c>
      <c r="X57" s="45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224"/>
      <c r="AQ57" s="45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21"/>
    </row>
    <row r="58" spans="1:61" x14ac:dyDescent="0.2">
      <c r="A58" s="253"/>
      <c r="B58" s="250"/>
      <c r="C58" s="11">
        <v>50</v>
      </c>
      <c r="D58" s="39"/>
      <c r="E58" s="45">
        <v>1</v>
      </c>
      <c r="F58" s="70" t="s">
        <v>30</v>
      </c>
      <c r="G58" s="70" t="s">
        <v>30</v>
      </c>
      <c r="H58" s="70" t="s">
        <v>30</v>
      </c>
      <c r="I58" s="70" t="s">
        <v>30</v>
      </c>
      <c r="J58" s="70" t="s">
        <v>30</v>
      </c>
      <c r="K58" s="70" t="s">
        <v>30</v>
      </c>
      <c r="L58" s="70" t="s">
        <v>30</v>
      </c>
      <c r="M58" s="70" t="s">
        <v>30</v>
      </c>
      <c r="N58" s="70" t="s">
        <v>30</v>
      </c>
      <c r="O58" s="70" t="s">
        <v>30</v>
      </c>
      <c r="P58" s="70" t="s">
        <v>30</v>
      </c>
      <c r="Q58" s="70" t="s">
        <v>30</v>
      </c>
      <c r="R58" s="70" t="s">
        <v>30</v>
      </c>
      <c r="S58" s="70" t="s">
        <v>30</v>
      </c>
      <c r="T58" s="70" t="s">
        <v>30</v>
      </c>
      <c r="U58" s="70" t="s">
        <v>30</v>
      </c>
      <c r="V58" s="70" t="s">
        <v>30</v>
      </c>
      <c r="W58" s="71" t="s">
        <v>30</v>
      </c>
      <c r="X58" s="45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224"/>
      <c r="AQ58" s="45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21"/>
    </row>
    <row r="59" spans="1:61" x14ac:dyDescent="0.2">
      <c r="A59" s="253"/>
      <c r="B59" s="250"/>
      <c r="C59" s="11">
        <v>51</v>
      </c>
      <c r="D59" s="39"/>
      <c r="E59" s="45">
        <v>1</v>
      </c>
      <c r="F59" s="70" t="s">
        <v>30</v>
      </c>
      <c r="G59" s="70" t="s">
        <v>30</v>
      </c>
      <c r="H59" s="70" t="s">
        <v>30</v>
      </c>
      <c r="I59" s="70" t="s">
        <v>30</v>
      </c>
      <c r="J59" s="70" t="s">
        <v>30</v>
      </c>
      <c r="K59" s="70" t="s">
        <v>30</v>
      </c>
      <c r="L59" s="70" t="s">
        <v>30</v>
      </c>
      <c r="M59" s="70" t="s">
        <v>30</v>
      </c>
      <c r="N59" s="70" t="s">
        <v>30</v>
      </c>
      <c r="O59" s="70" t="s">
        <v>30</v>
      </c>
      <c r="P59" s="70" t="s">
        <v>30</v>
      </c>
      <c r="Q59" s="70" t="s">
        <v>30</v>
      </c>
      <c r="R59" s="70" t="s">
        <v>30</v>
      </c>
      <c r="S59" s="70" t="s">
        <v>30</v>
      </c>
      <c r="T59" s="70" t="s">
        <v>30</v>
      </c>
      <c r="U59" s="70" t="s">
        <v>30</v>
      </c>
      <c r="V59" s="70" t="s">
        <v>30</v>
      </c>
      <c r="W59" s="71" t="s">
        <v>30</v>
      </c>
      <c r="X59" s="45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224"/>
      <c r="AQ59" s="45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21"/>
    </row>
    <row r="60" spans="1:61" x14ac:dyDescent="0.2">
      <c r="A60" s="253"/>
      <c r="B60" s="250"/>
      <c r="C60" s="11">
        <v>52</v>
      </c>
      <c r="D60" s="39"/>
      <c r="E60" s="45">
        <v>1</v>
      </c>
      <c r="F60" s="70" t="s">
        <v>30</v>
      </c>
      <c r="G60" s="70" t="s">
        <v>30</v>
      </c>
      <c r="H60" s="70" t="s">
        <v>30</v>
      </c>
      <c r="I60" s="70" t="s">
        <v>30</v>
      </c>
      <c r="J60" s="70" t="s">
        <v>30</v>
      </c>
      <c r="K60" s="70" t="s">
        <v>30</v>
      </c>
      <c r="L60" s="70" t="s">
        <v>30</v>
      </c>
      <c r="M60" s="70" t="s">
        <v>30</v>
      </c>
      <c r="N60" s="70" t="s">
        <v>30</v>
      </c>
      <c r="O60" s="70" t="s">
        <v>30</v>
      </c>
      <c r="P60" s="70" t="s">
        <v>30</v>
      </c>
      <c r="Q60" s="70" t="s">
        <v>30</v>
      </c>
      <c r="R60" s="70" t="s">
        <v>30</v>
      </c>
      <c r="S60" s="70" t="s">
        <v>30</v>
      </c>
      <c r="T60" s="70" t="s">
        <v>30</v>
      </c>
      <c r="U60" s="70" t="s">
        <v>30</v>
      </c>
      <c r="V60" s="70" t="s">
        <v>30</v>
      </c>
      <c r="W60" s="71" t="s">
        <v>30</v>
      </c>
      <c r="X60" s="45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224"/>
      <c r="AQ60" s="45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21"/>
    </row>
    <row r="61" spans="1:61" ht="13.5" thickBot="1" x14ac:dyDescent="0.25">
      <c r="A61" s="254"/>
      <c r="B61" s="251"/>
      <c r="C61" s="164">
        <v>53</v>
      </c>
      <c r="D61" s="165" t="s">
        <v>27</v>
      </c>
      <c r="E61" s="45">
        <v>1</v>
      </c>
      <c r="F61" s="70" t="s">
        <v>30</v>
      </c>
      <c r="G61" s="70" t="s">
        <v>30</v>
      </c>
      <c r="H61" s="70" t="s">
        <v>30</v>
      </c>
      <c r="I61" s="70" t="s">
        <v>30</v>
      </c>
      <c r="J61" s="70" t="s">
        <v>30</v>
      </c>
      <c r="K61" s="70" t="s">
        <v>30</v>
      </c>
      <c r="L61" s="70" t="s">
        <v>30</v>
      </c>
      <c r="M61" s="70" t="s">
        <v>30</v>
      </c>
      <c r="N61" s="70" t="s">
        <v>30</v>
      </c>
      <c r="O61" s="70" t="s">
        <v>30</v>
      </c>
      <c r="P61" s="70" t="s">
        <v>30</v>
      </c>
      <c r="Q61" s="70" t="s">
        <v>30</v>
      </c>
      <c r="R61" s="70" t="s">
        <v>30</v>
      </c>
      <c r="S61" s="70" t="s">
        <v>30</v>
      </c>
      <c r="T61" s="70" t="s">
        <v>30</v>
      </c>
      <c r="U61" s="70" t="s">
        <v>30</v>
      </c>
      <c r="V61" s="70" t="s">
        <v>30</v>
      </c>
      <c r="W61" s="71" t="s">
        <v>30</v>
      </c>
      <c r="X61" s="45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224"/>
      <c r="AQ61" s="45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21"/>
    </row>
    <row r="62" spans="1:61" x14ac:dyDescent="0.2">
      <c r="A62" s="257">
        <v>2021</v>
      </c>
      <c r="B62" s="260" t="s">
        <v>4</v>
      </c>
      <c r="C62" s="10">
        <v>1</v>
      </c>
      <c r="D62" s="43" t="s">
        <v>27</v>
      </c>
      <c r="E62" s="45">
        <v>1</v>
      </c>
      <c r="F62" s="70" t="s">
        <v>30</v>
      </c>
      <c r="G62" s="70" t="s">
        <v>30</v>
      </c>
      <c r="H62" s="70" t="s">
        <v>30</v>
      </c>
      <c r="I62" s="70" t="s">
        <v>30</v>
      </c>
      <c r="J62" s="70" t="s">
        <v>30</v>
      </c>
      <c r="K62" s="70" t="s">
        <v>30</v>
      </c>
      <c r="L62" s="70" t="s">
        <v>30</v>
      </c>
      <c r="M62" s="70" t="s">
        <v>30</v>
      </c>
      <c r="N62" s="70" t="s">
        <v>30</v>
      </c>
      <c r="O62" s="70" t="s">
        <v>30</v>
      </c>
      <c r="P62" s="70" t="s">
        <v>30</v>
      </c>
      <c r="Q62" s="70" t="s">
        <v>30</v>
      </c>
      <c r="R62" s="70" t="s">
        <v>30</v>
      </c>
      <c r="S62" s="70" t="s">
        <v>30</v>
      </c>
      <c r="T62" s="70" t="s">
        <v>30</v>
      </c>
      <c r="U62" s="70" t="s">
        <v>30</v>
      </c>
      <c r="V62" s="70" t="s">
        <v>30</v>
      </c>
      <c r="W62" s="71" t="s">
        <v>30</v>
      </c>
      <c r="X62" s="45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224"/>
      <c r="AQ62" s="45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21"/>
    </row>
    <row r="63" spans="1:61" x14ac:dyDescent="0.2">
      <c r="A63" s="258"/>
      <c r="B63" s="250"/>
      <c r="C63" s="11">
        <v>2</v>
      </c>
      <c r="D63" s="39"/>
      <c r="E63" s="45">
        <v>1</v>
      </c>
      <c r="F63" s="70" t="s">
        <v>30</v>
      </c>
      <c r="G63" s="70" t="s">
        <v>30</v>
      </c>
      <c r="H63" s="70" t="s">
        <v>30</v>
      </c>
      <c r="I63" s="70" t="s">
        <v>30</v>
      </c>
      <c r="J63" s="70" t="s">
        <v>30</v>
      </c>
      <c r="K63" s="70" t="s">
        <v>30</v>
      </c>
      <c r="L63" s="70" t="s">
        <v>30</v>
      </c>
      <c r="M63" s="70" t="s">
        <v>30</v>
      </c>
      <c r="N63" s="70" t="s">
        <v>30</v>
      </c>
      <c r="O63" s="70" t="s">
        <v>30</v>
      </c>
      <c r="P63" s="70" t="s">
        <v>30</v>
      </c>
      <c r="Q63" s="70" t="s">
        <v>30</v>
      </c>
      <c r="R63" s="70" t="s">
        <v>30</v>
      </c>
      <c r="S63" s="70" t="s">
        <v>30</v>
      </c>
      <c r="T63" s="70" t="s">
        <v>30</v>
      </c>
      <c r="U63" s="70" t="s">
        <v>30</v>
      </c>
      <c r="V63" s="70" t="s">
        <v>30</v>
      </c>
      <c r="W63" s="71" t="s">
        <v>30</v>
      </c>
      <c r="X63" s="45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224"/>
      <c r="AQ63" s="45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21"/>
    </row>
    <row r="64" spans="1:61" x14ac:dyDescent="0.2">
      <c r="A64" s="258"/>
      <c r="B64" s="250"/>
      <c r="C64" s="11">
        <v>3</v>
      </c>
      <c r="D64" s="39"/>
      <c r="E64" s="45">
        <v>1</v>
      </c>
      <c r="F64" s="70" t="s">
        <v>30</v>
      </c>
      <c r="G64" s="70" t="s">
        <v>30</v>
      </c>
      <c r="H64" s="70" t="s">
        <v>30</v>
      </c>
      <c r="I64" s="70" t="s">
        <v>30</v>
      </c>
      <c r="J64" s="70" t="s">
        <v>30</v>
      </c>
      <c r="K64" s="70" t="s">
        <v>30</v>
      </c>
      <c r="L64" s="70" t="s">
        <v>30</v>
      </c>
      <c r="M64" s="70" t="s">
        <v>30</v>
      </c>
      <c r="N64" s="70" t="s">
        <v>30</v>
      </c>
      <c r="O64" s="70" t="s">
        <v>30</v>
      </c>
      <c r="P64" s="70" t="s">
        <v>30</v>
      </c>
      <c r="Q64" s="70" t="s">
        <v>30</v>
      </c>
      <c r="R64" s="70" t="s">
        <v>30</v>
      </c>
      <c r="S64" s="70" t="s">
        <v>30</v>
      </c>
      <c r="T64" s="70" t="s">
        <v>30</v>
      </c>
      <c r="U64" s="70" t="s">
        <v>30</v>
      </c>
      <c r="V64" s="70" t="s">
        <v>30</v>
      </c>
      <c r="W64" s="71" t="s">
        <v>30</v>
      </c>
      <c r="X64" s="45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224"/>
      <c r="AQ64" s="45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21"/>
    </row>
    <row r="65" spans="1:61" x14ac:dyDescent="0.2">
      <c r="A65" s="258"/>
      <c r="B65" s="250"/>
      <c r="C65" s="11">
        <v>4</v>
      </c>
      <c r="D65" s="39"/>
      <c r="E65" s="45">
        <v>1</v>
      </c>
      <c r="F65" s="70" t="s">
        <v>30</v>
      </c>
      <c r="G65" s="70" t="s">
        <v>30</v>
      </c>
      <c r="H65" s="70" t="s">
        <v>30</v>
      </c>
      <c r="I65" s="70" t="s">
        <v>30</v>
      </c>
      <c r="J65" s="70" t="s">
        <v>30</v>
      </c>
      <c r="K65" s="70" t="s">
        <v>30</v>
      </c>
      <c r="L65" s="70" t="s">
        <v>30</v>
      </c>
      <c r="M65" s="70" t="s">
        <v>30</v>
      </c>
      <c r="N65" s="70" t="s">
        <v>30</v>
      </c>
      <c r="O65" s="70" t="s">
        <v>30</v>
      </c>
      <c r="P65" s="70" t="s">
        <v>30</v>
      </c>
      <c r="Q65" s="70" t="s">
        <v>30</v>
      </c>
      <c r="R65" s="70" t="s">
        <v>30</v>
      </c>
      <c r="S65" s="70" t="s">
        <v>30</v>
      </c>
      <c r="T65" s="70" t="s">
        <v>30</v>
      </c>
      <c r="U65" s="70" t="s">
        <v>30</v>
      </c>
      <c r="V65" s="70" t="s">
        <v>30</v>
      </c>
      <c r="W65" s="71" t="s">
        <v>30</v>
      </c>
      <c r="X65" s="45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224"/>
      <c r="AQ65" s="45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21"/>
    </row>
    <row r="66" spans="1:61" x14ac:dyDescent="0.2">
      <c r="A66" s="258"/>
      <c r="B66" s="250" t="s">
        <v>5</v>
      </c>
      <c r="C66" s="11">
        <v>5</v>
      </c>
      <c r="D66" s="39"/>
      <c r="E66" s="45">
        <v>1</v>
      </c>
      <c r="F66" s="70" t="s">
        <v>30</v>
      </c>
      <c r="G66" s="70" t="s">
        <v>30</v>
      </c>
      <c r="H66" s="70" t="s">
        <v>30</v>
      </c>
      <c r="I66" s="70" t="s">
        <v>30</v>
      </c>
      <c r="J66" s="70" t="s">
        <v>30</v>
      </c>
      <c r="K66" s="70" t="s">
        <v>30</v>
      </c>
      <c r="L66" s="70" t="s">
        <v>30</v>
      </c>
      <c r="M66" s="70" t="s">
        <v>30</v>
      </c>
      <c r="N66" s="70" t="s">
        <v>30</v>
      </c>
      <c r="O66" s="70" t="s">
        <v>30</v>
      </c>
      <c r="P66" s="70" t="s">
        <v>30</v>
      </c>
      <c r="Q66" s="70" t="s">
        <v>30</v>
      </c>
      <c r="R66" s="70" t="s">
        <v>30</v>
      </c>
      <c r="S66" s="70" t="s">
        <v>30</v>
      </c>
      <c r="T66" s="70" t="s">
        <v>30</v>
      </c>
      <c r="U66" s="70" t="s">
        <v>30</v>
      </c>
      <c r="V66" s="70" t="s">
        <v>30</v>
      </c>
      <c r="W66" s="71" t="s">
        <v>30</v>
      </c>
      <c r="X66" s="45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224"/>
      <c r="AQ66" s="45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21"/>
    </row>
    <row r="67" spans="1:61" x14ac:dyDescent="0.2">
      <c r="A67" s="258"/>
      <c r="B67" s="250"/>
      <c r="C67" s="11">
        <v>6</v>
      </c>
      <c r="D67" s="39"/>
      <c r="E67" s="45">
        <v>1</v>
      </c>
      <c r="F67" s="70" t="s">
        <v>30</v>
      </c>
      <c r="G67" s="70" t="s">
        <v>30</v>
      </c>
      <c r="H67" s="70" t="s">
        <v>30</v>
      </c>
      <c r="I67" s="70" t="s">
        <v>30</v>
      </c>
      <c r="J67" s="70" t="s">
        <v>30</v>
      </c>
      <c r="K67" s="70" t="s">
        <v>30</v>
      </c>
      <c r="L67" s="70" t="s">
        <v>30</v>
      </c>
      <c r="M67" s="70" t="s">
        <v>30</v>
      </c>
      <c r="N67" s="70" t="s">
        <v>30</v>
      </c>
      <c r="O67" s="70" t="s">
        <v>30</v>
      </c>
      <c r="P67" s="70" t="s">
        <v>30</v>
      </c>
      <c r="Q67" s="70" t="s">
        <v>30</v>
      </c>
      <c r="R67" s="70" t="s">
        <v>30</v>
      </c>
      <c r="S67" s="70" t="s">
        <v>30</v>
      </c>
      <c r="T67" s="70" t="s">
        <v>30</v>
      </c>
      <c r="U67" s="70" t="s">
        <v>30</v>
      </c>
      <c r="V67" s="70" t="s">
        <v>30</v>
      </c>
      <c r="W67" s="71" t="s">
        <v>30</v>
      </c>
      <c r="X67" s="45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224"/>
      <c r="AQ67" s="45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21"/>
    </row>
    <row r="68" spans="1:61" x14ac:dyDescent="0.2">
      <c r="A68" s="258"/>
      <c r="B68" s="250"/>
      <c r="C68" s="11">
        <v>7</v>
      </c>
      <c r="D68" s="39" t="s">
        <v>27</v>
      </c>
      <c r="E68" s="45">
        <v>1</v>
      </c>
      <c r="F68" s="70" t="s">
        <v>30</v>
      </c>
      <c r="G68" s="70" t="s">
        <v>30</v>
      </c>
      <c r="H68" s="70" t="s">
        <v>30</v>
      </c>
      <c r="I68" s="70" t="s">
        <v>30</v>
      </c>
      <c r="J68" s="70" t="s">
        <v>30</v>
      </c>
      <c r="K68" s="70" t="s">
        <v>30</v>
      </c>
      <c r="L68" s="70" t="s">
        <v>30</v>
      </c>
      <c r="M68" s="70" t="s">
        <v>30</v>
      </c>
      <c r="N68" s="70" t="s">
        <v>30</v>
      </c>
      <c r="O68" s="70" t="s">
        <v>30</v>
      </c>
      <c r="P68" s="70" t="s">
        <v>30</v>
      </c>
      <c r="Q68" s="70" t="s">
        <v>30</v>
      </c>
      <c r="R68" s="70" t="s">
        <v>30</v>
      </c>
      <c r="S68" s="70" t="s">
        <v>30</v>
      </c>
      <c r="T68" s="70" t="s">
        <v>30</v>
      </c>
      <c r="U68" s="70" t="s">
        <v>30</v>
      </c>
      <c r="V68" s="70" t="s">
        <v>30</v>
      </c>
      <c r="W68" s="71" t="s">
        <v>30</v>
      </c>
      <c r="X68" s="45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224"/>
      <c r="AQ68" s="45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21"/>
    </row>
    <row r="69" spans="1:61" x14ac:dyDescent="0.2">
      <c r="A69" s="258"/>
      <c r="B69" s="250"/>
      <c r="C69" s="11">
        <v>8</v>
      </c>
      <c r="D69" s="39"/>
      <c r="E69" s="45">
        <v>1</v>
      </c>
      <c r="F69" s="70" t="s">
        <v>30</v>
      </c>
      <c r="G69" s="70" t="s">
        <v>30</v>
      </c>
      <c r="H69" s="70" t="s">
        <v>30</v>
      </c>
      <c r="I69" s="70" t="s">
        <v>30</v>
      </c>
      <c r="J69" s="70" t="s">
        <v>30</v>
      </c>
      <c r="K69" s="70" t="s">
        <v>30</v>
      </c>
      <c r="L69" s="70" t="s">
        <v>30</v>
      </c>
      <c r="M69" s="70" t="s">
        <v>30</v>
      </c>
      <c r="N69" s="70" t="s">
        <v>30</v>
      </c>
      <c r="O69" s="70" t="s">
        <v>30</v>
      </c>
      <c r="P69" s="70" t="s">
        <v>30</v>
      </c>
      <c r="Q69" s="70" t="s">
        <v>30</v>
      </c>
      <c r="R69" s="70" t="s">
        <v>30</v>
      </c>
      <c r="S69" s="70" t="s">
        <v>30</v>
      </c>
      <c r="T69" s="70" t="s">
        <v>30</v>
      </c>
      <c r="U69" s="70" t="s">
        <v>30</v>
      </c>
      <c r="V69" s="70" t="s">
        <v>30</v>
      </c>
      <c r="W69" s="71" t="s">
        <v>30</v>
      </c>
      <c r="X69" s="45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224"/>
      <c r="AQ69" s="45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21"/>
    </row>
    <row r="70" spans="1:61" x14ac:dyDescent="0.2">
      <c r="A70" s="258"/>
      <c r="B70" s="250" t="s">
        <v>6</v>
      </c>
      <c r="C70" s="11">
        <v>9</v>
      </c>
      <c r="D70" s="39"/>
      <c r="E70" s="45">
        <v>1</v>
      </c>
      <c r="F70" s="72" t="s">
        <v>44</v>
      </c>
      <c r="G70" s="76" t="s">
        <v>21</v>
      </c>
      <c r="H70" s="76" t="s">
        <v>21</v>
      </c>
      <c r="I70" s="76" t="s">
        <v>21</v>
      </c>
      <c r="J70" s="76" t="s">
        <v>21</v>
      </c>
      <c r="K70" s="76" t="s">
        <v>21</v>
      </c>
      <c r="L70" s="78" t="s">
        <v>20</v>
      </c>
      <c r="M70" s="78" t="s">
        <v>20</v>
      </c>
      <c r="N70" s="78" t="s">
        <v>20</v>
      </c>
      <c r="O70" s="78" t="s">
        <v>20</v>
      </c>
      <c r="P70" s="78" t="s">
        <v>20</v>
      </c>
      <c r="Q70" s="78" t="s">
        <v>20</v>
      </c>
      <c r="R70" s="80" t="s">
        <v>45</v>
      </c>
      <c r="S70" s="80" t="s">
        <v>45</v>
      </c>
      <c r="T70" s="80" t="s">
        <v>45</v>
      </c>
      <c r="U70" s="80" t="s">
        <v>45</v>
      </c>
      <c r="V70" s="80" t="s">
        <v>45</v>
      </c>
      <c r="W70" s="81" t="s">
        <v>45</v>
      </c>
      <c r="X70" s="45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224"/>
      <c r="AQ70" s="45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21"/>
    </row>
    <row r="71" spans="1:61" x14ac:dyDescent="0.2">
      <c r="A71" s="258"/>
      <c r="B71" s="250"/>
      <c r="C71" s="11">
        <v>10</v>
      </c>
      <c r="D71" s="39"/>
      <c r="E71" s="45">
        <v>1</v>
      </c>
      <c r="F71" s="72" t="s">
        <v>44</v>
      </c>
      <c r="G71" s="76" t="s">
        <v>21</v>
      </c>
      <c r="H71" s="76" t="s">
        <v>21</v>
      </c>
      <c r="I71" s="76" t="s">
        <v>21</v>
      </c>
      <c r="J71" s="76" t="s">
        <v>21</v>
      </c>
      <c r="K71" s="76" t="s">
        <v>21</v>
      </c>
      <c r="L71" s="78" t="s">
        <v>20</v>
      </c>
      <c r="M71" s="78" t="s">
        <v>20</v>
      </c>
      <c r="N71" s="78" t="s">
        <v>20</v>
      </c>
      <c r="O71" s="78" t="s">
        <v>20</v>
      </c>
      <c r="P71" s="78" t="s">
        <v>20</v>
      </c>
      <c r="Q71" s="78" t="s">
        <v>20</v>
      </c>
      <c r="R71" s="80" t="s">
        <v>45</v>
      </c>
      <c r="S71" s="80" t="s">
        <v>45</v>
      </c>
      <c r="T71" s="80" t="s">
        <v>45</v>
      </c>
      <c r="U71" s="80" t="s">
        <v>45</v>
      </c>
      <c r="V71" s="80" t="s">
        <v>45</v>
      </c>
      <c r="W71" s="81" t="s">
        <v>45</v>
      </c>
      <c r="X71" s="45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224"/>
      <c r="AQ71" s="45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21"/>
    </row>
    <row r="72" spans="1:61" x14ac:dyDescent="0.2">
      <c r="A72" s="258"/>
      <c r="B72" s="250"/>
      <c r="C72" s="11">
        <v>11</v>
      </c>
      <c r="D72" s="39"/>
      <c r="E72" s="45">
        <v>1</v>
      </c>
      <c r="F72" s="72" t="s">
        <v>44</v>
      </c>
      <c r="G72" s="76" t="s">
        <v>21</v>
      </c>
      <c r="H72" s="76" t="s">
        <v>21</v>
      </c>
      <c r="I72" s="76" t="s">
        <v>21</v>
      </c>
      <c r="J72" s="76" t="s">
        <v>21</v>
      </c>
      <c r="K72" s="76" t="s">
        <v>21</v>
      </c>
      <c r="L72" s="78" t="s">
        <v>20</v>
      </c>
      <c r="M72" s="78" t="s">
        <v>20</v>
      </c>
      <c r="N72" s="78" t="s">
        <v>20</v>
      </c>
      <c r="O72" s="78" t="s">
        <v>20</v>
      </c>
      <c r="P72" s="78" t="s">
        <v>20</v>
      </c>
      <c r="Q72" s="78" t="s">
        <v>20</v>
      </c>
      <c r="R72" s="80" t="s">
        <v>45</v>
      </c>
      <c r="S72" s="80" t="s">
        <v>45</v>
      </c>
      <c r="T72" s="80" t="s">
        <v>45</v>
      </c>
      <c r="U72" s="80" t="s">
        <v>45</v>
      </c>
      <c r="V72" s="80" t="s">
        <v>45</v>
      </c>
      <c r="W72" s="81" t="s">
        <v>45</v>
      </c>
      <c r="X72" s="59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224"/>
      <c r="AQ72" s="59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21"/>
    </row>
    <row r="73" spans="1:61" x14ac:dyDescent="0.2">
      <c r="A73" s="258"/>
      <c r="B73" s="250"/>
      <c r="C73" s="11">
        <v>12</v>
      </c>
      <c r="D73" s="39"/>
      <c r="E73" s="45">
        <v>1</v>
      </c>
      <c r="F73" s="76" t="s">
        <v>21</v>
      </c>
      <c r="G73" s="72" t="s">
        <v>44</v>
      </c>
      <c r="H73" s="76" t="s">
        <v>21</v>
      </c>
      <c r="I73" s="76" t="s">
        <v>21</v>
      </c>
      <c r="J73" s="76" t="s">
        <v>21</v>
      </c>
      <c r="K73" s="76" t="s">
        <v>21</v>
      </c>
      <c r="L73" s="78" t="s">
        <v>20</v>
      </c>
      <c r="M73" s="78" t="s">
        <v>20</v>
      </c>
      <c r="N73" s="78" t="s">
        <v>20</v>
      </c>
      <c r="O73" s="78" t="s">
        <v>20</v>
      </c>
      <c r="P73" s="78" t="s">
        <v>20</v>
      </c>
      <c r="Q73" s="78" t="s">
        <v>20</v>
      </c>
      <c r="R73" s="80" t="s">
        <v>45</v>
      </c>
      <c r="S73" s="80" t="s">
        <v>45</v>
      </c>
      <c r="T73" s="80" t="s">
        <v>45</v>
      </c>
      <c r="U73" s="80" t="s">
        <v>45</v>
      </c>
      <c r="V73" s="80" t="s">
        <v>45</v>
      </c>
      <c r="W73" s="81" t="s">
        <v>45</v>
      </c>
      <c r="X73" s="59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224"/>
      <c r="AQ73" s="59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21"/>
    </row>
    <row r="74" spans="1:61" x14ac:dyDescent="0.2">
      <c r="A74" s="258"/>
      <c r="B74" s="250"/>
      <c r="C74" s="11">
        <v>13</v>
      </c>
      <c r="D74" s="39"/>
      <c r="E74" s="45">
        <v>1</v>
      </c>
      <c r="F74" s="76" t="s">
        <v>21</v>
      </c>
      <c r="G74" s="72" t="s">
        <v>44</v>
      </c>
      <c r="H74" s="76" t="s">
        <v>21</v>
      </c>
      <c r="I74" s="76" t="s">
        <v>21</v>
      </c>
      <c r="J74" s="76" t="s">
        <v>21</v>
      </c>
      <c r="K74" s="76" t="s">
        <v>21</v>
      </c>
      <c r="L74" s="78" t="s">
        <v>20</v>
      </c>
      <c r="M74" s="78" t="s">
        <v>20</v>
      </c>
      <c r="N74" s="78" t="s">
        <v>20</v>
      </c>
      <c r="O74" s="78" t="s">
        <v>20</v>
      </c>
      <c r="P74" s="78" t="s">
        <v>20</v>
      </c>
      <c r="Q74" s="78" t="s">
        <v>20</v>
      </c>
      <c r="R74" s="80" t="s">
        <v>45</v>
      </c>
      <c r="S74" s="80" t="s">
        <v>45</v>
      </c>
      <c r="T74" s="80" t="s">
        <v>45</v>
      </c>
      <c r="U74" s="80" t="s">
        <v>45</v>
      </c>
      <c r="V74" s="80" t="s">
        <v>45</v>
      </c>
      <c r="W74" s="81" t="s">
        <v>45</v>
      </c>
      <c r="X74" s="59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224"/>
      <c r="AQ74" s="59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21"/>
    </row>
    <row r="75" spans="1:61" x14ac:dyDescent="0.2">
      <c r="A75" s="258"/>
      <c r="B75" s="250" t="s">
        <v>7</v>
      </c>
      <c r="C75" s="11">
        <v>14</v>
      </c>
      <c r="D75" s="39" t="s">
        <v>27</v>
      </c>
      <c r="E75" s="45">
        <v>1</v>
      </c>
      <c r="F75" s="76" t="s">
        <v>21</v>
      </c>
      <c r="G75" s="72" t="s">
        <v>44</v>
      </c>
      <c r="H75" s="76" t="s">
        <v>21</v>
      </c>
      <c r="I75" s="76" t="s">
        <v>21</v>
      </c>
      <c r="J75" s="76" t="s">
        <v>21</v>
      </c>
      <c r="K75" s="76" t="s">
        <v>21</v>
      </c>
      <c r="L75" s="78" t="s">
        <v>20</v>
      </c>
      <c r="M75" s="78" t="s">
        <v>20</v>
      </c>
      <c r="N75" s="78" t="s">
        <v>20</v>
      </c>
      <c r="O75" s="78" t="s">
        <v>20</v>
      </c>
      <c r="P75" s="78" t="s">
        <v>20</v>
      </c>
      <c r="Q75" s="78" t="s">
        <v>20</v>
      </c>
      <c r="R75" s="80" t="s">
        <v>45</v>
      </c>
      <c r="S75" s="80" t="s">
        <v>45</v>
      </c>
      <c r="T75" s="80" t="s">
        <v>45</v>
      </c>
      <c r="U75" s="80" t="s">
        <v>45</v>
      </c>
      <c r="V75" s="80" t="s">
        <v>45</v>
      </c>
      <c r="W75" s="81" t="s">
        <v>45</v>
      </c>
      <c r="X75" s="59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224"/>
      <c r="AQ75" s="59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21"/>
    </row>
    <row r="76" spans="1:61" x14ac:dyDescent="0.2">
      <c r="A76" s="258"/>
      <c r="B76" s="250"/>
      <c r="C76" s="11">
        <v>15</v>
      </c>
      <c r="D76" s="39"/>
      <c r="E76" s="45">
        <v>1</v>
      </c>
      <c r="F76" s="76" t="s">
        <v>21</v>
      </c>
      <c r="G76" s="76" t="s">
        <v>21</v>
      </c>
      <c r="H76" s="72" t="s">
        <v>44</v>
      </c>
      <c r="I76" s="76" t="s">
        <v>21</v>
      </c>
      <c r="J76" s="76" t="s">
        <v>21</v>
      </c>
      <c r="K76" s="76" t="s">
        <v>21</v>
      </c>
      <c r="L76" s="78" t="s">
        <v>20</v>
      </c>
      <c r="M76" s="78" t="s">
        <v>20</v>
      </c>
      <c r="N76" s="78" t="s">
        <v>20</v>
      </c>
      <c r="O76" s="78" t="s">
        <v>20</v>
      </c>
      <c r="P76" s="78" t="s">
        <v>20</v>
      </c>
      <c r="Q76" s="78" t="s">
        <v>20</v>
      </c>
      <c r="R76" s="80" t="s">
        <v>45</v>
      </c>
      <c r="S76" s="80" t="s">
        <v>45</v>
      </c>
      <c r="T76" s="80" t="s">
        <v>45</v>
      </c>
      <c r="U76" s="80" t="s">
        <v>45</v>
      </c>
      <c r="V76" s="80" t="s">
        <v>45</v>
      </c>
      <c r="W76" s="81" t="s">
        <v>45</v>
      </c>
      <c r="X76" s="59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224"/>
      <c r="AQ76" s="59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21"/>
    </row>
    <row r="77" spans="1:61" x14ac:dyDescent="0.2">
      <c r="A77" s="258"/>
      <c r="B77" s="250"/>
      <c r="C77" s="11">
        <v>16</v>
      </c>
      <c r="D77" s="39"/>
      <c r="E77" s="45">
        <v>1</v>
      </c>
      <c r="F77" s="76" t="s">
        <v>21</v>
      </c>
      <c r="G77" s="76" t="s">
        <v>21</v>
      </c>
      <c r="H77" s="72" t="s">
        <v>44</v>
      </c>
      <c r="I77" s="76" t="s">
        <v>21</v>
      </c>
      <c r="J77" s="76" t="s">
        <v>21</v>
      </c>
      <c r="K77" s="76" t="s">
        <v>21</v>
      </c>
      <c r="L77" s="78" t="s">
        <v>20</v>
      </c>
      <c r="M77" s="78" t="s">
        <v>20</v>
      </c>
      <c r="N77" s="78" t="s">
        <v>20</v>
      </c>
      <c r="O77" s="78" t="s">
        <v>20</v>
      </c>
      <c r="P77" s="78" t="s">
        <v>20</v>
      </c>
      <c r="Q77" s="78" t="s">
        <v>20</v>
      </c>
      <c r="R77" s="80" t="s">
        <v>45</v>
      </c>
      <c r="S77" s="80" t="s">
        <v>45</v>
      </c>
      <c r="T77" s="80" t="s">
        <v>45</v>
      </c>
      <c r="U77" s="80" t="s">
        <v>45</v>
      </c>
      <c r="V77" s="80" t="s">
        <v>45</v>
      </c>
      <c r="W77" s="81" t="s">
        <v>45</v>
      </c>
      <c r="X77" s="59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224"/>
      <c r="AQ77" s="59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21"/>
    </row>
    <row r="78" spans="1:61" x14ac:dyDescent="0.2">
      <c r="A78" s="258"/>
      <c r="B78" s="250"/>
      <c r="C78" s="11">
        <v>17</v>
      </c>
      <c r="D78" s="39"/>
      <c r="E78" s="45">
        <v>1</v>
      </c>
      <c r="F78" s="76" t="s">
        <v>21</v>
      </c>
      <c r="G78" s="76" t="s">
        <v>21</v>
      </c>
      <c r="H78" s="72" t="s">
        <v>44</v>
      </c>
      <c r="I78" s="76" t="s">
        <v>21</v>
      </c>
      <c r="J78" s="76" t="s">
        <v>21</v>
      </c>
      <c r="K78" s="76" t="s">
        <v>21</v>
      </c>
      <c r="L78" s="78" t="s">
        <v>20</v>
      </c>
      <c r="M78" s="78" t="s">
        <v>20</v>
      </c>
      <c r="N78" s="78" t="s">
        <v>20</v>
      </c>
      <c r="O78" s="78" t="s">
        <v>20</v>
      </c>
      <c r="P78" s="78" t="s">
        <v>20</v>
      </c>
      <c r="Q78" s="78" t="s">
        <v>20</v>
      </c>
      <c r="R78" s="80" t="s">
        <v>45</v>
      </c>
      <c r="S78" s="80" t="s">
        <v>45</v>
      </c>
      <c r="T78" s="80" t="s">
        <v>45</v>
      </c>
      <c r="U78" s="80" t="s">
        <v>45</v>
      </c>
      <c r="V78" s="80" t="s">
        <v>45</v>
      </c>
      <c r="W78" s="81" t="s">
        <v>45</v>
      </c>
      <c r="X78" s="59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224"/>
      <c r="AQ78" s="59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21"/>
    </row>
    <row r="79" spans="1:61" x14ac:dyDescent="0.2">
      <c r="A79" s="258"/>
      <c r="B79" s="250" t="s">
        <v>8</v>
      </c>
      <c r="C79" s="11">
        <v>18</v>
      </c>
      <c r="D79" s="39"/>
      <c r="E79" s="45">
        <v>1</v>
      </c>
      <c r="F79" s="76" t="s">
        <v>21</v>
      </c>
      <c r="G79" s="76" t="s">
        <v>21</v>
      </c>
      <c r="H79" s="76" t="s">
        <v>21</v>
      </c>
      <c r="I79" s="72" t="s">
        <v>44</v>
      </c>
      <c r="J79" s="76" t="s">
        <v>21</v>
      </c>
      <c r="K79" s="76" t="s">
        <v>21</v>
      </c>
      <c r="L79" s="78" t="s">
        <v>20</v>
      </c>
      <c r="M79" s="78" t="s">
        <v>20</v>
      </c>
      <c r="N79" s="78" t="s">
        <v>20</v>
      </c>
      <c r="O79" s="78" t="s">
        <v>20</v>
      </c>
      <c r="P79" s="78" t="s">
        <v>20</v>
      </c>
      <c r="Q79" s="78" t="s">
        <v>20</v>
      </c>
      <c r="R79" s="80" t="s">
        <v>45</v>
      </c>
      <c r="S79" s="80" t="s">
        <v>45</v>
      </c>
      <c r="T79" s="80" t="s">
        <v>45</v>
      </c>
      <c r="U79" s="80" t="s">
        <v>45</v>
      </c>
      <c r="V79" s="80" t="s">
        <v>45</v>
      </c>
      <c r="W79" s="81" t="s">
        <v>45</v>
      </c>
      <c r="X79" s="45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224"/>
      <c r="AQ79" s="45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21"/>
    </row>
    <row r="80" spans="1:61" x14ac:dyDescent="0.2">
      <c r="A80" s="258"/>
      <c r="B80" s="250"/>
      <c r="C80" s="11">
        <v>19</v>
      </c>
      <c r="D80" s="39"/>
      <c r="E80" s="45">
        <v>1</v>
      </c>
      <c r="F80" s="76" t="s">
        <v>21</v>
      </c>
      <c r="G80" s="76" t="s">
        <v>21</v>
      </c>
      <c r="H80" s="76" t="s">
        <v>21</v>
      </c>
      <c r="I80" s="72" t="s">
        <v>44</v>
      </c>
      <c r="J80" s="76" t="s">
        <v>21</v>
      </c>
      <c r="K80" s="76" t="s">
        <v>21</v>
      </c>
      <c r="L80" s="78" t="s">
        <v>20</v>
      </c>
      <c r="M80" s="78" t="s">
        <v>20</v>
      </c>
      <c r="N80" s="78" t="s">
        <v>20</v>
      </c>
      <c r="O80" s="78" t="s">
        <v>20</v>
      </c>
      <c r="P80" s="78" t="s">
        <v>20</v>
      </c>
      <c r="Q80" s="78" t="s">
        <v>20</v>
      </c>
      <c r="R80" s="80" t="s">
        <v>45</v>
      </c>
      <c r="S80" s="80" t="s">
        <v>45</v>
      </c>
      <c r="T80" s="80" t="s">
        <v>45</v>
      </c>
      <c r="U80" s="80" t="s">
        <v>45</v>
      </c>
      <c r="V80" s="80" t="s">
        <v>45</v>
      </c>
      <c r="W80" s="81" t="s">
        <v>45</v>
      </c>
      <c r="X80" s="45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224"/>
      <c r="AQ80" s="45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21"/>
    </row>
    <row r="81" spans="1:61" x14ac:dyDescent="0.2">
      <c r="A81" s="258"/>
      <c r="B81" s="250"/>
      <c r="C81" s="11">
        <v>20</v>
      </c>
      <c r="D81" s="39"/>
      <c r="E81" s="45">
        <v>1</v>
      </c>
      <c r="F81" s="76" t="s">
        <v>21</v>
      </c>
      <c r="G81" s="76" t="s">
        <v>21</v>
      </c>
      <c r="H81" s="76" t="s">
        <v>21</v>
      </c>
      <c r="I81" s="72" t="s">
        <v>44</v>
      </c>
      <c r="J81" s="76" t="s">
        <v>21</v>
      </c>
      <c r="K81" s="76" t="s">
        <v>21</v>
      </c>
      <c r="L81" s="78" t="s">
        <v>20</v>
      </c>
      <c r="M81" s="78" t="s">
        <v>20</v>
      </c>
      <c r="N81" s="78" t="s">
        <v>20</v>
      </c>
      <c r="O81" s="78" t="s">
        <v>20</v>
      </c>
      <c r="P81" s="78" t="s">
        <v>20</v>
      </c>
      <c r="Q81" s="78" t="s">
        <v>20</v>
      </c>
      <c r="R81" s="80" t="s">
        <v>45</v>
      </c>
      <c r="S81" s="80" t="s">
        <v>45</v>
      </c>
      <c r="T81" s="80" t="s">
        <v>45</v>
      </c>
      <c r="U81" s="80" t="s">
        <v>45</v>
      </c>
      <c r="V81" s="80" t="s">
        <v>45</v>
      </c>
      <c r="W81" s="81" t="s">
        <v>45</v>
      </c>
      <c r="X81" s="59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224"/>
      <c r="AQ81" s="59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21"/>
    </row>
    <row r="82" spans="1:61" x14ac:dyDescent="0.2">
      <c r="A82" s="258"/>
      <c r="B82" s="250"/>
      <c r="C82" s="11">
        <v>21</v>
      </c>
      <c r="D82" s="39" t="s">
        <v>27</v>
      </c>
      <c r="E82" s="45">
        <v>1</v>
      </c>
      <c r="F82" s="73" t="s">
        <v>49</v>
      </c>
      <c r="G82" s="73" t="s">
        <v>49</v>
      </c>
      <c r="H82" s="73" t="s">
        <v>49</v>
      </c>
      <c r="I82" s="73" t="s">
        <v>49</v>
      </c>
      <c r="J82" s="73" t="s">
        <v>49</v>
      </c>
      <c r="K82" s="73" t="s">
        <v>49</v>
      </c>
      <c r="L82" s="73" t="s">
        <v>49</v>
      </c>
      <c r="M82" s="73" t="s">
        <v>49</v>
      </c>
      <c r="N82" s="73" t="s">
        <v>49</v>
      </c>
      <c r="O82" s="73" t="s">
        <v>49</v>
      </c>
      <c r="P82" s="73" t="s">
        <v>49</v>
      </c>
      <c r="Q82" s="73" t="s">
        <v>49</v>
      </c>
      <c r="R82" s="73" t="s">
        <v>49</v>
      </c>
      <c r="S82" s="73" t="s">
        <v>49</v>
      </c>
      <c r="T82" s="73" t="s">
        <v>49</v>
      </c>
      <c r="U82" s="73" t="s">
        <v>49</v>
      </c>
      <c r="V82" s="73" t="s">
        <v>49</v>
      </c>
      <c r="W82" s="173" t="s">
        <v>49</v>
      </c>
      <c r="X82" s="59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224"/>
      <c r="AQ82" s="59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21"/>
    </row>
    <row r="83" spans="1:61" x14ac:dyDescent="0.2">
      <c r="A83" s="258"/>
      <c r="B83" s="250" t="s">
        <v>9</v>
      </c>
      <c r="C83" s="11">
        <v>22</v>
      </c>
      <c r="D83" s="39" t="s">
        <v>27</v>
      </c>
      <c r="E83" s="45">
        <v>1</v>
      </c>
      <c r="F83" s="73" t="s">
        <v>49</v>
      </c>
      <c r="G83" s="73" t="s">
        <v>49</v>
      </c>
      <c r="H83" s="73" t="s">
        <v>49</v>
      </c>
      <c r="I83" s="73" t="s">
        <v>49</v>
      </c>
      <c r="J83" s="73" t="s">
        <v>49</v>
      </c>
      <c r="K83" s="73" t="s">
        <v>49</v>
      </c>
      <c r="L83" s="73" t="s">
        <v>49</v>
      </c>
      <c r="M83" s="73" t="s">
        <v>49</v>
      </c>
      <c r="N83" s="73" t="s">
        <v>49</v>
      </c>
      <c r="O83" s="73" t="s">
        <v>49</v>
      </c>
      <c r="P83" s="73" t="s">
        <v>49</v>
      </c>
      <c r="Q83" s="73" t="s">
        <v>49</v>
      </c>
      <c r="R83" s="73" t="s">
        <v>49</v>
      </c>
      <c r="S83" s="73" t="s">
        <v>49</v>
      </c>
      <c r="T83" s="73" t="s">
        <v>49</v>
      </c>
      <c r="U83" s="73" t="s">
        <v>49</v>
      </c>
      <c r="V83" s="73" t="s">
        <v>49</v>
      </c>
      <c r="W83" s="173" t="s">
        <v>49</v>
      </c>
      <c r="X83" s="59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56"/>
      <c r="AQ83" s="59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7"/>
    </row>
    <row r="84" spans="1:61" x14ac:dyDescent="0.2">
      <c r="A84" s="258"/>
      <c r="B84" s="250"/>
      <c r="C84" s="11">
        <v>23</v>
      </c>
      <c r="D84" s="39"/>
      <c r="E84" s="45">
        <v>1</v>
      </c>
      <c r="F84" s="76" t="s">
        <v>21</v>
      </c>
      <c r="G84" s="76" t="s">
        <v>21</v>
      </c>
      <c r="H84" s="76" t="s">
        <v>21</v>
      </c>
      <c r="I84" s="76" t="s">
        <v>21</v>
      </c>
      <c r="J84" s="72" t="s">
        <v>44</v>
      </c>
      <c r="K84" s="76" t="s">
        <v>21</v>
      </c>
      <c r="L84" s="78" t="s">
        <v>20</v>
      </c>
      <c r="M84" s="78" t="s">
        <v>20</v>
      </c>
      <c r="N84" s="78" t="s">
        <v>20</v>
      </c>
      <c r="O84" s="78" t="s">
        <v>20</v>
      </c>
      <c r="P84" s="78" t="s">
        <v>20</v>
      </c>
      <c r="Q84" s="78" t="s">
        <v>20</v>
      </c>
      <c r="R84" s="80" t="s">
        <v>45</v>
      </c>
      <c r="S84" s="80" t="s">
        <v>45</v>
      </c>
      <c r="T84" s="80" t="s">
        <v>45</v>
      </c>
      <c r="U84" s="80" t="s">
        <v>45</v>
      </c>
      <c r="V84" s="80" t="s">
        <v>45</v>
      </c>
      <c r="W84" s="81" t="s">
        <v>45</v>
      </c>
      <c r="X84" s="59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56"/>
      <c r="AQ84" s="59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7"/>
    </row>
    <row r="85" spans="1:61" x14ac:dyDescent="0.2">
      <c r="A85" s="258"/>
      <c r="B85" s="250"/>
      <c r="C85" s="11">
        <v>24</v>
      </c>
      <c r="D85" s="39"/>
      <c r="E85" s="45">
        <v>1</v>
      </c>
      <c r="F85" s="76" t="s">
        <v>21</v>
      </c>
      <c r="G85" s="76" t="s">
        <v>21</v>
      </c>
      <c r="H85" s="76" t="s">
        <v>21</v>
      </c>
      <c r="I85" s="76" t="s">
        <v>21</v>
      </c>
      <c r="J85" s="72" t="s">
        <v>44</v>
      </c>
      <c r="K85" s="76" t="s">
        <v>21</v>
      </c>
      <c r="L85" s="78" t="s">
        <v>20</v>
      </c>
      <c r="M85" s="78" t="s">
        <v>20</v>
      </c>
      <c r="N85" s="78" t="s">
        <v>20</v>
      </c>
      <c r="O85" s="78" t="s">
        <v>20</v>
      </c>
      <c r="P85" s="78" t="s">
        <v>20</v>
      </c>
      <c r="Q85" s="78" t="s">
        <v>20</v>
      </c>
      <c r="R85" s="80" t="s">
        <v>45</v>
      </c>
      <c r="S85" s="80" t="s">
        <v>45</v>
      </c>
      <c r="T85" s="80" t="s">
        <v>45</v>
      </c>
      <c r="U85" s="80" t="s">
        <v>45</v>
      </c>
      <c r="V85" s="80" t="s">
        <v>45</v>
      </c>
      <c r="W85" s="81" t="s">
        <v>45</v>
      </c>
      <c r="X85" s="59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56"/>
      <c r="AQ85" s="59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7"/>
    </row>
    <row r="86" spans="1:61" x14ac:dyDescent="0.2">
      <c r="A86" s="258"/>
      <c r="B86" s="250"/>
      <c r="C86" s="11">
        <v>25</v>
      </c>
      <c r="D86" s="39"/>
      <c r="E86" s="45">
        <v>1</v>
      </c>
      <c r="F86" s="76" t="s">
        <v>21</v>
      </c>
      <c r="G86" s="76" t="s">
        <v>21</v>
      </c>
      <c r="H86" s="76" t="s">
        <v>21</v>
      </c>
      <c r="I86" s="76" t="s">
        <v>21</v>
      </c>
      <c r="J86" s="72" t="s">
        <v>44</v>
      </c>
      <c r="K86" s="76" t="s">
        <v>21</v>
      </c>
      <c r="L86" s="78" t="s">
        <v>20</v>
      </c>
      <c r="M86" s="78" t="s">
        <v>20</v>
      </c>
      <c r="N86" s="78" t="s">
        <v>20</v>
      </c>
      <c r="O86" s="78" t="s">
        <v>20</v>
      </c>
      <c r="P86" s="78" t="s">
        <v>20</v>
      </c>
      <c r="Q86" s="78" t="s">
        <v>20</v>
      </c>
      <c r="R86" s="80" t="s">
        <v>45</v>
      </c>
      <c r="S86" s="80" t="s">
        <v>45</v>
      </c>
      <c r="T86" s="80" t="s">
        <v>45</v>
      </c>
      <c r="U86" s="80" t="s">
        <v>45</v>
      </c>
      <c r="V86" s="80" t="s">
        <v>45</v>
      </c>
      <c r="W86" s="81" t="s">
        <v>45</v>
      </c>
      <c r="X86" s="59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56"/>
      <c r="AQ86" s="59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7"/>
    </row>
    <row r="87" spans="1:61" x14ac:dyDescent="0.2">
      <c r="A87" s="258"/>
      <c r="B87" s="250"/>
      <c r="C87" s="11">
        <v>26</v>
      </c>
      <c r="D87" s="39"/>
      <c r="E87" s="45">
        <v>1</v>
      </c>
      <c r="F87" s="76" t="s">
        <v>21</v>
      </c>
      <c r="G87" s="76" t="s">
        <v>21</v>
      </c>
      <c r="H87" s="76" t="s">
        <v>21</v>
      </c>
      <c r="I87" s="76" t="s">
        <v>21</v>
      </c>
      <c r="J87" s="76" t="s">
        <v>21</v>
      </c>
      <c r="K87" s="72" t="s">
        <v>44</v>
      </c>
      <c r="L87" s="78" t="s">
        <v>20</v>
      </c>
      <c r="M87" s="78" t="s">
        <v>20</v>
      </c>
      <c r="N87" s="78" t="s">
        <v>20</v>
      </c>
      <c r="O87" s="78" t="s">
        <v>20</v>
      </c>
      <c r="P87" s="78" t="s">
        <v>20</v>
      </c>
      <c r="Q87" s="78" t="s">
        <v>20</v>
      </c>
      <c r="R87" s="80" t="s">
        <v>45</v>
      </c>
      <c r="S87" s="80" t="s">
        <v>45</v>
      </c>
      <c r="T87" s="80" t="s">
        <v>45</v>
      </c>
      <c r="U87" s="80" t="s">
        <v>45</v>
      </c>
      <c r="V87" s="80" t="s">
        <v>45</v>
      </c>
      <c r="W87" s="81" t="s">
        <v>45</v>
      </c>
      <c r="X87" s="59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56"/>
      <c r="AQ87" s="59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7"/>
    </row>
    <row r="88" spans="1:61" x14ac:dyDescent="0.2">
      <c r="A88" s="258"/>
      <c r="B88" s="250" t="s">
        <v>10</v>
      </c>
      <c r="C88" s="11">
        <v>27</v>
      </c>
      <c r="D88" s="39"/>
      <c r="E88" s="45">
        <v>1</v>
      </c>
      <c r="F88" s="76" t="s">
        <v>21</v>
      </c>
      <c r="G88" s="76" t="s">
        <v>21</v>
      </c>
      <c r="H88" s="76" t="s">
        <v>21</v>
      </c>
      <c r="I88" s="76" t="s">
        <v>21</v>
      </c>
      <c r="J88" s="76" t="s">
        <v>21</v>
      </c>
      <c r="K88" s="72" t="s">
        <v>44</v>
      </c>
      <c r="L88" s="78" t="s">
        <v>20</v>
      </c>
      <c r="M88" s="78" t="s">
        <v>20</v>
      </c>
      <c r="N88" s="78" t="s">
        <v>20</v>
      </c>
      <c r="O88" s="78" t="s">
        <v>20</v>
      </c>
      <c r="P88" s="78" t="s">
        <v>20</v>
      </c>
      <c r="Q88" s="78" t="s">
        <v>20</v>
      </c>
      <c r="R88" s="80" t="s">
        <v>45</v>
      </c>
      <c r="S88" s="80" t="s">
        <v>45</v>
      </c>
      <c r="T88" s="80" t="s">
        <v>45</v>
      </c>
      <c r="U88" s="80" t="s">
        <v>45</v>
      </c>
      <c r="V88" s="80" t="s">
        <v>45</v>
      </c>
      <c r="W88" s="81" t="s">
        <v>45</v>
      </c>
      <c r="X88" s="45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224"/>
      <c r="AQ88" s="45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21"/>
    </row>
    <row r="89" spans="1:61" x14ac:dyDescent="0.2">
      <c r="A89" s="258"/>
      <c r="B89" s="250"/>
      <c r="C89" s="11">
        <v>28</v>
      </c>
      <c r="D89" s="39"/>
      <c r="E89" s="45">
        <v>1</v>
      </c>
      <c r="F89" s="76" t="s">
        <v>21</v>
      </c>
      <c r="G89" s="76" t="s">
        <v>21</v>
      </c>
      <c r="H89" s="76" t="s">
        <v>21</v>
      </c>
      <c r="I89" s="76" t="s">
        <v>21</v>
      </c>
      <c r="J89" s="76" t="s">
        <v>21</v>
      </c>
      <c r="K89" s="72" t="s">
        <v>44</v>
      </c>
      <c r="L89" s="78" t="s">
        <v>20</v>
      </c>
      <c r="M89" s="78" t="s">
        <v>20</v>
      </c>
      <c r="N89" s="78" t="s">
        <v>20</v>
      </c>
      <c r="O89" s="78" t="s">
        <v>20</v>
      </c>
      <c r="P89" s="78" t="s">
        <v>20</v>
      </c>
      <c r="Q89" s="78" t="s">
        <v>20</v>
      </c>
      <c r="R89" s="80" t="s">
        <v>45</v>
      </c>
      <c r="S89" s="80" t="s">
        <v>45</v>
      </c>
      <c r="T89" s="80" t="s">
        <v>45</v>
      </c>
      <c r="U89" s="80" t="s">
        <v>45</v>
      </c>
      <c r="V89" s="80" t="s">
        <v>45</v>
      </c>
      <c r="W89" s="81" t="s">
        <v>45</v>
      </c>
      <c r="X89" s="45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224"/>
      <c r="AQ89" s="45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21"/>
    </row>
    <row r="90" spans="1:61" x14ac:dyDescent="0.2">
      <c r="A90" s="258"/>
      <c r="B90" s="250"/>
      <c r="C90" s="11">
        <v>29</v>
      </c>
      <c r="D90" s="39"/>
      <c r="E90" s="45">
        <v>1</v>
      </c>
      <c r="F90" s="76" t="s">
        <v>21</v>
      </c>
      <c r="G90" s="76" t="s">
        <v>21</v>
      </c>
      <c r="H90" s="76" t="s">
        <v>21</v>
      </c>
      <c r="I90" s="76" t="s">
        <v>21</v>
      </c>
      <c r="J90" s="76" t="s">
        <v>21</v>
      </c>
      <c r="K90" s="76" t="s">
        <v>21</v>
      </c>
      <c r="L90" s="72" t="s">
        <v>44</v>
      </c>
      <c r="M90" s="78" t="s">
        <v>20</v>
      </c>
      <c r="N90" s="78" t="s">
        <v>20</v>
      </c>
      <c r="O90" s="78" t="s">
        <v>20</v>
      </c>
      <c r="P90" s="78" t="s">
        <v>20</v>
      </c>
      <c r="Q90" s="78" t="s">
        <v>20</v>
      </c>
      <c r="R90" s="80" t="s">
        <v>45</v>
      </c>
      <c r="S90" s="80" t="s">
        <v>45</v>
      </c>
      <c r="T90" s="80" t="s">
        <v>45</v>
      </c>
      <c r="U90" s="80" t="s">
        <v>45</v>
      </c>
      <c r="V90" s="80" t="s">
        <v>45</v>
      </c>
      <c r="W90" s="81" t="s">
        <v>45</v>
      </c>
      <c r="X90" s="45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224"/>
      <c r="AQ90" s="45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21"/>
    </row>
    <row r="91" spans="1:61" x14ac:dyDescent="0.2">
      <c r="A91" s="258"/>
      <c r="B91" s="250"/>
      <c r="C91" s="11">
        <v>30</v>
      </c>
      <c r="D91" s="39"/>
      <c r="E91" s="45">
        <v>1</v>
      </c>
      <c r="F91" s="76" t="s">
        <v>21</v>
      </c>
      <c r="G91" s="76" t="s">
        <v>21</v>
      </c>
      <c r="H91" s="76" t="s">
        <v>21</v>
      </c>
      <c r="I91" s="76" t="s">
        <v>21</v>
      </c>
      <c r="J91" s="76" t="s">
        <v>21</v>
      </c>
      <c r="K91" s="76" t="s">
        <v>21</v>
      </c>
      <c r="L91" s="72" t="s">
        <v>44</v>
      </c>
      <c r="M91" s="78" t="s">
        <v>20</v>
      </c>
      <c r="N91" s="78" t="s">
        <v>20</v>
      </c>
      <c r="O91" s="78" t="s">
        <v>20</v>
      </c>
      <c r="P91" s="78" t="s">
        <v>20</v>
      </c>
      <c r="Q91" s="78" t="s">
        <v>20</v>
      </c>
      <c r="R91" s="80" t="s">
        <v>45</v>
      </c>
      <c r="S91" s="80" t="s">
        <v>45</v>
      </c>
      <c r="T91" s="80" t="s">
        <v>45</v>
      </c>
      <c r="U91" s="80" t="s">
        <v>45</v>
      </c>
      <c r="V91" s="80" t="s">
        <v>45</v>
      </c>
      <c r="W91" s="81" t="s">
        <v>45</v>
      </c>
      <c r="X91" s="59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224"/>
      <c r="AQ91" s="59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21"/>
    </row>
    <row r="92" spans="1:61" x14ac:dyDescent="0.2">
      <c r="A92" s="258"/>
      <c r="B92" s="250" t="s">
        <v>11</v>
      </c>
      <c r="C92" s="11">
        <v>31</v>
      </c>
      <c r="D92" s="39" t="s">
        <v>27</v>
      </c>
      <c r="E92" s="45">
        <v>1</v>
      </c>
      <c r="F92" s="76" t="s">
        <v>21</v>
      </c>
      <c r="G92" s="76" t="s">
        <v>21</v>
      </c>
      <c r="H92" s="76" t="s">
        <v>21</v>
      </c>
      <c r="I92" s="76" t="s">
        <v>21</v>
      </c>
      <c r="J92" s="76" t="s">
        <v>21</v>
      </c>
      <c r="K92" s="76" t="s">
        <v>21</v>
      </c>
      <c r="L92" s="72" t="s">
        <v>44</v>
      </c>
      <c r="M92" s="78" t="s">
        <v>20</v>
      </c>
      <c r="N92" s="78" t="s">
        <v>20</v>
      </c>
      <c r="O92" s="78" t="s">
        <v>20</v>
      </c>
      <c r="P92" s="78" t="s">
        <v>20</v>
      </c>
      <c r="Q92" s="78" t="s">
        <v>20</v>
      </c>
      <c r="R92" s="80" t="s">
        <v>45</v>
      </c>
      <c r="S92" s="80" t="s">
        <v>45</v>
      </c>
      <c r="T92" s="80" t="s">
        <v>45</v>
      </c>
      <c r="U92" s="80" t="s">
        <v>45</v>
      </c>
      <c r="V92" s="80" t="s">
        <v>45</v>
      </c>
      <c r="W92" s="81" t="s">
        <v>45</v>
      </c>
      <c r="X92" s="45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224"/>
      <c r="AQ92" s="45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21"/>
    </row>
    <row r="93" spans="1:61" x14ac:dyDescent="0.2">
      <c r="A93" s="258"/>
      <c r="B93" s="250"/>
      <c r="C93" s="11">
        <v>32</v>
      </c>
      <c r="D93" s="39" t="s">
        <v>27</v>
      </c>
      <c r="E93" s="45">
        <v>1</v>
      </c>
      <c r="F93" s="76" t="s">
        <v>21</v>
      </c>
      <c r="G93" s="76" t="s">
        <v>21</v>
      </c>
      <c r="H93" s="76" t="s">
        <v>21</v>
      </c>
      <c r="I93" s="76" t="s">
        <v>21</v>
      </c>
      <c r="J93" s="76" t="s">
        <v>21</v>
      </c>
      <c r="K93" s="76" t="s">
        <v>21</v>
      </c>
      <c r="L93" s="78" t="s">
        <v>20</v>
      </c>
      <c r="M93" s="72" t="s">
        <v>44</v>
      </c>
      <c r="N93" s="78" t="s">
        <v>20</v>
      </c>
      <c r="O93" s="78" t="s">
        <v>20</v>
      </c>
      <c r="P93" s="78" t="s">
        <v>20</v>
      </c>
      <c r="Q93" s="78" t="s">
        <v>20</v>
      </c>
      <c r="R93" s="80" t="s">
        <v>45</v>
      </c>
      <c r="S93" s="80" t="s">
        <v>45</v>
      </c>
      <c r="T93" s="80" t="s">
        <v>45</v>
      </c>
      <c r="U93" s="80" t="s">
        <v>45</v>
      </c>
      <c r="V93" s="80" t="s">
        <v>45</v>
      </c>
      <c r="W93" s="81" t="s">
        <v>45</v>
      </c>
      <c r="X93" s="45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224"/>
      <c r="AQ93" s="45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21"/>
    </row>
    <row r="94" spans="1:61" x14ac:dyDescent="0.2">
      <c r="A94" s="258"/>
      <c r="B94" s="250"/>
      <c r="C94" s="11">
        <v>33</v>
      </c>
      <c r="D94" s="39" t="s">
        <v>27</v>
      </c>
      <c r="E94" s="45">
        <v>1</v>
      </c>
      <c r="F94" s="76" t="s">
        <v>21</v>
      </c>
      <c r="G94" s="76" t="s">
        <v>21</v>
      </c>
      <c r="H94" s="76" t="s">
        <v>21</v>
      </c>
      <c r="I94" s="76" t="s">
        <v>21</v>
      </c>
      <c r="J94" s="76" t="s">
        <v>21</v>
      </c>
      <c r="K94" s="76" t="s">
        <v>21</v>
      </c>
      <c r="L94" s="78" t="s">
        <v>20</v>
      </c>
      <c r="M94" s="72" t="s">
        <v>44</v>
      </c>
      <c r="N94" s="78" t="s">
        <v>20</v>
      </c>
      <c r="O94" s="78" t="s">
        <v>20</v>
      </c>
      <c r="P94" s="78" t="s">
        <v>20</v>
      </c>
      <c r="Q94" s="78" t="s">
        <v>20</v>
      </c>
      <c r="R94" s="80" t="s">
        <v>45</v>
      </c>
      <c r="S94" s="80" t="s">
        <v>45</v>
      </c>
      <c r="T94" s="80" t="s">
        <v>45</v>
      </c>
      <c r="U94" s="80" t="s">
        <v>45</v>
      </c>
      <c r="V94" s="80" t="s">
        <v>45</v>
      </c>
      <c r="W94" s="81" t="s">
        <v>45</v>
      </c>
      <c r="X94" s="45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224"/>
      <c r="AQ94" s="45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21"/>
    </row>
    <row r="95" spans="1:61" x14ac:dyDescent="0.2">
      <c r="A95" s="258"/>
      <c r="B95" s="250"/>
      <c r="C95" s="11">
        <v>34</v>
      </c>
      <c r="D95" s="39" t="s">
        <v>27</v>
      </c>
      <c r="E95" s="45">
        <v>1</v>
      </c>
      <c r="F95" s="76" t="s">
        <v>21</v>
      </c>
      <c r="G95" s="76" t="s">
        <v>21</v>
      </c>
      <c r="H95" s="76" t="s">
        <v>21</v>
      </c>
      <c r="I95" s="76" t="s">
        <v>21</v>
      </c>
      <c r="J95" s="76" t="s">
        <v>21</v>
      </c>
      <c r="K95" s="76" t="s">
        <v>21</v>
      </c>
      <c r="L95" s="78" t="s">
        <v>20</v>
      </c>
      <c r="M95" s="72" t="s">
        <v>44</v>
      </c>
      <c r="N95" s="78" t="s">
        <v>20</v>
      </c>
      <c r="O95" s="78" t="s">
        <v>20</v>
      </c>
      <c r="P95" s="78" t="s">
        <v>20</v>
      </c>
      <c r="Q95" s="78" t="s">
        <v>20</v>
      </c>
      <c r="R95" s="80" t="s">
        <v>45</v>
      </c>
      <c r="S95" s="80" t="s">
        <v>45</v>
      </c>
      <c r="T95" s="80" t="s">
        <v>45</v>
      </c>
      <c r="U95" s="80" t="s">
        <v>45</v>
      </c>
      <c r="V95" s="80" t="s">
        <v>45</v>
      </c>
      <c r="W95" s="81" t="s">
        <v>45</v>
      </c>
      <c r="X95" s="45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224"/>
      <c r="AQ95" s="45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21"/>
    </row>
    <row r="96" spans="1:61" x14ac:dyDescent="0.2">
      <c r="A96" s="258"/>
      <c r="B96" s="250" t="s">
        <v>12</v>
      </c>
      <c r="C96" s="11">
        <v>35</v>
      </c>
      <c r="D96" s="39" t="s">
        <v>27</v>
      </c>
      <c r="E96" s="45">
        <v>1</v>
      </c>
      <c r="F96" s="76" t="s">
        <v>21</v>
      </c>
      <c r="G96" s="76" t="s">
        <v>21</v>
      </c>
      <c r="H96" s="76" t="s">
        <v>21</v>
      </c>
      <c r="I96" s="76" t="s">
        <v>21</v>
      </c>
      <c r="J96" s="76" t="s">
        <v>21</v>
      </c>
      <c r="K96" s="76" t="s">
        <v>21</v>
      </c>
      <c r="L96" s="78" t="s">
        <v>20</v>
      </c>
      <c r="M96" s="78" t="s">
        <v>20</v>
      </c>
      <c r="N96" s="72" t="s">
        <v>44</v>
      </c>
      <c r="O96" s="78" t="s">
        <v>20</v>
      </c>
      <c r="P96" s="78" t="s">
        <v>20</v>
      </c>
      <c r="Q96" s="78" t="s">
        <v>20</v>
      </c>
      <c r="R96" s="80" t="s">
        <v>45</v>
      </c>
      <c r="S96" s="80" t="s">
        <v>45</v>
      </c>
      <c r="T96" s="80" t="s">
        <v>45</v>
      </c>
      <c r="U96" s="80" t="s">
        <v>45</v>
      </c>
      <c r="V96" s="80" t="s">
        <v>45</v>
      </c>
      <c r="W96" s="81" t="s">
        <v>45</v>
      </c>
      <c r="X96" s="45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224"/>
      <c r="AQ96" s="45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21"/>
    </row>
    <row r="97" spans="1:61" x14ac:dyDescent="0.2">
      <c r="A97" s="258"/>
      <c r="B97" s="250"/>
      <c r="C97" s="11">
        <v>36</v>
      </c>
      <c r="D97" s="39" t="s">
        <v>27</v>
      </c>
      <c r="E97" s="45">
        <v>1</v>
      </c>
      <c r="F97" s="76" t="s">
        <v>21</v>
      </c>
      <c r="G97" s="76" t="s">
        <v>21</v>
      </c>
      <c r="H97" s="76" t="s">
        <v>21</v>
      </c>
      <c r="I97" s="76" t="s">
        <v>21</v>
      </c>
      <c r="J97" s="76" t="s">
        <v>21</v>
      </c>
      <c r="K97" s="76" t="s">
        <v>21</v>
      </c>
      <c r="L97" s="78" t="s">
        <v>20</v>
      </c>
      <c r="M97" s="78" t="s">
        <v>20</v>
      </c>
      <c r="N97" s="72" t="s">
        <v>44</v>
      </c>
      <c r="O97" s="78" t="s">
        <v>20</v>
      </c>
      <c r="P97" s="78" t="s">
        <v>20</v>
      </c>
      <c r="Q97" s="78" t="s">
        <v>20</v>
      </c>
      <c r="R97" s="80" t="s">
        <v>45</v>
      </c>
      <c r="S97" s="80" t="s">
        <v>45</v>
      </c>
      <c r="T97" s="80" t="s">
        <v>45</v>
      </c>
      <c r="U97" s="80" t="s">
        <v>45</v>
      </c>
      <c r="V97" s="80" t="s">
        <v>45</v>
      </c>
      <c r="W97" s="81" t="s">
        <v>45</v>
      </c>
      <c r="X97" s="45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224"/>
      <c r="AQ97" s="45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21"/>
    </row>
    <row r="98" spans="1:61" x14ac:dyDescent="0.2">
      <c r="A98" s="258"/>
      <c r="B98" s="250"/>
      <c r="C98" s="11">
        <v>37</v>
      </c>
      <c r="D98" s="39"/>
      <c r="E98" s="45">
        <v>1</v>
      </c>
      <c r="F98" s="76" t="s">
        <v>21</v>
      </c>
      <c r="G98" s="76" t="s">
        <v>21</v>
      </c>
      <c r="H98" s="76" t="s">
        <v>21</v>
      </c>
      <c r="I98" s="76" t="s">
        <v>21</v>
      </c>
      <c r="J98" s="76" t="s">
        <v>21</v>
      </c>
      <c r="K98" s="76" t="s">
        <v>21</v>
      </c>
      <c r="L98" s="78" t="s">
        <v>20</v>
      </c>
      <c r="M98" s="78" t="s">
        <v>20</v>
      </c>
      <c r="N98" s="72" t="s">
        <v>44</v>
      </c>
      <c r="O98" s="78" t="s">
        <v>20</v>
      </c>
      <c r="P98" s="78" t="s">
        <v>20</v>
      </c>
      <c r="Q98" s="78" t="s">
        <v>20</v>
      </c>
      <c r="R98" s="80" t="s">
        <v>45</v>
      </c>
      <c r="S98" s="80" t="s">
        <v>45</v>
      </c>
      <c r="T98" s="80" t="s">
        <v>45</v>
      </c>
      <c r="U98" s="80" t="s">
        <v>45</v>
      </c>
      <c r="V98" s="80" t="s">
        <v>45</v>
      </c>
      <c r="W98" s="81" t="s">
        <v>45</v>
      </c>
      <c r="X98" s="45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224"/>
      <c r="AQ98" s="45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21"/>
    </row>
    <row r="99" spans="1:61" x14ac:dyDescent="0.2">
      <c r="A99" s="258"/>
      <c r="B99" s="250"/>
      <c r="C99" s="11">
        <v>38</v>
      </c>
      <c r="D99" s="39"/>
      <c r="E99" s="45">
        <v>1</v>
      </c>
      <c r="F99" s="76" t="s">
        <v>21</v>
      </c>
      <c r="G99" s="76" t="s">
        <v>21</v>
      </c>
      <c r="H99" s="76" t="s">
        <v>21</v>
      </c>
      <c r="I99" s="76" t="s">
        <v>21</v>
      </c>
      <c r="J99" s="76" t="s">
        <v>21</v>
      </c>
      <c r="K99" s="76" t="s">
        <v>21</v>
      </c>
      <c r="L99" s="78" t="s">
        <v>20</v>
      </c>
      <c r="M99" s="78" t="s">
        <v>20</v>
      </c>
      <c r="N99" s="78" t="s">
        <v>20</v>
      </c>
      <c r="O99" s="72" t="s">
        <v>44</v>
      </c>
      <c r="P99" s="78" t="s">
        <v>20</v>
      </c>
      <c r="Q99" s="78" t="s">
        <v>20</v>
      </c>
      <c r="R99" s="80" t="s">
        <v>45</v>
      </c>
      <c r="S99" s="80" t="s">
        <v>45</v>
      </c>
      <c r="T99" s="80" t="s">
        <v>45</v>
      </c>
      <c r="U99" s="80" t="s">
        <v>45</v>
      </c>
      <c r="V99" s="80" t="s">
        <v>45</v>
      </c>
      <c r="W99" s="81" t="s">
        <v>45</v>
      </c>
      <c r="X99" s="45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224"/>
      <c r="AQ99" s="45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21"/>
    </row>
    <row r="100" spans="1:61" x14ac:dyDescent="0.2">
      <c r="A100" s="258"/>
      <c r="B100" s="250"/>
      <c r="C100" s="11">
        <v>39</v>
      </c>
      <c r="D100" s="39"/>
      <c r="E100" s="45">
        <v>1</v>
      </c>
      <c r="F100" s="76" t="s">
        <v>21</v>
      </c>
      <c r="G100" s="76" t="s">
        <v>21</v>
      </c>
      <c r="H100" s="76" t="s">
        <v>21</v>
      </c>
      <c r="I100" s="76" t="s">
        <v>21</v>
      </c>
      <c r="J100" s="76" t="s">
        <v>21</v>
      </c>
      <c r="K100" s="76" t="s">
        <v>21</v>
      </c>
      <c r="L100" s="78" t="s">
        <v>20</v>
      </c>
      <c r="M100" s="78" t="s">
        <v>20</v>
      </c>
      <c r="N100" s="78" t="s">
        <v>20</v>
      </c>
      <c r="O100" s="72" t="s">
        <v>44</v>
      </c>
      <c r="P100" s="78" t="s">
        <v>20</v>
      </c>
      <c r="Q100" s="78" t="s">
        <v>20</v>
      </c>
      <c r="R100" s="80" t="s">
        <v>45</v>
      </c>
      <c r="S100" s="80" t="s">
        <v>45</v>
      </c>
      <c r="T100" s="80" t="s">
        <v>45</v>
      </c>
      <c r="U100" s="80" t="s">
        <v>45</v>
      </c>
      <c r="V100" s="80" t="s">
        <v>45</v>
      </c>
      <c r="W100" s="81" t="s">
        <v>45</v>
      </c>
      <c r="X100" s="45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224"/>
      <c r="AQ100" s="45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21"/>
    </row>
    <row r="101" spans="1:61" x14ac:dyDescent="0.2">
      <c r="A101" s="258"/>
      <c r="B101" s="250" t="s">
        <v>1</v>
      </c>
      <c r="C101" s="11">
        <v>40</v>
      </c>
      <c r="D101" s="39"/>
      <c r="E101" s="45">
        <v>2</v>
      </c>
      <c r="F101" s="80" t="s">
        <v>45</v>
      </c>
      <c r="G101" s="80" t="s">
        <v>45</v>
      </c>
      <c r="H101" s="80" t="s">
        <v>45</v>
      </c>
      <c r="I101" s="80" t="s">
        <v>45</v>
      </c>
      <c r="J101" s="80" t="s">
        <v>45</v>
      </c>
      <c r="K101" s="80" t="s">
        <v>45</v>
      </c>
      <c r="L101" s="76" t="s">
        <v>21</v>
      </c>
      <c r="M101" s="76" t="s">
        <v>21</v>
      </c>
      <c r="N101" s="76" t="s">
        <v>21</v>
      </c>
      <c r="O101" s="72" t="s">
        <v>44</v>
      </c>
      <c r="P101" s="76" t="s">
        <v>21</v>
      </c>
      <c r="Q101" s="76" t="s">
        <v>21</v>
      </c>
      <c r="R101" s="78" t="s">
        <v>20</v>
      </c>
      <c r="S101" s="78" t="s">
        <v>20</v>
      </c>
      <c r="T101" s="78" t="s">
        <v>20</v>
      </c>
      <c r="U101" s="78" t="s">
        <v>20</v>
      </c>
      <c r="V101" s="78" t="s">
        <v>20</v>
      </c>
      <c r="W101" s="79" t="s">
        <v>20</v>
      </c>
      <c r="X101" s="45">
        <v>1</v>
      </c>
      <c r="Y101" s="70" t="s">
        <v>30</v>
      </c>
      <c r="Z101" s="70" t="s">
        <v>30</v>
      </c>
      <c r="AA101" s="70" t="s">
        <v>30</v>
      </c>
      <c r="AB101" s="70" t="s">
        <v>30</v>
      </c>
      <c r="AC101" s="70" t="s">
        <v>30</v>
      </c>
      <c r="AD101" s="70" t="s">
        <v>30</v>
      </c>
      <c r="AE101" s="70" t="s">
        <v>30</v>
      </c>
      <c r="AF101" s="70" t="s">
        <v>30</v>
      </c>
      <c r="AG101" s="70" t="s">
        <v>30</v>
      </c>
      <c r="AH101" s="70" t="s">
        <v>30</v>
      </c>
      <c r="AI101" s="70" t="s">
        <v>30</v>
      </c>
      <c r="AJ101" s="70" t="s">
        <v>30</v>
      </c>
      <c r="AK101" s="70" t="s">
        <v>30</v>
      </c>
      <c r="AL101" s="70" t="s">
        <v>30</v>
      </c>
      <c r="AM101" s="70" t="s">
        <v>30</v>
      </c>
      <c r="AN101" s="70" t="s">
        <v>30</v>
      </c>
      <c r="AO101" s="70" t="s">
        <v>30</v>
      </c>
      <c r="AP101" s="71" t="s">
        <v>30</v>
      </c>
      <c r="AQ101" s="45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21"/>
    </row>
    <row r="102" spans="1:61" x14ac:dyDescent="0.2">
      <c r="A102" s="258"/>
      <c r="B102" s="250"/>
      <c r="C102" s="11">
        <v>41</v>
      </c>
      <c r="D102" s="39"/>
      <c r="E102" s="45">
        <v>2</v>
      </c>
      <c r="F102" s="80" t="s">
        <v>45</v>
      </c>
      <c r="G102" s="80" t="s">
        <v>45</v>
      </c>
      <c r="H102" s="80" t="s">
        <v>45</v>
      </c>
      <c r="I102" s="80" t="s">
        <v>45</v>
      </c>
      <c r="J102" s="80" t="s">
        <v>45</v>
      </c>
      <c r="K102" s="80" t="s">
        <v>45</v>
      </c>
      <c r="L102" s="76" t="s">
        <v>21</v>
      </c>
      <c r="M102" s="76" t="s">
        <v>21</v>
      </c>
      <c r="N102" s="76" t="s">
        <v>21</v>
      </c>
      <c r="O102" s="76" t="s">
        <v>21</v>
      </c>
      <c r="P102" s="72" t="s">
        <v>44</v>
      </c>
      <c r="Q102" s="76" t="s">
        <v>21</v>
      </c>
      <c r="R102" s="78" t="s">
        <v>20</v>
      </c>
      <c r="S102" s="78" t="s">
        <v>20</v>
      </c>
      <c r="T102" s="78" t="s">
        <v>20</v>
      </c>
      <c r="U102" s="78" t="s">
        <v>20</v>
      </c>
      <c r="V102" s="78" t="s">
        <v>20</v>
      </c>
      <c r="W102" s="79" t="s">
        <v>20</v>
      </c>
      <c r="X102" s="45">
        <v>1</v>
      </c>
      <c r="Y102" s="70" t="s">
        <v>30</v>
      </c>
      <c r="Z102" s="70" t="s">
        <v>30</v>
      </c>
      <c r="AA102" s="70" t="s">
        <v>30</v>
      </c>
      <c r="AB102" s="70" t="s">
        <v>30</v>
      </c>
      <c r="AC102" s="70" t="s">
        <v>30</v>
      </c>
      <c r="AD102" s="70" t="s">
        <v>30</v>
      </c>
      <c r="AE102" s="70" t="s">
        <v>30</v>
      </c>
      <c r="AF102" s="70" t="s">
        <v>30</v>
      </c>
      <c r="AG102" s="70" t="s">
        <v>30</v>
      </c>
      <c r="AH102" s="70" t="s">
        <v>30</v>
      </c>
      <c r="AI102" s="70" t="s">
        <v>30</v>
      </c>
      <c r="AJ102" s="70" t="s">
        <v>30</v>
      </c>
      <c r="AK102" s="70" t="s">
        <v>30</v>
      </c>
      <c r="AL102" s="70" t="s">
        <v>30</v>
      </c>
      <c r="AM102" s="70" t="s">
        <v>30</v>
      </c>
      <c r="AN102" s="70" t="s">
        <v>30</v>
      </c>
      <c r="AO102" s="70" t="s">
        <v>30</v>
      </c>
      <c r="AP102" s="71" t="s">
        <v>30</v>
      </c>
      <c r="AQ102" s="45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21"/>
    </row>
    <row r="103" spans="1:61" x14ac:dyDescent="0.2">
      <c r="A103" s="258"/>
      <c r="B103" s="250"/>
      <c r="C103" s="11">
        <v>42</v>
      </c>
      <c r="D103" s="39"/>
      <c r="E103" s="45">
        <v>2</v>
      </c>
      <c r="F103" s="80" t="s">
        <v>45</v>
      </c>
      <c r="G103" s="80" t="s">
        <v>45</v>
      </c>
      <c r="H103" s="80" t="s">
        <v>45</v>
      </c>
      <c r="I103" s="80" t="s">
        <v>45</v>
      </c>
      <c r="J103" s="80" t="s">
        <v>45</v>
      </c>
      <c r="K103" s="80" t="s">
        <v>45</v>
      </c>
      <c r="L103" s="76" t="s">
        <v>21</v>
      </c>
      <c r="M103" s="76" t="s">
        <v>21</v>
      </c>
      <c r="N103" s="76" t="s">
        <v>21</v>
      </c>
      <c r="O103" s="76" t="s">
        <v>21</v>
      </c>
      <c r="P103" s="72" t="s">
        <v>44</v>
      </c>
      <c r="Q103" s="76" t="s">
        <v>21</v>
      </c>
      <c r="R103" s="78" t="s">
        <v>20</v>
      </c>
      <c r="S103" s="78" t="s">
        <v>20</v>
      </c>
      <c r="T103" s="78" t="s">
        <v>20</v>
      </c>
      <c r="U103" s="78" t="s">
        <v>20</v>
      </c>
      <c r="V103" s="78" t="s">
        <v>20</v>
      </c>
      <c r="W103" s="79" t="s">
        <v>20</v>
      </c>
      <c r="X103" s="45">
        <v>1</v>
      </c>
      <c r="Y103" s="70" t="s">
        <v>30</v>
      </c>
      <c r="Z103" s="70" t="s">
        <v>30</v>
      </c>
      <c r="AA103" s="70" t="s">
        <v>30</v>
      </c>
      <c r="AB103" s="70" t="s">
        <v>30</v>
      </c>
      <c r="AC103" s="70" t="s">
        <v>30</v>
      </c>
      <c r="AD103" s="70" t="s">
        <v>30</v>
      </c>
      <c r="AE103" s="70" t="s">
        <v>30</v>
      </c>
      <c r="AF103" s="70" t="s">
        <v>30</v>
      </c>
      <c r="AG103" s="70" t="s">
        <v>30</v>
      </c>
      <c r="AH103" s="70" t="s">
        <v>30</v>
      </c>
      <c r="AI103" s="70" t="s">
        <v>30</v>
      </c>
      <c r="AJ103" s="70" t="s">
        <v>30</v>
      </c>
      <c r="AK103" s="70" t="s">
        <v>30</v>
      </c>
      <c r="AL103" s="70" t="s">
        <v>30</v>
      </c>
      <c r="AM103" s="70" t="s">
        <v>30</v>
      </c>
      <c r="AN103" s="70" t="s">
        <v>30</v>
      </c>
      <c r="AO103" s="70" t="s">
        <v>30</v>
      </c>
      <c r="AP103" s="71" t="s">
        <v>30</v>
      </c>
      <c r="AQ103" s="45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21"/>
    </row>
    <row r="104" spans="1:61" x14ac:dyDescent="0.2">
      <c r="A104" s="258"/>
      <c r="B104" s="250"/>
      <c r="C104" s="11">
        <v>43</v>
      </c>
      <c r="D104" s="39"/>
      <c r="E104" s="45">
        <v>2</v>
      </c>
      <c r="F104" s="80" t="s">
        <v>45</v>
      </c>
      <c r="G104" s="80" t="s">
        <v>45</v>
      </c>
      <c r="H104" s="80" t="s">
        <v>45</v>
      </c>
      <c r="I104" s="80" t="s">
        <v>45</v>
      </c>
      <c r="J104" s="80" t="s">
        <v>45</v>
      </c>
      <c r="K104" s="80" t="s">
        <v>45</v>
      </c>
      <c r="L104" s="76" t="s">
        <v>21</v>
      </c>
      <c r="M104" s="76" t="s">
        <v>21</v>
      </c>
      <c r="N104" s="76" t="s">
        <v>21</v>
      </c>
      <c r="O104" s="76" t="s">
        <v>21</v>
      </c>
      <c r="P104" s="72" t="s">
        <v>44</v>
      </c>
      <c r="Q104" s="76" t="s">
        <v>21</v>
      </c>
      <c r="R104" s="78" t="s">
        <v>20</v>
      </c>
      <c r="S104" s="78" t="s">
        <v>20</v>
      </c>
      <c r="T104" s="78" t="s">
        <v>20</v>
      </c>
      <c r="U104" s="78" t="s">
        <v>20</v>
      </c>
      <c r="V104" s="78" t="s">
        <v>20</v>
      </c>
      <c r="W104" s="79" t="s">
        <v>20</v>
      </c>
      <c r="X104" s="45">
        <v>1</v>
      </c>
      <c r="Y104" s="70" t="s">
        <v>30</v>
      </c>
      <c r="Z104" s="70" t="s">
        <v>30</v>
      </c>
      <c r="AA104" s="70" t="s">
        <v>30</v>
      </c>
      <c r="AB104" s="70" t="s">
        <v>30</v>
      </c>
      <c r="AC104" s="70" t="s">
        <v>30</v>
      </c>
      <c r="AD104" s="70" t="s">
        <v>30</v>
      </c>
      <c r="AE104" s="70" t="s">
        <v>30</v>
      </c>
      <c r="AF104" s="70" t="s">
        <v>30</v>
      </c>
      <c r="AG104" s="70" t="s">
        <v>30</v>
      </c>
      <c r="AH104" s="70" t="s">
        <v>30</v>
      </c>
      <c r="AI104" s="70" t="s">
        <v>30</v>
      </c>
      <c r="AJ104" s="70" t="s">
        <v>30</v>
      </c>
      <c r="AK104" s="70" t="s">
        <v>30</v>
      </c>
      <c r="AL104" s="70" t="s">
        <v>30</v>
      </c>
      <c r="AM104" s="70" t="s">
        <v>30</v>
      </c>
      <c r="AN104" s="70" t="s">
        <v>30</v>
      </c>
      <c r="AO104" s="70" t="s">
        <v>30</v>
      </c>
      <c r="AP104" s="71" t="s">
        <v>30</v>
      </c>
      <c r="AQ104" s="45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21"/>
    </row>
    <row r="105" spans="1:61" x14ac:dyDescent="0.2">
      <c r="A105" s="258"/>
      <c r="B105" s="250" t="s">
        <v>2</v>
      </c>
      <c r="C105" s="11">
        <v>44</v>
      </c>
      <c r="D105" s="39" t="s">
        <v>27</v>
      </c>
      <c r="E105" s="45">
        <v>2</v>
      </c>
      <c r="F105" s="80" t="s">
        <v>45</v>
      </c>
      <c r="G105" s="80" t="s">
        <v>45</v>
      </c>
      <c r="H105" s="80" t="s">
        <v>45</v>
      </c>
      <c r="I105" s="80" t="s">
        <v>45</v>
      </c>
      <c r="J105" s="80" t="s">
        <v>45</v>
      </c>
      <c r="K105" s="80" t="s">
        <v>45</v>
      </c>
      <c r="L105" s="76" t="s">
        <v>21</v>
      </c>
      <c r="M105" s="76" t="s">
        <v>21</v>
      </c>
      <c r="N105" s="76" t="s">
        <v>21</v>
      </c>
      <c r="O105" s="76" t="s">
        <v>21</v>
      </c>
      <c r="P105" s="76" t="s">
        <v>21</v>
      </c>
      <c r="Q105" s="72" t="s">
        <v>44</v>
      </c>
      <c r="R105" s="78" t="s">
        <v>20</v>
      </c>
      <c r="S105" s="78" t="s">
        <v>20</v>
      </c>
      <c r="T105" s="78" t="s">
        <v>20</v>
      </c>
      <c r="U105" s="78" t="s">
        <v>20</v>
      </c>
      <c r="V105" s="78" t="s">
        <v>20</v>
      </c>
      <c r="W105" s="79" t="s">
        <v>20</v>
      </c>
      <c r="X105" s="45">
        <v>1</v>
      </c>
      <c r="Y105" s="70" t="s">
        <v>30</v>
      </c>
      <c r="Z105" s="70" t="s">
        <v>30</v>
      </c>
      <c r="AA105" s="70" t="s">
        <v>30</v>
      </c>
      <c r="AB105" s="70" t="s">
        <v>30</v>
      </c>
      <c r="AC105" s="70" t="s">
        <v>30</v>
      </c>
      <c r="AD105" s="70" t="s">
        <v>30</v>
      </c>
      <c r="AE105" s="70" t="s">
        <v>30</v>
      </c>
      <c r="AF105" s="70" t="s">
        <v>30</v>
      </c>
      <c r="AG105" s="70" t="s">
        <v>30</v>
      </c>
      <c r="AH105" s="70" t="s">
        <v>30</v>
      </c>
      <c r="AI105" s="70" t="s">
        <v>30</v>
      </c>
      <c r="AJ105" s="70" t="s">
        <v>30</v>
      </c>
      <c r="AK105" s="70" t="s">
        <v>30</v>
      </c>
      <c r="AL105" s="70" t="s">
        <v>30</v>
      </c>
      <c r="AM105" s="70" t="s">
        <v>30</v>
      </c>
      <c r="AN105" s="70" t="s">
        <v>30</v>
      </c>
      <c r="AO105" s="70" t="s">
        <v>30</v>
      </c>
      <c r="AP105" s="71" t="s">
        <v>30</v>
      </c>
      <c r="AQ105" s="45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21"/>
    </row>
    <row r="106" spans="1:61" x14ac:dyDescent="0.2">
      <c r="A106" s="258"/>
      <c r="B106" s="250"/>
      <c r="C106" s="11">
        <v>45</v>
      </c>
      <c r="D106" s="39"/>
      <c r="E106" s="45">
        <v>2</v>
      </c>
      <c r="F106" s="80" t="s">
        <v>45</v>
      </c>
      <c r="G106" s="80" t="s">
        <v>45</v>
      </c>
      <c r="H106" s="80" t="s">
        <v>45</v>
      </c>
      <c r="I106" s="80" t="s">
        <v>45</v>
      </c>
      <c r="J106" s="80" t="s">
        <v>45</v>
      </c>
      <c r="K106" s="80" t="s">
        <v>45</v>
      </c>
      <c r="L106" s="76" t="s">
        <v>21</v>
      </c>
      <c r="M106" s="76" t="s">
        <v>21</v>
      </c>
      <c r="N106" s="76" t="s">
        <v>21</v>
      </c>
      <c r="O106" s="76" t="s">
        <v>21</v>
      </c>
      <c r="P106" s="76" t="s">
        <v>21</v>
      </c>
      <c r="Q106" s="72" t="s">
        <v>44</v>
      </c>
      <c r="R106" s="78" t="s">
        <v>20</v>
      </c>
      <c r="S106" s="78" t="s">
        <v>20</v>
      </c>
      <c r="T106" s="78" t="s">
        <v>20</v>
      </c>
      <c r="U106" s="78" t="s">
        <v>20</v>
      </c>
      <c r="V106" s="78" t="s">
        <v>20</v>
      </c>
      <c r="W106" s="79" t="s">
        <v>20</v>
      </c>
      <c r="X106" s="45">
        <v>1</v>
      </c>
      <c r="Y106" s="70" t="s">
        <v>30</v>
      </c>
      <c r="Z106" s="70" t="s">
        <v>30</v>
      </c>
      <c r="AA106" s="70" t="s">
        <v>30</v>
      </c>
      <c r="AB106" s="70" t="s">
        <v>30</v>
      </c>
      <c r="AC106" s="70" t="s">
        <v>30</v>
      </c>
      <c r="AD106" s="70" t="s">
        <v>30</v>
      </c>
      <c r="AE106" s="70" t="s">
        <v>30</v>
      </c>
      <c r="AF106" s="70" t="s">
        <v>30</v>
      </c>
      <c r="AG106" s="70" t="s">
        <v>30</v>
      </c>
      <c r="AH106" s="70" t="s">
        <v>30</v>
      </c>
      <c r="AI106" s="70" t="s">
        <v>30</v>
      </c>
      <c r="AJ106" s="70" t="s">
        <v>30</v>
      </c>
      <c r="AK106" s="70" t="s">
        <v>30</v>
      </c>
      <c r="AL106" s="70" t="s">
        <v>30</v>
      </c>
      <c r="AM106" s="70" t="s">
        <v>30</v>
      </c>
      <c r="AN106" s="70" t="s">
        <v>30</v>
      </c>
      <c r="AO106" s="70" t="s">
        <v>30</v>
      </c>
      <c r="AP106" s="71" t="s">
        <v>30</v>
      </c>
      <c r="AQ106" s="45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21"/>
    </row>
    <row r="107" spans="1:61" x14ac:dyDescent="0.2">
      <c r="A107" s="258"/>
      <c r="B107" s="250"/>
      <c r="C107" s="11">
        <v>46</v>
      </c>
      <c r="D107" s="39"/>
      <c r="E107" s="45">
        <v>2</v>
      </c>
      <c r="F107" s="80" t="s">
        <v>45</v>
      </c>
      <c r="G107" s="80" t="s">
        <v>45</v>
      </c>
      <c r="H107" s="80" t="s">
        <v>45</v>
      </c>
      <c r="I107" s="80" t="s">
        <v>45</v>
      </c>
      <c r="J107" s="80" t="s">
        <v>45</v>
      </c>
      <c r="K107" s="80" t="s">
        <v>45</v>
      </c>
      <c r="L107" s="76" t="s">
        <v>21</v>
      </c>
      <c r="M107" s="76" t="s">
        <v>21</v>
      </c>
      <c r="N107" s="76" t="s">
        <v>21</v>
      </c>
      <c r="O107" s="76" t="s">
        <v>21</v>
      </c>
      <c r="P107" s="76" t="s">
        <v>21</v>
      </c>
      <c r="Q107" s="72" t="s">
        <v>44</v>
      </c>
      <c r="R107" s="78" t="s">
        <v>20</v>
      </c>
      <c r="S107" s="78" t="s">
        <v>20</v>
      </c>
      <c r="T107" s="78" t="s">
        <v>20</v>
      </c>
      <c r="U107" s="78" t="s">
        <v>20</v>
      </c>
      <c r="V107" s="78" t="s">
        <v>20</v>
      </c>
      <c r="W107" s="79" t="s">
        <v>20</v>
      </c>
      <c r="X107" s="45">
        <v>1</v>
      </c>
      <c r="Y107" s="70" t="s">
        <v>30</v>
      </c>
      <c r="Z107" s="70" t="s">
        <v>30</v>
      </c>
      <c r="AA107" s="70" t="s">
        <v>30</v>
      </c>
      <c r="AB107" s="70" t="s">
        <v>30</v>
      </c>
      <c r="AC107" s="70" t="s">
        <v>30</v>
      </c>
      <c r="AD107" s="70" t="s">
        <v>30</v>
      </c>
      <c r="AE107" s="70" t="s">
        <v>30</v>
      </c>
      <c r="AF107" s="70" t="s">
        <v>30</v>
      </c>
      <c r="AG107" s="70" t="s">
        <v>30</v>
      </c>
      <c r="AH107" s="70" t="s">
        <v>30</v>
      </c>
      <c r="AI107" s="70" t="s">
        <v>30</v>
      </c>
      <c r="AJ107" s="70" t="s">
        <v>30</v>
      </c>
      <c r="AK107" s="70" t="s">
        <v>30</v>
      </c>
      <c r="AL107" s="70" t="s">
        <v>30</v>
      </c>
      <c r="AM107" s="70" t="s">
        <v>30</v>
      </c>
      <c r="AN107" s="70" t="s">
        <v>30</v>
      </c>
      <c r="AO107" s="70" t="s">
        <v>30</v>
      </c>
      <c r="AP107" s="71" t="s">
        <v>30</v>
      </c>
      <c r="AQ107" s="45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21"/>
    </row>
    <row r="108" spans="1:61" x14ac:dyDescent="0.2">
      <c r="A108" s="258"/>
      <c r="B108" s="250"/>
      <c r="C108" s="11">
        <v>47</v>
      </c>
      <c r="D108" s="39"/>
      <c r="E108" s="45">
        <v>2</v>
      </c>
      <c r="F108" s="80" t="s">
        <v>45</v>
      </c>
      <c r="G108" s="80" t="s">
        <v>45</v>
      </c>
      <c r="H108" s="80" t="s">
        <v>45</v>
      </c>
      <c r="I108" s="80" t="s">
        <v>45</v>
      </c>
      <c r="J108" s="80" t="s">
        <v>45</v>
      </c>
      <c r="K108" s="80" t="s">
        <v>45</v>
      </c>
      <c r="L108" s="76" t="s">
        <v>21</v>
      </c>
      <c r="M108" s="76" t="s">
        <v>21</v>
      </c>
      <c r="N108" s="76" t="s">
        <v>21</v>
      </c>
      <c r="O108" s="76" t="s">
        <v>21</v>
      </c>
      <c r="P108" s="76" t="s">
        <v>21</v>
      </c>
      <c r="Q108" s="76" t="s">
        <v>21</v>
      </c>
      <c r="R108" s="72" t="s">
        <v>44</v>
      </c>
      <c r="S108" s="78" t="s">
        <v>20</v>
      </c>
      <c r="T108" s="78" t="s">
        <v>20</v>
      </c>
      <c r="U108" s="78" t="s">
        <v>20</v>
      </c>
      <c r="V108" s="78" t="s">
        <v>20</v>
      </c>
      <c r="W108" s="79" t="s">
        <v>20</v>
      </c>
      <c r="X108" s="45">
        <v>1</v>
      </c>
      <c r="Y108" s="70" t="s">
        <v>30</v>
      </c>
      <c r="Z108" s="70" t="s">
        <v>30</v>
      </c>
      <c r="AA108" s="70" t="s">
        <v>30</v>
      </c>
      <c r="AB108" s="70" t="s">
        <v>30</v>
      </c>
      <c r="AC108" s="70" t="s">
        <v>30</v>
      </c>
      <c r="AD108" s="70" t="s">
        <v>30</v>
      </c>
      <c r="AE108" s="70" t="s">
        <v>30</v>
      </c>
      <c r="AF108" s="70" t="s">
        <v>30</v>
      </c>
      <c r="AG108" s="70" t="s">
        <v>30</v>
      </c>
      <c r="AH108" s="70" t="s">
        <v>30</v>
      </c>
      <c r="AI108" s="70" t="s">
        <v>30</v>
      </c>
      <c r="AJ108" s="70" t="s">
        <v>30</v>
      </c>
      <c r="AK108" s="70" t="s">
        <v>30</v>
      </c>
      <c r="AL108" s="70" t="s">
        <v>30</v>
      </c>
      <c r="AM108" s="70" t="s">
        <v>30</v>
      </c>
      <c r="AN108" s="70" t="s">
        <v>30</v>
      </c>
      <c r="AO108" s="70" t="s">
        <v>30</v>
      </c>
      <c r="AP108" s="71" t="s">
        <v>30</v>
      </c>
      <c r="AQ108" s="45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21"/>
    </row>
    <row r="109" spans="1:61" x14ac:dyDescent="0.2">
      <c r="A109" s="258"/>
      <c r="B109" s="250" t="s">
        <v>3</v>
      </c>
      <c r="C109" s="11">
        <v>48</v>
      </c>
      <c r="D109" s="39"/>
      <c r="E109" s="45">
        <v>2</v>
      </c>
      <c r="F109" s="80" t="s">
        <v>45</v>
      </c>
      <c r="G109" s="80" t="s">
        <v>45</v>
      </c>
      <c r="H109" s="80" t="s">
        <v>45</v>
      </c>
      <c r="I109" s="80" t="s">
        <v>45</v>
      </c>
      <c r="J109" s="80" t="s">
        <v>45</v>
      </c>
      <c r="K109" s="80" t="s">
        <v>45</v>
      </c>
      <c r="L109" s="76" t="s">
        <v>21</v>
      </c>
      <c r="M109" s="76" t="s">
        <v>21</v>
      </c>
      <c r="N109" s="76" t="s">
        <v>21</v>
      </c>
      <c r="O109" s="76" t="s">
        <v>21</v>
      </c>
      <c r="P109" s="76" t="s">
        <v>21</v>
      </c>
      <c r="Q109" s="76" t="s">
        <v>21</v>
      </c>
      <c r="R109" s="72" t="s">
        <v>44</v>
      </c>
      <c r="S109" s="78" t="s">
        <v>20</v>
      </c>
      <c r="T109" s="78" t="s">
        <v>20</v>
      </c>
      <c r="U109" s="78" t="s">
        <v>20</v>
      </c>
      <c r="V109" s="78" t="s">
        <v>20</v>
      </c>
      <c r="W109" s="79" t="s">
        <v>20</v>
      </c>
      <c r="X109" s="45">
        <v>1</v>
      </c>
      <c r="Y109" s="70" t="s">
        <v>30</v>
      </c>
      <c r="Z109" s="70" t="s">
        <v>30</v>
      </c>
      <c r="AA109" s="70" t="s">
        <v>30</v>
      </c>
      <c r="AB109" s="70" t="s">
        <v>30</v>
      </c>
      <c r="AC109" s="70" t="s">
        <v>30</v>
      </c>
      <c r="AD109" s="70" t="s">
        <v>30</v>
      </c>
      <c r="AE109" s="70" t="s">
        <v>30</v>
      </c>
      <c r="AF109" s="70" t="s">
        <v>30</v>
      </c>
      <c r="AG109" s="70" t="s">
        <v>30</v>
      </c>
      <c r="AH109" s="70" t="s">
        <v>30</v>
      </c>
      <c r="AI109" s="70" t="s">
        <v>30</v>
      </c>
      <c r="AJ109" s="70" t="s">
        <v>30</v>
      </c>
      <c r="AK109" s="70" t="s">
        <v>30</v>
      </c>
      <c r="AL109" s="70" t="s">
        <v>30</v>
      </c>
      <c r="AM109" s="70" t="s">
        <v>30</v>
      </c>
      <c r="AN109" s="70" t="s">
        <v>30</v>
      </c>
      <c r="AO109" s="70" t="s">
        <v>30</v>
      </c>
      <c r="AP109" s="71" t="s">
        <v>30</v>
      </c>
      <c r="AQ109" s="45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21"/>
    </row>
    <row r="110" spans="1:61" x14ac:dyDescent="0.2">
      <c r="A110" s="258"/>
      <c r="B110" s="250"/>
      <c r="C110" s="11">
        <v>49</v>
      </c>
      <c r="D110" s="39"/>
      <c r="E110" s="45">
        <v>2</v>
      </c>
      <c r="F110" s="80" t="s">
        <v>45</v>
      </c>
      <c r="G110" s="80" t="s">
        <v>45</v>
      </c>
      <c r="H110" s="80" t="s">
        <v>45</v>
      </c>
      <c r="I110" s="80" t="s">
        <v>45</v>
      </c>
      <c r="J110" s="80" t="s">
        <v>45</v>
      </c>
      <c r="K110" s="80" t="s">
        <v>45</v>
      </c>
      <c r="L110" s="76" t="s">
        <v>21</v>
      </c>
      <c r="M110" s="76" t="s">
        <v>21</v>
      </c>
      <c r="N110" s="76" t="s">
        <v>21</v>
      </c>
      <c r="O110" s="76" t="s">
        <v>21</v>
      </c>
      <c r="P110" s="76" t="s">
        <v>21</v>
      </c>
      <c r="Q110" s="76" t="s">
        <v>21</v>
      </c>
      <c r="R110" s="72" t="s">
        <v>44</v>
      </c>
      <c r="S110" s="78" t="s">
        <v>20</v>
      </c>
      <c r="T110" s="78" t="s">
        <v>20</v>
      </c>
      <c r="U110" s="78" t="s">
        <v>20</v>
      </c>
      <c r="V110" s="78" t="s">
        <v>20</v>
      </c>
      <c r="W110" s="79" t="s">
        <v>20</v>
      </c>
      <c r="X110" s="45">
        <v>1</v>
      </c>
      <c r="Y110" s="70" t="s">
        <v>30</v>
      </c>
      <c r="Z110" s="70" t="s">
        <v>30</v>
      </c>
      <c r="AA110" s="70" t="s">
        <v>30</v>
      </c>
      <c r="AB110" s="70" t="s">
        <v>30</v>
      </c>
      <c r="AC110" s="70" t="s">
        <v>30</v>
      </c>
      <c r="AD110" s="70" t="s">
        <v>30</v>
      </c>
      <c r="AE110" s="70" t="s">
        <v>30</v>
      </c>
      <c r="AF110" s="70" t="s">
        <v>30</v>
      </c>
      <c r="AG110" s="70" t="s">
        <v>30</v>
      </c>
      <c r="AH110" s="70" t="s">
        <v>30</v>
      </c>
      <c r="AI110" s="70" t="s">
        <v>30</v>
      </c>
      <c r="AJ110" s="70" t="s">
        <v>30</v>
      </c>
      <c r="AK110" s="70" t="s">
        <v>30</v>
      </c>
      <c r="AL110" s="70" t="s">
        <v>30</v>
      </c>
      <c r="AM110" s="70" t="s">
        <v>30</v>
      </c>
      <c r="AN110" s="70" t="s">
        <v>30</v>
      </c>
      <c r="AO110" s="70" t="s">
        <v>30</v>
      </c>
      <c r="AP110" s="71" t="s">
        <v>30</v>
      </c>
      <c r="AQ110" s="45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21"/>
    </row>
    <row r="111" spans="1:61" x14ac:dyDescent="0.2">
      <c r="A111" s="258"/>
      <c r="B111" s="250"/>
      <c r="C111" s="11">
        <v>50</v>
      </c>
      <c r="D111" s="39"/>
      <c r="E111" s="45">
        <v>2</v>
      </c>
      <c r="F111" s="80" t="s">
        <v>45</v>
      </c>
      <c r="G111" s="80" t="s">
        <v>45</v>
      </c>
      <c r="H111" s="80" t="s">
        <v>45</v>
      </c>
      <c r="I111" s="80" t="s">
        <v>45</v>
      </c>
      <c r="J111" s="80" t="s">
        <v>45</v>
      </c>
      <c r="K111" s="80" t="s">
        <v>45</v>
      </c>
      <c r="L111" s="76" t="s">
        <v>21</v>
      </c>
      <c r="M111" s="76" t="s">
        <v>21</v>
      </c>
      <c r="N111" s="76" t="s">
        <v>21</v>
      </c>
      <c r="O111" s="76" t="s">
        <v>21</v>
      </c>
      <c r="P111" s="76" t="s">
        <v>21</v>
      </c>
      <c r="Q111" s="76" t="s">
        <v>21</v>
      </c>
      <c r="R111" s="78" t="s">
        <v>20</v>
      </c>
      <c r="S111" s="72" t="s">
        <v>44</v>
      </c>
      <c r="T111" s="78" t="s">
        <v>20</v>
      </c>
      <c r="U111" s="78" t="s">
        <v>20</v>
      </c>
      <c r="V111" s="78" t="s">
        <v>20</v>
      </c>
      <c r="W111" s="79" t="s">
        <v>20</v>
      </c>
      <c r="X111" s="45">
        <v>1</v>
      </c>
      <c r="Y111" s="70" t="s">
        <v>30</v>
      </c>
      <c r="Z111" s="70" t="s">
        <v>30</v>
      </c>
      <c r="AA111" s="70" t="s">
        <v>30</v>
      </c>
      <c r="AB111" s="70" t="s">
        <v>30</v>
      </c>
      <c r="AC111" s="70" t="s">
        <v>30</v>
      </c>
      <c r="AD111" s="70" t="s">
        <v>30</v>
      </c>
      <c r="AE111" s="70" t="s">
        <v>30</v>
      </c>
      <c r="AF111" s="70" t="s">
        <v>30</v>
      </c>
      <c r="AG111" s="70" t="s">
        <v>30</v>
      </c>
      <c r="AH111" s="70" t="s">
        <v>30</v>
      </c>
      <c r="AI111" s="70" t="s">
        <v>30</v>
      </c>
      <c r="AJ111" s="70" t="s">
        <v>30</v>
      </c>
      <c r="AK111" s="70" t="s">
        <v>30</v>
      </c>
      <c r="AL111" s="70" t="s">
        <v>30</v>
      </c>
      <c r="AM111" s="70" t="s">
        <v>30</v>
      </c>
      <c r="AN111" s="70" t="s">
        <v>30</v>
      </c>
      <c r="AO111" s="70" t="s">
        <v>30</v>
      </c>
      <c r="AP111" s="71" t="s">
        <v>30</v>
      </c>
      <c r="AQ111" s="45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21"/>
    </row>
    <row r="112" spans="1:61" x14ac:dyDescent="0.2">
      <c r="A112" s="258"/>
      <c r="B112" s="250"/>
      <c r="C112" s="11">
        <v>51</v>
      </c>
      <c r="D112" s="39"/>
      <c r="E112" s="45">
        <v>2</v>
      </c>
      <c r="F112" s="80" t="s">
        <v>45</v>
      </c>
      <c r="G112" s="80" t="s">
        <v>45</v>
      </c>
      <c r="H112" s="80" t="s">
        <v>45</v>
      </c>
      <c r="I112" s="80" t="s">
        <v>45</v>
      </c>
      <c r="J112" s="80" t="s">
        <v>45</v>
      </c>
      <c r="K112" s="80" t="s">
        <v>45</v>
      </c>
      <c r="L112" s="76" t="s">
        <v>21</v>
      </c>
      <c r="M112" s="76" t="s">
        <v>21</v>
      </c>
      <c r="N112" s="76" t="s">
        <v>21</v>
      </c>
      <c r="O112" s="76" t="s">
        <v>21</v>
      </c>
      <c r="P112" s="76" t="s">
        <v>21</v>
      </c>
      <c r="Q112" s="76" t="s">
        <v>21</v>
      </c>
      <c r="R112" s="78" t="s">
        <v>20</v>
      </c>
      <c r="S112" s="72" t="s">
        <v>44</v>
      </c>
      <c r="T112" s="78" t="s">
        <v>20</v>
      </c>
      <c r="U112" s="78" t="s">
        <v>20</v>
      </c>
      <c r="V112" s="78" t="s">
        <v>20</v>
      </c>
      <c r="W112" s="79" t="s">
        <v>20</v>
      </c>
      <c r="X112" s="45">
        <v>1</v>
      </c>
      <c r="Y112" s="70" t="s">
        <v>30</v>
      </c>
      <c r="Z112" s="70" t="s">
        <v>30</v>
      </c>
      <c r="AA112" s="70" t="s">
        <v>30</v>
      </c>
      <c r="AB112" s="70" t="s">
        <v>30</v>
      </c>
      <c r="AC112" s="70" t="s">
        <v>30</v>
      </c>
      <c r="AD112" s="70" t="s">
        <v>30</v>
      </c>
      <c r="AE112" s="70" t="s">
        <v>30</v>
      </c>
      <c r="AF112" s="70" t="s">
        <v>30</v>
      </c>
      <c r="AG112" s="70" t="s">
        <v>30</v>
      </c>
      <c r="AH112" s="70" t="s">
        <v>30</v>
      </c>
      <c r="AI112" s="70" t="s">
        <v>30</v>
      </c>
      <c r="AJ112" s="70" t="s">
        <v>30</v>
      </c>
      <c r="AK112" s="70" t="s">
        <v>30</v>
      </c>
      <c r="AL112" s="70" t="s">
        <v>30</v>
      </c>
      <c r="AM112" s="70" t="s">
        <v>30</v>
      </c>
      <c r="AN112" s="70" t="s">
        <v>30</v>
      </c>
      <c r="AO112" s="70" t="s">
        <v>30</v>
      </c>
      <c r="AP112" s="71" t="s">
        <v>30</v>
      </c>
      <c r="AQ112" s="45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21"/>
    </row>
    <row r="113" spans="1:61" ht="13.5" thickBot="1" x14ac:dyDescent="0.25">
      <c r="A113" s="259"/>
      <c r="B113" s="251"/>
      <c r="C113" s="164">
        <v>52</v>
      </c>
      <c r="D113" s="165" t="s">
        <v>27</v>
      </c>
      <c r="E113" s="45">
        <v>2</v>
      </c>
      <c r="F113" s="80" t="s">
        <v>45</v>
      </c>
      <c r="G113" s="80" t="s">
        <v>45</v>
      </c>
      <c r="H113" s="80" t="s">
        <v>45</v>
      </c>
      <c r="I113" s="80" t="s">
        <v>45</v>
      </c>
      <c r="J113" s="80" t="s">
        <v>45</v>
      </c>
      <c r="K113" s="80" t="s">
        <v>45</v>
      </c>
      <c r="L113" s="76" t="s">
        <v>21</v>
      </c>
      <c r="M113" s="76" t="s">
        <v>21</v>
      </c>
      <c r="N113" s="76" t="s">
        <v>21</v>
      </c>
      <c r="O113" s="76" t="s">
        <v>21</v>
      </c>
      <c r="P113" s="76" t="s">
        <v>21</v>
      </c>
      <c r="Q113" s="76" t="s">
        <v>21</v>
      </c>
      <c r="R113" s="78" t="s">
        <v>20</v>
      </c>
      <c r="S113" s="72" t="s">
        <v>44</v>
      </c>
      <c r="T113" s="78" t="s">
        <v>20</v>
      </c>
      <c r="U113" s="78" t="s">
        <v>20</v>
      </c>
      <c r="V113" s="78" t="s">
        <v>20</v>
      </c>
      <c r="W113" s="79" t="s">
        <v>20</v>
      </c>
      <c r="X113" s="45">
        <v>1</v>
      </c>
      <c r="Y113" s="70" t="s">
        <v>30</v>
      </c>
      <c r="Z113" s="70" t="s">
        <v>30</v>
      </c>
      <c r="AA113" s="70" t="s">
        <v>30</v>
      </c>
      <c r="AB113" s="70" t="s">
        <v>30</v>
      </c>
      <c r="AC113" s="70" t="s">
        <v>30</v>
      </c>
      <c r="AD113" s="70" t="s">
        <v>30</v>
      </c>
      <c r="AE113" s="70" t="s">
        <v>30</v>
      </c>
      <c r="AF113" s="70" t="s">
        <v>30</v>
      </c>
      <c r="AG113" s="70" t="s">
        <v>30</v>
      </c>
      <c r="AH113" s="70" t="s">
        <v>30</v>
      </c>
      <c r="AI113" s="70" t="s">
        <v>30</v>
      </c>
      <c r="AJ113" s="70" t="s">
        <v>30</v>
      </c>
      <c r="AK113" s="70" t="s">
        <v>30</v>
      </c>
      <c r="AL113" s="70" t="s">
        <v>30</v>
      </c>
      <c r="AM113" s="70" t="s">
        <v>30</v>
      </c>
      <c r="AN113" s="70" t="s">
        <v>30</v>
      </c>
      <c r="AO113" s="70" t="s">
        <v>30</v>
      </c>
      <c r="AP113" s="71" t="s">
        <v>30</v>
      </c>
      <c r="AQ113" s="45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21"/>
    </row>
    <row r="114" spans="1:61" x14ac:dyDescent="0.2">
      <c r="A114" s="290">
        <v>2022</v>
      </c>
      <c r="B114" s="264" t="s">
        <v>4</v>
      </c>
      <c r="C114" s="12">
        <v>1</v>
      </c>
      <c r="D114" s="44" t="s">
        <v>27</v>
      </c>
      <c r="E114" s="45">
        <v>2</v>
      </c>
      <c r="F114" s="78" t="s">
        <v>20</v>
      </c>
      <c r="G114" s="78" t="s">
        <v>20</v>
      </c>
      <c r="H114" s="78" t="s">
        <v>20</v>
      </c>
      <c r="I114" s="78" t="s">
        <v>20</v>
      </c>
      <c r="J114" s="78" t="s">
        <v>20</v>
      </c>
      <c r="K114" s="78" t="s">
        <v>20</v>
      </c>
      <c r="L114" s="80" t="s">
        <v>45</v>
      </c>
      <c r="M114" s="80" t="s">
        <v>45</v>
      </c>
      <c r="N114" s="80" t="s">
        <v>45</v>
      </c>
      <c r="O114" s="80" t="s">
        <v>45</v>
      </c>
      <c r="P114" s="80" t="s">
        <v>45</v>
      </c>
      <c r="Q114" s="80" t="s">
        <v>45</v>
      </c>
      <c r="R114" s="76" t="s">
        <v>21</v>
      </c>
      <c r="S114" s="76" t="s">
        <v>21</v>
      </c>
      <c r="T114" s="72" t="s">
        <v>44</v>
      </c>
      <c r="U114" s="76" t="s">
        <v>21</v>
      </c>
      <c r="V114" s="76" t="s">
        <v>21</v>
      </c>
      <c r="W114" s="77" t="s">
        <v>21</v>
      </c>
      <c r="X114" s="45">
        <v>1</v>
      </c>
      <c r="Y114" s="70" t="s">
        <v>30</v>
      </c>
      <c r="Z114" s="70" t="s">
        <v>30</v>
      </c>
      <c r="AA114" s="70" t="s">
        <v>30</v>
      </c>
      <c r="AB114" s="70" t="s">
        <v>30</v>
      </c>
      <c r="AC114" s="70" t="s">
        <v>30</v>
      </c>
      <c r="AD114" s="70" t="s">
        <v>30</v>
      </c>
      <c r="AE114" s="70" t="s">
        <v>30</v>
      </c>
      <c r="AF114" s="70" t="s">
        <v>30</v>
      </c>
      <c r="AG114" s="70" t="s">
        <v>30</v>
      </c>
      <c r="AH114" s="70" t="s">
        <v>30</v>
      </c>
      <c r="AI114" s="70" t="s">
        <v>30</v>
      </c>
      <c r="AJ114" s="70" t="s">
        <v>30</v>
      </c>
      <c r="AK114" s="70" t="s">
        <v>30</v>
      </c>
      <c r="AL114" s="70" t="s">
        <v>30</v>
      </c>
      <c r="AM114" s="70" t="s">
        <v>30</v>
      </c>
      <c r="AN114" s="70" t="s">
        <v>30</v>
      </c>
      <c r="AO114" s="70" t="s">
        <v>30</v>
      </c>
      <c r="AP114" s="71" t="s">
        <v>30</v>
      </c>
      <c r="AQ114" s="45"/>
      <c r="AR114" s="46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21"/>
    </row>
    <row r="115" spans="1:61" x14ac:dyDescent="0.2">
      <c r="A115" s="258"/>
      <c r="B115" s="250"/>
      <c r="C115" s="11">
        <v>2</v>
      </c>
      <c r="D115" s="39"/>
      <c r="E115" s="45">
        <v>2</v>
      </c>
      <c r="F115" s="78" t="s">
        <v>20</v>
      </c>
      <c r="G115" s="78" t="s">
        <v>20</v>
      </c>
      <c r="H115" s="78" t="s">
        <v>20</v>
      </c>
      <c r="I115" s="78" t="s">
        <v>20</v>
      </c>
      <c r="J115" s="78" t="s">
        <v>20</v>
      </c>
      <c r="K115" s="78" t="s">
        <v>20</v>
      </c>
      <c r="L115" s="80" t="s">
        <v>45</v>
      </c>
      <c r="M115" s="80" t="s">
        <v>45</v>
      </c>
      <c r="N115" s="80" t="s">
        <v>45</v>
      </c>
      <c r="O115" s="80" t="s">
        <v>45</v>
      </c>
      <c r="P115" s="80" t="s">
        <v>45</v>
      </c>
      <c r="Q115" s="80" t="s">
        <v>45</v>
      </c>
      <c r="R115" s="76" t="s">
        <v>21</v>
      </c>
      <c r="S115" s="76" t="s">
        <v>21</v>
      </c>
      <c r="T115" s="72" t="s">
        <v>44</v>
      </c>
      <c r="U115" s="76" t="s">
        <v>21</v>
      </c>
      <c r="V115" s="76" t="s">
        <v>21</v>
      </c>
      <c r="W115" s="77" t="s">
        <v>21</v>
      </c>
      <c r="X115" s="45">
        <v>1</v>
      </c>
      <c r="Y115" s="70" t="s">
        <v>30</v>
      </c>
      <c r="Z115" s="70" t="s">
        <v>30</v>
      </c>
      <c r="AA115" s="70" t="s">
        <v>30</v>
      </c>
      <c r="AB115" s="70" t="s">
        <v>30</v>
      </c>
      <c r="AC115" s="70" t="s">
        <v>30</v>
      </c>
      <c r="AD115" s="70" t="s">
        <v>30</v>
      </c>
      <c r="AE115" s="70" t="s">
        <v>30</v>
      </c>
      <c r="AF115" s="70" t="s">
        <v>30</v>
      </c>
      <c r="AG115" s="70" t="s">
        <v>30</v>
      </c>
      <c r="AH115" s="70" t="s">
        <v>30</v>
      </c>
      <c r="AI115" s="70" t="s">
        <v>30</v>
      </c>
      <c r="AJ115" s="70" t="s">
        <v>30</v>
      </c>
      <c r="AK115" s="70" t="s">
        <v>30</v>
      </c>
      <c r="AL115" s="70" t="s">
        <v>30</v>
      </c>
      <c r="AM115" s="70" t="s">
        <v>30</v>
      </c>
      <c r="AN115" s="70" t="s">
        <v>30</v>
      </c>
      <c r="AO115" s="70" t="s">
        <v>30</v>
      </c>
      <c r="AP115" s="71" t="s">
        <v>30</v>
      </c>
      <c r="AQ115" s="45"/>
      <c r="AR115" s="46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21"/>
    </row>
    <row r="116" spans="1:61" x14ac:dyDescent="0.2">
      <c r="A116" s="258"/>
      <c r="B116" s="250"/>
      <c r="C116" s="11">
        <v>3</v>
      </c>
      <c r="D116" s="39"/>
      <c r="E116" s="45">
        <v>2</v>
      </c>
      <c r="F116" s="78" t="s">
        <v>20</v>
      </c>
      <c r="G116" s="78" t="s">
        <v>20</v>
      </c>
      <c r="H116" s="78" t="s">
        <v>20</v>
      </c>
      <c r="I116" s="78" t="s">
        <v>20</v>
      </c>
      <c r="J116" s="78" t="s">
        <v>20</v>
      </c>
      <c r="K116" s="78" t="s">
        <v>20</v>
      </c>
      <c r="L116" s="80" t="s">
        <v>45</v>
      </c>
      <c r="M116" s="80" t="s">
        <v>45</v>
      </c>
      <c r="N116" s="80" t="s">
        <v>45</v>
      </c>
      <c r="O116" s="80" t="s">
        <v>45</v>
      </c>
      <c r="P116" s="80" t="s">
        <v>45</v>
      </c>
      <c r="Q116" s="80" t="s">
        <v>45</v>
      </c>
      <c r="R116" s="76" t="s">
        <v>21</v>
      </c>
      <c r="S116" s="76" t="s">
        <v>21</v>
      </c>
      <c r="T116" s="72" t="s">
        <v>44</v>
      </c>
      <c r="U116" s="76" t="s">
        <v>21</v>
      </c>
      <c r="V116" s="76" t="s">
        <v>21</v>
      </c>
      <c r="W116" s="77" t="s">
        <v>21</v>
      </c>
      <c r="X116" s="45">
        <v>1</v>
      </c>
      <c r="Y116" s="70" t="s">
        <v>30</v>
      </c>
      <c r="Z116" s="70" t="s">
        <v>30</v>
      </c>
      <c r="AA116" s="70" t="s">
        <v>30</v>
      </c>
      <c r="AB116" s="70" t="s">
        <v>30</v>
      </c>
      <c r="AC116" s="70" t="s">
        <v>30</v>
      </c>
      <c r="AD116" s="70" t="s">
        <v>30</v>
      </c>
      <c r="AE116" s="70" t="s">
        <v>30</v>
      </c>
      <c r="AF116" s="70" t="s">
        <v>30</v>
      </c>
      <c r="AG116" s="70" t="s">
        <v>30</v>
      </c>
      <c r="AH116" s="70" t="s">
        <v>30</v>
      </c>
      <c r="AI116" s="70" t="s">
        <v>30</v>
      </c>
      <c r="AJ116" s="70" t="s">
        <v>30</v>
      </c>
      <c r="AK116" s="70" t="s">
        <v>30</v>
      </c>
      <c r="AL116" s="70" t="s">
        <v>30</v>
      </c>
      <c r="AM116" s="70" t="s">
        <v>30</v>
      </c>
      <c r="AN116" s="70" t="s">
        <v>30</v>
      </c>
      <c r="AO116" s="70" t="s">
        <v>30</v>
      </c>
      <c r="AP116" s="71" t="s">
        <v>30</v>
      </c>
      <c r="AQ116" s="45"/>
      <c r="AR116" s="46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21"/>
    </row>
    <row r="117" spans="1:61" x14ac:dyDescent="0.2">
      <c r="A117" s="258"/>
      <c r="B117" s="250"/>
      <c r="C117" s="11">
        <v>4</v>
      </c>
      <c r="D117" s="39"/>
      <c r="E117" s="45">
        <v>2</v>
      </c>
      <c r="F117" s="78" t="s">
        <v>20</v>
      </c>
      <c r="G117" s="78" t="s">
        <v>20</v>
      </c>
      <c r="H117" s="78" t="s">
        <v>20</v>
      </c>
      <c r="I117" s="78" t="s">
        <v>20</v>
      </c>
      <c r="J117" s="78" t="s">
        <v>20</v>
      </c>
      <c r="K117" s="78" t="s">
        <v>20</v>
      </c>
      <c r="L117" s="80" t="s">
        <v>45</v>
      </c>
      <c r="M117" s="80" t="s">
        <v>45</v>
      </c>
      <c r="N117" s="80" t="s">
        <v>45</v>
      </c>
      <c r="O117" s="80" t="s">
        <v>45</v>
      </c>
      <c r="P117" s="80" t="s">
        <v>45</v>
      </c>
      <c r="Q117" s="80" t="s">
        <v>45</v>
      </c>
      <c r="R117" s="76" t="s">
        <v>21</v>
      </c>
      <c r="S117" s="76" t="s">
        <v>21</v>
      </c>
      <c r="T117" s="76" t="s">
        <v>21</v>
      </c>
      <c r="U117" s="72" t="s">
        <v>44</v>
      </c>
      <c r="V117" s="76" t="s">
        <v>21</v>
      </c>
      <c r="W117" s="77" t="s">
        <v>21</v>
      </c>
      <c r="X117" s="45">
        <v>1</v>
      </c>
      <c r="Y117" s="70" t="s">
        <v>30</v>
      </c>
      <c r="Z117" s="70" t="s">
        <v>30</v>
      </c>
      <c r="AA117" s="70" t="s">
        <v>30</v>
      </c>
      <c r="AB117" s="70" t="s">
        <v>30</v>
      </c>
      <c r="AC117" s="70" t="s">
        <v>30</v>
      </c>
      <c r="AD117" s="70" t="s">
        <v>30</v>
      </c>
      <c r="AE117" s="70" t="s">
        <v>30</v>
      </c>
      <c r="AF117" s="70" t="s">
        <v>30</v>
      </c>
      <c r="AG117" s="70" t="s">
        <v>30</v>
      </c>
      <c r="AH117" s="70" t="s">
        <v>30</v>
      </c>
      <c r="AI117" s="70" t="s">
        <v>30</v>
      </c>
      <c r="AJ117" s="70" t="s">
        <v>30</v>
      </c>
      <c r="AK117" s="70" t="s">
        <v>30</v>
      </c>
      <c r="AL117" s="70" t="s">
        <v>30</v>
      </c>
      <c r="AM117" s="70" t="s">
        <v>30</v>
      </c>
      <c r="AN117" s="70" t="s">
        <v>30</v>
      </c>
      <c r="AO117" s="70" t="s">
        <v>30</v>
      </c>
      <c r="AP117" s="71" t="s">
        <v>30</v>
      </c>
      <c r="AQ117" s="45"/>
      <c r="AR117" s="18"/>
      <c r="AS117" s="46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21"/>
    </row>
    <row r="118" spans="1:61" x14ac:dyDescent="0.2">
      <c r="A118" s="258"/>
      <c r="B118" s="250" t="s">
        <v>5</v>
      </c>
      <c r="C118" s="11">
        <v>5</v>
      </c>
      <c r="D118" s="39"/>
      <c r="E118" s="45">
        <v>2</v>
      </c>
      <c r="F118" s="78" t="s">
        <v>20</v>
      </c>
      <c r="G118" s="78" t="s">
        <v>20</v>
      </c>
      <c r="H118" s="78" t="s">
        <v>20</v>
      </c>
      <c r="I118" s="78" t="s">
        <v>20</v>
      </c>
      <c r="J118" s="78" t="s">
        <v>20</v>
      </c>
      <c r="K118" s="78" t="s">
        <v>20</v>
      </c>
      <c r="L118" s="80" t="s">
        <v>45</v>
      </c>
      <c r="M118" s="80" t="s">
        <v>45</v>
      </c>
      <c r="N118" s="80" t="s">
        <v>45</v>
      </c>
      <c r="O118" s="80" t="s">
        <v>45</v>
      </c>
      <c r="P118" s="80" t="s">
        <v>45</v>
      </c>
      <c r="Q118" s="80" t="s">
        <v>45</v>
      </c>
      <c r="R118" s="76" t="s">
        <v>21</v>
      </c>
      <c r="S118" s="76" t="s">
        <v>21</v>
      </c>
      <c r="T118" s="76" t="s">
        <v>21</v>
      </c>
      <c r="U118" s="72" t="s">
        <v>44</v>
      </c>
      <c r="V118" s="76" t="s">
        <v>21</v>
      </c>
      <c r="W118" s="77" t="s">
        <v>21</v>
      </c>
      <c r="X118" s="45">
        <v>1</v>
      </c>
      <c r="Y118" s="70" t="s">
        <v>30</v>
      </c>
      <c r="Z118" s="70" t="s">
        <v>30</v>
      </c>
      <c r="AA118" s="70" t="s">
        <v>30</v>
      </c>
      <c r="AB118" s="70" t="s">
        <v>30</v>
      </c>
      <c r="AC118" s="70" t="s">
        <v>30</v>
      </c>
      <c r="AD118" s="70" t="s">
        <v>30</v>
      </c>
      <c r="AE118" s="70" t="s">
        <v>30</v>
      </c>
      <c r="AF118" s="70" t="s">
        <v>30</v>
      </c>
      <c r="AG118" s="70" t="s">
        <v>30</v>
      </c>
      <c r="AH118" s="70" t="s">
        <v>30</v>
      </c>
      <c r="AI118" s="70" t="s">
        <v>30</v>
      </c>
      <c r="AJ118" s="70" t="s">
        <v>30</v>
      </c>
      <c r="AK118" s="70" t="s">
        <v>30</v>
      </c>
      <c r="AL118" s="70" t="s">
        <v>30</v>
      </c>
      <c r="AM118" s="70" t="s">
        <v>30</v>
      </c>
      <c r="AN118" s="70" t="s">
        <v>30</v>
      </c>
      <c r="AO118" s="70" t="s">
        <v>30</v>
      </c>
      <c r="AP118" s="71" t="s">
        <v>30</v>
      </c>
      <c r="AQ118" s="45"/>
      <c r="AR118" s="18"/>
      <c r="AS118" s="46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21"/>
    </row>
    <row r="119" spans="1:61" x14ac:dyDescent="0.2">
      <c r="A119" s="258"/>
      <c r="B119" s="250"/>
      <c r="C119" s="11">
        <v>6</v>
      </c>
      <c r="D119" s="39"/>
      <c r="E119" s="45">
        <v>2</v>
      </c>
      <c r="F119" s="78" t="s">
        <v>20</v>
      </c>
      <c r="G119" s="78" t="s">
        <v>20</v>
      </c>
      <c r="H119" s="78" t="s">
        <v>20</v>
      </c>
      <c r="I119" s="78" t="s">
        <v>20</v>
      </c>
      <c r="J119" s="78" t="s">
        <v>20</v>
      </c>
      <c r="K119" s="78" t="s">
        <v>20</v>
      </c>
      <c r="L119" s="80" t="s">
        <v>45</v>
      </c>
      <c r="M119" s="80" t="s">
        <v>45</v>
      </c>
      <c r="N119" s="80" t="s">
        <v>45</v>
      </c>
      <c r="O119" s="80" t="s">
        <v>45</v>
      </c>
      <c r="P119" s="80" t="s">
        <v>45</v>
      </c>
      <c r="Q119" s="80" t="s">
        <v>45</v>
      </c>
      <c r="R119" s="76" t="s">
        <v>21</v>
      </c>
      <c r="S119" s="76" t="s">
        <v>21</v>
      </c>
      <c r="T119" s="76" t="s">
        <v>21</v>
      </c>
      <c r="U119" s="72" t="s">
        <v>44</v>
      </c>
      <c r="V119" s="76" t="s">
        <v>21</v>
      </c>
      <c r="W119" s="77" t="s">
        <v>21</v>
      </c>
      <c r="X119" s="45">
        <v>1</v>
      </c>
      <c r="Y119" s="70" t="s">
        <v>30</v>
      </c>
      <c r="Z119" s="70" t="s">
        <v>30</v>
      </c>
      <c r="AA119" s="70" t="s">
        <v>30</v>
      </c>
      <c r="AB119" s="70" t="s">
        <v>30</v>
      </c>
      <c r="AC119" s="70" t="s">
        <v>30</v>
      </c>
      <c r="AD119" s="70" t="s">
        <v>30</v>
      </c>
      <c r="AE119" s="70" t="s">
        <v>30</v>
      </c>
      <c r="AF119" s="70" t="s">
        <v>30</v>
      </c>
      <c r="AG119" s="70" t="s">
        <v>30</v>
      </c>
      <c r="AH119" s="70" t="s">
        <v>30</v>
      </c>
      <c r="AI119" s="70" t="s">
        <v>30</v>
      </c>
      <c r="AJ119" s="70" t="s">
        <v>30</v>
      </c>
      <c r="AK119" s="70" t="s">
        <v>30</v>
      </c>
      <c r="AL119" s="70" t="s">
        <v>30</v>
      </c>
      <c r="AM119" s="70" t="s">
        <v>30</v>
      </c>
      <c r="AN119" s="70" t="s">
        <v>30</v>
      </c>
      <c r="AO119" s="70" t="s">
        <v>30</v>
      </c>
      <c r="AP119" s="71" t="s">
        <v>30</v>
      </c>
      <c r="AQ119" s="45"/>
      <c r="AR119" s="18"/>
      <c r="AS119" s="46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21"/>
    </row>
    <row r="120" spans="1:61" x14ac:dyDescent="0.2">
      <c r="A120" s="258"/>
      <c r="B120" s="250"/>
      <c r="C120" s="11">
        <v>7</v>
      </c>
      <c r="D120" s="39"/>
      <c r="E120" s="45">
        <v>2</v>
      </c>
      <c r="F120" s="78" t="s">
        <v>20</v>
      </c>
      <c r="G120" s="78" t="s">
        <v>20</v>
      </c>
      <c r="H120" s="78" t="s">
        <v>20</v>
      </c>
      <c r="I120" s="78" t="s">
        <v>20</v>
      </c>
      <c r="J120" s="78" t="s">
        <v>20</v>
      </c>
      <c r="K120" s="78" t="s">
        <v>20</v>
      </c>
      <c r="L120" s="80" t="s">
        <v>45</v>
      </c>
      <c r="M120" s="80" t="s">
        <v>45</v>
      </c>
      <c r="N120" s="80" t="s">
        <v>45</v>
      </c>
      <c r="O120" s="80" t="s">
        <v>45</v>
      </c>
      <c r="P120" s="80" t="s">
        <v>45</v>
      </c>
      <c r="Q120" s="80" t="s">
        <v>45</v>
      </c>
      <c r="R120" s="76" t="s">
        <v>21</v>
      </c>
      <c r="S120" s="76" t="s">
        <v>21</v>
      </c>
      <c r="T120" s="76" t="s">
        <v>21</v>
      </c>
      <c r="U120" s="76" t="s">
        <v>21</v>
      </c>
      <c r="V120" s="72" t="s">
        <v>44</v>
      </c>
      <c r="W120" s="77" t="s">
        <v>21</v>
      </c>
      <c r="X120" s="45">
        <v>1</v>
      </c>
      <c r="Y120" s="70" t="s">
        <v>30</v>
      </c>
      <c r="Z120" s="70" t="s">
        <v>30</v>
      </c>
      <c r="AA120" s="70" t="s">
        <v>30</v>
      </c>
      <c r="AB120" s="70" t="s">
        <v>30</v>
      </c>
      <c r="AC120" s="70" t="s">
        <v>30</v>
      </c>
      <c r="AD120" s="70" t="s">
        <v>30</v>
      </c>
      <c r="AE120" s="70" t="s">
        <v>30</v>
      </c>
      <c r="AF120" s="70" t="s">
        <v>30</v>
      </c>
      <c r="AG120" s="70" t="s">
        <v>30</v>
      </c>
      <c r="AH120" s="70" t="s">
        <v>30</v>
      </c>
      <c r="AI120" s="70" t="s">
        <v>30</v>
      </c>
      <c r="AJ120" s="70" t="s">
        <v>30</v>
      </c>
      <c r="AK120" s="70" t="s">
        <v>30</v>
      </c>
      <c r="AL120" s="70" t="s">
        <v>30</v>
      </c>
      <c r="AM120" s="70" t="s">
        <v>30</v>
      </c>
      <c r="AN120" s="70" t="s">
        <v>30</v>
      </c>
      <c r="AO120" s="70" t="s">
        <v>30</v>
      </c>
      <c r="AP120" s="71" t="s">
        <v>30</v>
      </c>
      <c r="AQ120" s="45"/>
      <c r="AR120" s="18"/>
      <c r="AS120" s="18"/>
      <c r="AT120" s="46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21"/>
    </row>
    <row r="121" spans="1:61" x14ac:dyDescent="0.2">
      <c r="A121" s="258"/>
      <c r="B121" s="250"/>
      <c r="C121" s="11">
        <v>8</v>
      </c>
      <c r="D121" s="39"/>
      <c r="E121" s="45">
        <v>2</v>
      </c>
      <c r="F121" s="78" t="s">
        <v>20</v>
      </c>
      <c r="G121" s="78" t="s">
        <v>20</v>
      </c>
      <c r="H121" s="78" t="s">
        <v>20</v>
      </c>
      <c r="I121" s="78" t="s">
        <v>20</v>
      </c>
      <c r="J121" s="78" t="s">
        <v>20</v>
      </c>
      <c r="K121" s="78" t="s">
        <v>20</v>
      </c>
      <c r="L121" s="80" t="s">
        <v>45</v>
      </c>
      <c r="M121" s="80" t="s">
        <v>45</v>
      </c>
      <c r="N121" s="80" t="s">
        <v>45</v>
      </c>
      <c r="O121" s="80" t="s">
        <v>45</v>
      </c>
      <c r="P121" s="80" t="s">
        <v>45</v>
      </c>
      <c r="Q121" s="80" t="s">
        <v>45</v>
      </c>
      <c r="R121" s="76" t="s">
        <v>21</v>
      </c>
      <c r="S121" s="76" t="s">
        <v>21</v>
      </c>
      <c r="T121" s="76" t="s">
        <v>21</v>
      </c>
      <c r="U121" s="76" t="s">
        <v>21</v>
      </c>
      <c r="V121" s="72" t="s">
        <v>44</v>
      </c>
      <c r="W121" s="77" t="s">
        <v>21</v>
      </c>
      <c r="X121" s="45">
        <v>1</v>
      </c>
      <c r="Y121" s="70" t="s">
        <v>30</v>
      </c>
      <c r="Z121" s="70" t="s">
        <v>30</v>
      </c>
      <c r="AA121" s="70" t="s">
        <v>30</v>
      </c>
      <c r="AB121" s="70" t="s">
        <v>30</v>
      </c>
      <c r="AC121" s="70" t="s">
        <v>30</v>
      </c>
      <c r="AD121" s="70" t="s">
        <v>30</v>
      </c>
      <c r="AE121" s="70" t="s">
        <v>30</v>
      </c>
      <c r="AF121" s="70" t="s">
        <v>30</v>
      </c>
      <c r="AG121" s="70" t="s">
        <v>30</v>
      </c>
      <c r="AH121" s="70" t="s">
        <v>30</v>
      </c>
      <c r="AI121" s="70" t="s">
        <v>30</v>
      </c>
      <c r="AJ121" s="70" t="s">
        <v>30</v>
      </c>
      <c r="AK121" s="70" t="s">
        <v>30</v>
      </c>
      <c r="AL121" s="70" t="s">
        <v>30</v>
      </c>
      <c r="AM121" s="70" t="s">
        <v>30</v>
      </c>
      <c r="AN121" s="70" t="s">
        <v>30</v>
      </c>
      <c r="AO121" s="70" t="s">
        <v>30</v>
      </c>
      <c r="AP121" s="71" t="s">
        <v>30</v>
      </c>
      <c r="AQ121" s="45"/>
      <c r="AR121" s="18"/>
      <c r="AS121" s="18"/>
      <c r="AT121" s="46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21"/>
    </row>
    <row r="122" spans="1:61" x14ac:dyDescent="0.2">
      <c r="A122" s="258"/>
      <c r="B122" s="250" t="s">
        <v>6</v>
      </c>
      <c r="C122" s="11">
        <v>9</v>
      </c>
      <c r="D122" s="39" t="s">
        <v>27</v>
      </c>
      <c r="E122" s="45">
        <v>2</v>
      </c>
      <c r="F122" s="78" t="s">
        <v>20</v>
      </c>
      <c r="G122" s="78" t="s">
        <v>20</v>
      </c>
      <c r="H122" s="78" t="s">
        <v>20</v>
      </c>
      <c r="I122" s="78" t="s">
        <v>20</v>
      </c>
      <c r="J122" s="78" t="s">
        <v>20</v>
      </c>
      <c r="K122" s="78" t="s">
        <v>20</v>
      </c>
      <c r="L122" s="80" t="s">
        <v>45</v>
      </c>
      <c r="M122" s="80" t="s">
        <v>45</v>
      </c>
      <c r="N122" s="80" t="s">
        <v>45</v>
      </c>
      <c r="O122" s="80" t="s">
        <v>45</v>
      </c>
      <c r="P122" s="80" t="s">
        <v>45</v>
      </c>
      <c r="Q122" s="80" t="s">
        <v>45</v>
      </c>
      <c r="R122" s="76" t="s">
        <v>21</v>
      </c>
      <c r="S122" s="76" t="s">
        <v>21</v>
      </c>
      <c r="T122" s="76" t="s">
        <v>21</v>
      </c>
      <c r="U122" s="76" t="s">
        <v>21</v>
      </c>
      <c r="V122" s="72" t="s">
        <v>44</v>
      </c>
      <c r="W122" s="77" t="s">
        <v>21</v>
      </c>
      <c r="X122" s="45">
        <v>1</v>
      </c>
      <c r="Y122" s="72" t="s">
        <v>44</v>
      </c>
      <c r="Z122" s="76" t="s">
        <v>21</v>
      </c>
      <c r="AA122" s="76" t="s">
        <v>21</v>
      </c>
      <c r="AB122" s="76" t="s">
        <v>21</v>
      </c>
      <c r="AC122" s="76" t="s">
        <v>21</v>
      </c>
      <c r="AD122" s="76" t="s">
        <v>21</v>
      </c>
      <c r="AE122" s="78" t="s">
        <v>20</v>
      </c>
      <c r="AF122" s="78" t="s">
        <v>20</v>
      </c>
      <c r="AG122" s="78" t="s">
        <v>20</v>
      </c>
      <c r="AH122" s="78" t="s">
        <v>20</v>
      </c>
      <c r="AI122" s="78" t="s">
        <v>20</v>
      </c>
      <c r="AJ122" s="78" t="s">
        <v>20</v>
      </c>
      <c r="AK122" s="80" t="s">
        <v>45</v>
      </c>
      <c r="AL122" s="80" t="s">
        <v>45</v>
      </c>
      <c r="AM122" s="80" t="s">
        <v>45</v>
      </c>
      <c r="AN122" s="80" t="s">
        <v>45</v>
      </c>
      <c r="AO122" s="80" t="s">
        <v>45</v>
      </c>
      <c r="AP122" s="81" t="s">
        <v>45</v>
      </c>
      <c r="AQ122" s="45"/>
      <c r="AR122" s="18"/>
      <c r="AS122" s="18"/>
      <c r="AT122" s="46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21"/>
    </row>
    <row r="123" spans="1:61" x14ac:dyDescent="0.2">
      <c r="A123" s="258"/>
      <c r="B123" s="250"/>
      <c r="C123" s="11">
        <v>10</v>
      </c>
      <c r="D123" s="39"/>
      <c r="E123" s="45">
        <v>2</v>
      </c>
      <c r="F123" s="78" t="s">
        <v>20</v>
      </c>
      <c r="G123" s="78" t="s">
        <v>20</v>
      </c>
      <c r="H123" s="78" t="s">
        <v>20</v>
      </c>
      <c r="I123" s="78" t="s">
        <v>20</v>
      </c>
      <c r="J123" s="78" t="s">
        <v>20</v>
      </c>
      <c r="K123" s="78" t="s">
        <v>20</v>
      </c>
      <c r="L123" s="80" t="s">
        <v>45</v>
      </c>
      <c r="M123" s="80" t="s">
        <v>45</v>
      </c>
      <c r="N123" s="80" t="s">
        <v>45</v>
      </c>
      <c r="O123" s="80" t="s">
        <v>45</v>
      </c>
      <c r="P123" s="80" t="s">
        <v>45</v>
      </c>
      <c r="Q123" s="80" t="s">
        <v>45</v>
      </c>
      <c r="R123" s="76" t="s">
        <v>21</v>
      </c>
      <c r="S123" s="76" t="s">
        <v>21</v>
      </c>
      <c r="T123" s="76" t="s">
        <v>21</v>
      </c>
      <c r="U123" s="76" t="s">
        <v>21</v>
      </c>
      <c r="V123" s="76" t="s">
        <v>21</v>
      </c>
      <c r="W123" s="174" t="s">
        <v>44</v>
      </c>
      <c r="X123" s="45">
        <v>1</v>
      </c>
      <c r="Y123" s="72" t="s">
        <v>44</v>
      </c>
      <c r="Z123" s="76" t="s">
        <v>21</v>
      </c>
      <c r="AA123" s="76" t="s">
        <v>21</v>
      </c>
      <c r="AB123" s="76" t="s">
        <v>21</v>
      </c>
      <c r="AC123" s="76" t="s">
        <v>21</v>
      </c>
      <c r="AD123" s="76" t="s">
        <v>21</v>
      </c>
      <c r="AE123" s="78" t="s">
        <v>20</v>
      </c>
      <c r="AF123" s="78" t="s">
        <v>20</v>
      </c>
      <c r="AG123" s="78" t="s">
        <v>20</v>
      </c>
      <c r="AH123" s="78" t="s">
        <v>20</v>
      </c>
      <c r="AI123" s="78" t="s">
        <v>20</v>
      </c>
      <c r="AJ123" s="78" t="s">
        <v>20</v>
      </c>
      <c r="AK123" s="80" t="s">
        <v>45</v>
      </c>
      <c r="AL123" s="80" t="s">
        <v>45</v>
      </c>
      <c r="AM123" s="80" t="s">
        <v>45</v>
      </c>
      <c r="AN123" s="80" t="s">
        <v>45</v>
      </c>
      <c r="AO123" s="80" t="s">
        <v>45</v>
      </c>
      <c r="AP123" s="81" t="s">
        <v>45</v>
      </c>
      <c r="AQ123" s="45"/>
      <c r="AR123" s="18"/>
      <c r="AS123" s="18"/>
      <c r="AT123" s="18"/>
      <c r="AU123" s="46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21"/>
    </row>
    <row r="124" spans="1:61" x14ac:dyDescent="0.2">
      <c r="A124" s="258"/>
      <c r="B124" s="250"/>
      <c r="C124" s="11">
        <v>11</v>
      </c>
      <c r="D124" s="39"/>
      <c r="E124" s="45">
        <v>2</v>
      </c>
      <c r="F124" s="78" t="s">
        <v>20</v>
      </c>
      <c r="G124" s="78" t="s">
        <v>20</v>
      </c>
      <c r="H124" s="78" t="s">
        <v>20</v>
      </c>
      <c r="I124" s="78" t="s">
        <v>20</v>
      </c>
      <c r="J124" s="78" t="s">
        <v>20</v>
      </c>
      <c r="K124" s="78" t="s">
        <v>20</v>
      </c>
      <c r="L124" s="80" t="s">
        <v>45</v>
      </c>
      <c r="M124" s="80" t="s">
        <v>45</v>
      </c>
      <c r="N124" s="80" t="s">
        <v>45</v>
      </c>
      <c r="O124" s="80" t="s">
        <v>45</v>
      </c>
      <c r="P124" s="80" t="s">
        <v>45</v>
      </c>
      <c r="Q124" s="80" t="s">
        <v>45</v>
      </c>
      <c r="R124" s="76" t="s">
        <v>21</v>
      </c>
      <c r="S124" s="76" t="s">
        <v>21</v>
      </c>
      <c r="T124" s="76" t="s">
        <v>21</v>
      </c>
      <c r="U124" s="76" t="s">
        <v>21</v>
      </c>
      <c r="V124" s="76" t="s">
        <v>21</v>
      </c>
      <c r="W124" s="174" t="s">
        <v>44</v>
      </c>
      <c r="X124" s="45">
        <v>1</v>
      </c>
      <c r="Y124" s="72" t="s">
        <v>44</v>
      </c>
      <c r="Z124" s="76" t="s">
        <v>21</v>
      </c>
      <c r="AA124" s="76" t="s">
        <v>21</v>
      </c>
      <c r="AB124" s="76" t="s">
        <v>21</v>
      </c>
      <c r="AC124" s="76" t="s">
        <v>21</v>
      </c>
      <c r="AD124" s="76" t="s">
        <v>21</v>
      </c>
      <c r="AE124" s="78" t="s">
        <v>20</v>
      </c>
      <c r="AF124" s="78" t="s">
        <v>20</v>
      </c>
      <c r="AG124" s="78" t="s">
        <v>20</v>
      </c>
      <c r="AH124" s="78" t="s">
        <v>20</v>
      </c>
      <c r="AI124" s="78" t="s">
        <v>20</v>
      </c>
      <c r="AJ124" s="78" t="s">
        <v>20</v>
      </c>
      <c r="AK124" s="80" t="s">
        <v>45</v>
      </c>
      <c r="AL124" s="80" t="s">
        <v>45</v>
      </c>
      <c r="AM124" s="80" t="s">
        <v>45</v>
      </c>
      <c r="AN124" s="80" t="s">
        <v>45</v>
      </c>
      <c r="AO124" s="80" t="s">
        <v>45</v>
      </c>
      <c r="AP124" s="81" t="s">
        <v>45</v>
      </c>
      <c r="AQ124" s="45"/>
      <c r="AR124" s="18"/>
      <c r="AS124" s="18"/>
      <c r="AT124" s="18"/>
      <c r="AU124" s="46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21"/>
    </row>
    <row r="125" spans="1:61" x14ac:dyDescent="0.2">
      <c r="A125" s="258"/>
      <c r="B125" s="250"/>
      <c r="C125" s="11">
        <v>12</v>
      </c>
      <c r="D125" s="39"/>
      <c r="E125" s="45">
        <v>2</v>
      </c>
      <c r="F125" s="78" t="s">
        <v>20</v>
      </c>
      <c r="G125" s="78" t="s">
        <v>20</v>
      </c>
      <c r="H125" s="78" t="s">
        <v>20</v>
      </c>
      <c r="I125" s="78" t="s">
        <v>20</v>
      </c>
      <c r="J125" s="78" t="s">
        <v>20</v>
      </c>
      <c r="K125" s="78" t="s">
        <v>20</v>
      </c>
      <c r="L125" s="80" t="s">
        <v>45</v>
      </c>
      <c r="M125" s="80" t="s">
        <v>45</v>
      </c>
      <c r="N125" s="80" t="s">
        <v>45</v>
      </c>
      <c r="O125" s="80" t="s">
        <v>45</v>
      </c>
      <c r="P125" s="80" t="s">
        <v>45</v>
      </c>
      <c r="Q125" s="80" t="s">
        <v>45</v>
      </c>
      <c r="R125" s="76" t="s">
        <v>21</v>
      </c>
      <c r="S125" s="76" t="s">
        <v>21</v>
      </c>
      <c r="T125" s="76" t="s">
        <v>21</v>
      </c>
      <c r="U125" s="76" t="s">
        <v>21</v>
      </c>
      <c r="V125" s="76" t="s">
        <v>21</v>
      </c>
      <c r="W125" s="174" t="s">
        <v>44</v>
      </c>
      <c r="X125" s="45">
        <v>1</v>
      </c>
      <c r="Y125" s="76" t="s">
        <v>21</v>
      </c>
      <c r="Z125" s="72" t="s">
        <v>44</v>
      </c>
      <c r="AA125" s="76" t="s">
        <v>21</v>
      </c>
      <c r="AB125" s="76" t="s">
        <v>21</v>
      </c>
      <c r="AC125" s="76" t="s">
        <v>21</v>
      </c>
      <c r="AD125" s="76" t="s">
        <v>21</v>
      </c>
      <c r="AE125" s="78" t="s">
        <v>20</v>
      </c>
      <c r="AF125" s="78" t="s">
        <v>20</v>
      </c>
      <c r="AG125" s="78" t="s">
        <v>20</v>
      </c>
      <c r="AH125" s="78" t="s">
        <v>20</v>
      </c>
      <c r="AI125" s="78" t="s">
        <v>20</v>
      </c>
      <c r="AJ125" s="78" t="s">
        <v>20</v>
      </c>
      <c r="AK125" s="80" t="s">
        <v>45</v>
      </c>
      <c r="AL125" s="80" t="s">
        <v>45</v>
      </c>
      <c r="AM125" s="80" t="s">
        <v>45</v>
      </c>
      <c r="AN125" s="80" t="s">
        <v>45</v>
      </c>
      <c r="AO125" s="80" t="s">
        <v>45</v>
      </c>
      <c r="AP125" s="81" t="s">
        <v>45</v>
      </c>
      <c r="AQ125" s="45"/>
      <c r="AR125" s="18"/>
      <c r="AS125" s="18"/>
      <c r="AT125" s="18"/>
      <c r="AU125" s="46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21"/>
    </row>
    <row r="126" spans="1:61" x14ac:dyDescent="0.2">
      <c r="A126" s="258"/>
      <c r="B126" s="250"/>
      <c r="C126" s="11">
        <v>13</v>
      </c>
      <c r="D126" s="39"/>
      <c r="E126" s="45">
        <v>2</v>
      </c>
      <c r="F126" s="78" t="s">
        <v>20</v>
      </c>
      <c r="G126" s="78" t="s">
        <v>20</v>
      </c>
      <c r="H126" s="78" t="s">
        <v>20</v>
      </c>
      <c r="I126" s="78" t="s">
        <v>20</v>
      </c>
      <c r="J126" s="78" t="s">
        <v>20</v>
      </c>
      <c r="K126" s="78" t="s">
        <v>20</v>
      </c>
      <c r="L126" s="80" t="s">
        <v>45</v>
      </c>
      <c r="M126" s="80" t="s">
        <v>45</v>
      </c>
      <c r="N126" s="80" t="s">
        <v>45</v>
      </c>
      <c r="O126" s="80" t="s">
        <v>45</v>
      </c>
      <c r="P126" s="80" t="s">
        <v>45</v>
      </c>
      <c r="Q126" s="80" t="s">
        <v>45</v>
      </c>
      <c r="R126" s="76" t="s">
        <v>21</v>
      </c>
      <c r="S126" s="76" t="s">
        <v>21</v>
      </c>
      <c r="T126" s="76" t="s">
        <v>21</v>
      </c>
      <c r="U126" s="76" t="s">
        <v>21</v>
      </c>
      <c r="V126" s="76" t="s">
        <v>21</v>
      </c>
      <c r="W126" s="77" t="s">
        <v>21</v>
      </c>
      <c r="X126" s="45">
        <v>1</v>
      </c>
      <c r="Y126" s="76" t="s">
        <v>21</v>
      </c>
      <c r="Z126" s="72" t="s">
        <v>44</v>
      </c>
      <c r="AA126" s="76" t="s">
        <v>21</v>
      </c>
      <c r="AB126" s="76" t="s">
        <v>21</v>
      </c>
      <c r="AC126" s="76" t="s">
        <v>21</v>
      </c>
      <c r="AD126" s="76" t="s">
        <v>21</v>
      </c>
      <c r="AE126" s="78" t="s">
        <v>20</v>
      </c>
      <c r="AF126" s="78" t="s">
        <v>20</v>
      </c>
      <c r="AG126" s="78" t="s">
        <v>20</v>
      </c>
      <c r="AH126" s="78" t="s">
        <v>20</v>
      </c>
      <c r="AI126" s="78" t="s">
        <v>20</v>
      </c>
      <c r="AJ126" s="78" t="s">
        <v>20</v>
      </c>
      <c r="AK126" s="80" t="s">
        <v>45</v>
      </c>
      <c r="AL126" s="80" t="s">
        <v>45</v>
      </c>
      <c r="AM126" s="80" t="s">
        <v>45</v>
      </c>
      <c r="AN126" s="80" t="s">
        <v>45</v>
      </c>
      <c r="AO126" s="80" t="s">
        <v>45</v>
      </c>
      <c r="AP126" s="81" t="s">
        <v>45</v>
      </c>
      <c r="AQ126" s="45"/>
      <c r="AR126" s="18"/>
      <c r="AS126" s="18"/>
      <c r="AT126" s="18"/>
      <c r="AU126" s="18"/>
      <c r="AV126" s="46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21"/>
    </row>
    <row r="127" spans="1:61" x14ac:dyDescent="0.2">
      <c r="A127" s="258"/>
      <c r="B127" s="250" t="s">
        <v>7</v>
      </c>
      <c r="C127" s="11">
        <v>14</v>
      </c>
      <c r="D127" s="39"/>
      <c r="E127" s="45">
        <v>2</v>
      </c>
      <c r="F127" s="78" t="s">
        <v>20</v>
      </c>
      <c r="G127" s="78" t="s">
        <v>20</v>
      </c>
      <c r="H127" s="78" t="s">
        <v>20</v>
      </c>
      <c r="I127" s="78" t="s">
        <v>20</v>
      </c>
      <c r="J127" s="78" t="s">
        <v>20</v>
      </c>
      <c r="K127" s="78" t="s">
        <v>20</v>
      </c>
      <c r="L127" s="80" t="s">
        <v>45</v>
      </c>
      <c r="M127" s="80" t="s">
        <v>45</v>
      </c>
      <c r="N127" s="80" t="s">
        <v>45</v>
      </c>
      <c r="O127" s="80" t="s">
        <v>45</v>
      </c>
      <c r="P127" s="80" t="s">
        <v>45</v>
      </c>
      <c r="Q127" s="80" t="s">
        <v>45</v>
      </c>
      <c r="R127" s="76" t="s">
        <v>21</v>
      </c>
      <c r="S127" s="76" t="s">
        <v>21</v>
      </c>
      <c r="T127" s="76" t="s">
        <v>21</v>
      </c>
      <c r="U127" s="76" t="s">
        <v>21</v>
      </c>
      <c r="V127" s="76" t="s">
        <v>21</v>
      </c>
      <c r="W127" s="77" t="s">
        <v>21</v>
      </c>
      <c r="X127" s="45">
        <v>1</v>
      </c>
      <c r="Y127" s="76" t="s">
        <v>21</v>
      </c>
      <c r="Z127" s="72" t="s">
        <v>44</v>
      </c>
      <c r="AA127" s="76" t="s">
        <v>21</v>
      </c>
      <c r="AB127" s="76" t="s">
        <v>21</v>
      </c>
      <c r="AC127" s="76" t="s">
        <v>21</v>
      </c>
      <c r="AD127" s="76" t="s">
        <v>21</v>
      </c>
      <c r="AE127" s="78" t="s">
        <v>20</v>
      </c>
      <c r="AF127" s="78" t="s">
        <v>20</v>
      </c>
      <c r="AG127" s="78" t="s">
        <v>20</v>
      </c>
      <c r="AH127" s="78" t="s">
        <v>20</v>
      </c>
      <c r="AI127" s="78" t="s">
        <v>20</v>
      </c>
      <c r="AJ127" s="78" t="s">
        <v>20</v>
      </c>
      <c r="AK127" s="80" t="s">
        <v>45</v>
      </c>
      <c r="AL127" s="80" t="s">
        <v>45</v>
      </c>
      <c r="AM127" s="80" t="s">
        <v>45</v>
      </c>
      <c r="AN127" s="80" t="s">
        <v>45</v>
      </c>
      <c r="AO127" s="80" t="s">
        <v>45</v>
      </c>
      <c r="AP127" s="81" t="s">
        <v>45</v>
      </c>
      <c r="AQ127" s="45"/>
      <c r="AR127" s="18"/>
      <c r="AS127" s="18"/>
      <c r="AT127" s="18"/>
      <c r="AU127" s="18"/>
      <c r="AV127" s="46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21"/>
    </row>
    <row r="128" spans="1:61" x14ac:dyDescent="0.2">
      <c r="A128" s="258"/>
      <c r="B128" s="250"/>
      <c r="C128" s="11">
        <v>15</v>
      </c>
      <c r="D128" s="39"/>
      <c r="E128" s="45">
        <v>2</v>
      </c>
      <c r="F128" s="78" t="s">
        <v>20</v>
      </c>
      <c r="G128" s="78" t="s">
        <v>20</v>
      </c>
      <c r="H128" s="78" t="s">
        <v>20</v>
      </c>
      <c r="I128" s="78" t="s">
        <v>20</v>
      </c>
      <c r="J128" s="78" t="s">
        <v>20</v>
      </c>
      <c r="K128" s="78" t="s">
        <v>20</v>
      </c>
      <c r="L128" s="80" t="s">
        <v>45</v>
      </c>
      <c r="M128" s="80" t="s">
        <v>45</v>
      </c>
      <c r="N128" s="80" t="s">
        <v>45</v>
      </c>
      <c r="O128" s="80" t="s">
        <v>45</v>
      </c>
      <c r="P128" s="80" t="s">
        <v>45</v>
      </c>
      <c r="Q128" s="80" t="s">
        <v>45</v>
      </c>
      <c r="R128" s="76" t="s">
        <v>21</v>
      </c>
      <c r="S128" s="76" t="s">
        <v>21</v>
      </c>
      <c r="T128" s="76" t="s">
        <v>21</v>
      </c>
      <c r="U128" s="76" t="s">
        <v>21</v>
      </c>
      <c r="V128" s="76" t="s">
        <v>21</v>
      </c>
      <c r="W128" s="77" t="s">
        <v>21</v>
      </c>
      <c r="X128" s="45">
        <v>1</v>
      </c>
      <c r="Y128" s="76" t="s">
        <v>21</v>
      </c>
      <c r="Z128" s="76" t="s">
        <v>21</v>
      </c>
      <c r="AA128" s="72" t="s">
        <v>44</v>
      </c>
      <c r="AB128" s="76" t="s">
        <v>21</v>
      </c>
      <c r="AC128" s="76" t="s">
        <v>21</v>
      </c>
      <c r="AD128" s="76" t="s">
        <v>21</v>
      </c>
      <c r="AE128" s="78" t="s">
        <v>20</v>
      </c>
      <c r="AF128" s="78" t="s">
        <v>20</v>
      </c>
      <c r="AG128" s="78" t="s">
        <v>20</v>
      </c>
      <c r="AH128" s="78" t="s">
        <v>20</v>
      </c>
      <c r="AI128" s="78" t="s">
        <v>20</v>
      </c>
      <c r="AJ128" s="78" t="s">
        <v>20</v>
      </c>
      <c r="AK128" s="80" t="s">
        <v>45</v>
      </c>
      <c r="AL128" s="80" t="s">
        <v>45</v>
      </c>
      <c r="AM128" s="80" t="s">
        <v>45</v>
      </c>
      <c r="AN128" s="80" t="s">
        <v>45</v>
      </c>
      <c r="AO128" s="80" t="s">
        <v>45</v>
      </c>
      <c r="AP128" s="81" t="s">
        <v>45</v>
      </c>
      <c r="AQ128" s="45"/>
      <c r="AR128" s="18"/>
      <c r="AS128" s="18"/>
      <c r="AT128" s="18"/>
      <c r="AU128" s="18"/>
      <c r="AV128" s="46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21"/>
    </row>
    <row r="129" spans="1:62" x14ac:dyDescent="0.2">
      <c r="A129" s="258"/>
      <c r="B129" s="250"/>
      <c r="C129" s="11">
        <v>16</v>
      </c>
      <c r="D129" s="39" t="s">
        <v>27</v>
      </c>
      <c r="E129" s="45">
        <v>2</v>
      </c>
      <c r="F129" s="78" t="s">
        <v>20</v>
      </c>
      <c r="G129" s="78" t="s">
        <v>20</v>
      </c>
      <c r="H129" s="78" t="s">
        <v>20</v>
      </c>
      <c r="I129" s="78" t="s">
        <v>20</v>
      </c>
      <c r="J129" s="78" t="s">
        <v>20</v>
      </c>
      <c r="K129" s="78" t="s">
        <v>20</v>
      </c>
      <c r="L129" s="80" t="s">
        <v>45</v>
      </c>
      <c r="M129" s="80" t="s">
        <v>45</v>
      </c>
      <c r="N129" s="80" t="s">
        <v>45</v>
      </c>
      <c r="O129" s="80" t="s">
        <v>45</v>
      </c>
      <c r="P129" s="80" t="s">
        <v>45</v>
      </c>
      <c r="Q129" s="80" t="s">
        <v>45</v>
      </c>
      <c r="R129" s="76" t="s">
        <v>21</v>
      </c>
      <c r="S129" s="76" t="s">
        <v>21</v>
      </c>
      <c r="T129" s="76" t="s">
        <v>21</v>
      </c>
      <c r="U129" s="76" t="s">
        <v>21</v>
      </c>
      <c r="V129" s="76" t="s">
        <v>21</v>
      </c>
      <c r="W129" s="77" t="s">
        <v>21</v>
      </c>
      <c r="X129" s="45">
        <v>1</v>
      </c>
      <c r="Y129" s="76" t="s">
        <v>21</v>
      </c>
      <c r="Z129" s="76" t="s">
        <v>21</v>
      </c>
      <c r="AA129" s="72" t="s">
        <v>44</v>
      </c>
      <c r="AB129" s="76" t="s">
        <v>21</v>
      </c>
      <c r="AC129" s="76" t="s">
        <v>21</v>
      </c>
      <c r="AD129" s="76" t="s">
        <v>21</v>
      </c>
      <c r="AE129" s="78" t="s">
        <v>20</v>
      </c>
      <c r="AF129" s="78" t="s">
        <v>20</v>
      </c>
      <c r="AG129" s="78" t="s">
        <v>20</v>
      </c>
      <c r="AH129" s="78" t="s">
        <v>20</v>
      </c>
      <c r="AI129" s="78" t="s">
        <v>20</v>
      </c>
      <c r="AJ129" s="78" t="s">
        <v>20</v>
      </c>
      <c r="AK129" s="80" t="s">
        <v>45</v>
      </c>
      <c r="AL129" s="80" t="s">
        <v>45</v>
      </c>
      <c r="AM129" s="80" t="s">
        <v>45</v>
      </c>
      <c r="AN129" s="80" t="s">
        <v>45</v>
      </c>
      <c r="AO129" s="80" t="s">
        <v>45</v>
      </c>
      <c r="AP129" s="81" t="s">
        <v>45</v>
      </c>
      <c r="AQ129" s="45"/>
      <c r="AR129" s="18"/>
      <c r="AS129" s="18"/>
      <c r="AT129" s="18"/>
      <c r="AU129" s="18"/>
      <c r="AV129" s="18"/>
      <c r="AW129" s="46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21"/>
    </row>
    <row r="130" spans="1:62" x14ac:dyDescent="0.2">
      <c r="A130" s="258"/>
      <c r="B130" s="250"/>
      <c r="C130" s="11">
        <v>17</v>
      </c>
      <c r="D130" s="39"/>
      <c r="E130" s="45">
        <v>2</v>
      </c>
      <c r="F130" s="78" t="s">
        <v>20</v>
      </c>
      <c r="G130" s="78" t="s">
        <v>20</v>
      </c>
      <c r="H130" s="78" t="s">
        <v>20</v>
      </c>
      <c r="I130" s="78" t="s">
        <v>20</v>
      </c>
      <c r="J130" s="78" t="s">
        <v>20</v>
      </c>
      <c r="K130" s="78" t="s">
        <v>20</v>
      </c>
      <c r="L130" s="80" t="s">
        <v>45</v>
      </c>
      <c r="M130" s="80" t="s">
        <v>45</v>
      </c>
      <c r="N130" s="80" t="s">
        <v>45</v>
      </c>
      <c r="O130" s="80" t="s">
        <v>45</v>
      </c>
      <c r="P130" s="80" t="s">
        <v>45</v>
      </c>
      <c r="Q130" s="80" t="s">
        <v>45</v>
      </c>
      <c r="R130" s="76" t="s">
        <v>21</v>
      </c>
      <c r="S130" s="76" t="s">
        <v>21</v>
      </c>
      <c r="T130" s="76" t="s">
        <v>21</v>
      </c>
      <c r="U130" s="76" t="s">
        <v>21</v>
      </c>
      <c r="V130" s="76" t="s">
        <v>21</v>
      </c>
      <c r="W130" s="77" t="s">
        <v>21</v>
      </c>
      <c r="X130" s="45">
        <v>1</v>
      </c>
      <c r="Y130" s="76" t="s">
        <v>21</v>
      </c>
      <c r="Z130" s="76" t="s">
        <v>21</v>
      </c>
      <c r="AA130" s="72" t="s">
        <v>44</v>
      </c>
      <c r="AB130" s="76" t="s">
        <v>21</v>
      </c>
      <c r="AC130" s="76" t="s">
        <v>21</v>
      </c>
      <c r="AD130" s="76" t="s">
        <v>21</v>
      </c>
      <c r="AE130" s="78" t="s">
        <v>20</v>
      </c>
      <c r="AF130" s="78" t="s">
        <v>20</v>
      </c>
      <c r="AG130" s="78" t="s">
        <v>20</v>
      </c>
      <c r="AH130" s="78" t="s">
        <v>20</v>
      </c>
      <c r="AI130" s="78" t="s">
        <v>20</v>
      </c>
      <c r="AJ130" s="78" t="s">
        <v>20</v>
      </c>
      <c r="AK130" s="80" t="s">
        <v>45</v>
      </c>
      <c r="AL130" s="80" t="s">
        <v>45</v>
      </c>
      <c r="AM130" s="80" t="s">
        <v>45</v>
      </c>
      <c r="AN130" s="80" t="s">
        <v>45</v>
      </c>
      <c r="AO130" s="80" t="s">
        <v>45</v>
      </c>
      <c r="AP130" s="81" t="s">
        <v>45</v>
      </c>
      <c r="AQ130" s="45"/>
      <c r="AR130" s="18"/>
      <c r="AS130" s="18"/>
      <c r="AT130" s="18"/>
      <c r="AU130" s="18"/>
      <c r="AV130" s="18"/>
      <c r="AW130" s="46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21"/>
    </row>
    <row r="131" spans="1:62" x14ac:dyDescent="0.2">
      <c r="A131" s="258"/>
      <c r="B131" s="250" t="s">
        <v>8</v>
      </c>
      <c r="C131" s="11">
        <v>18</v>
      </c>
      <c r="D131" s="39"/>
      <c r="E131" s="45">
        <v>2</v>
      </c>
      <c r="F131" s="78" t="s">
        <v>20</v>
      </c>
      <c r="G131" s="78" t="s">
        <v>20</v>
      </c>
      <c r="H131" s="78" t="s">
        <v>20</v>
      </c>
      <c r="I131" s="78" t="s">
        <v>20</v>
      </c>
      <c r="J131" s="78" t="s">
        <v>20</v>
      </c>
      <c r="K131" s="78" t="s">
        <v>20</v>
      </c>
      <c r="L131" s="80" t="s">
        <v>45</v>
      </c>
      <c r="M131" s="80" t="s">
        <v>45</v>
      </c>
      <c r="N131" s="80" t="s">
        <v>45</v>
      </c>
      <c r="O131" s="80" t="s">
        <v>45</v>
      </c>
      <c r="P131" s="80" t="s">
        <v>45</v>
      </c>
      <c r="Q131" s="80" t="s">
        <v>45</v>
      </c>
      <c r="R131" s="76" t="s">
        <v>21</v>
      </c>
      <c r="S131" s="76" t="s">
        <v>21</v>
      </c>
      <c r="T131" s="76" t="s">
        <v>21</v>
      </c>
      <c r="U131" s="76" t="s">
        <v>21</v>
      </c>
      <c r="V131" s="76" t="s">
        <v>21</v>
      </c>
      <c r="W131" s="77" t="s">
        <v>21</v>
      </c>
      <c r="X131" s="45">
        <v>1</v>
      </c>
      <c r="Y131" s="76" t="s">
        <v>21</v>
      </c>
      <c r="Z131" s="76" t="s">
        <v>21</v>
      </c>
      <c r="AA131" s="76" t="s">
        <v>21</v>
      </c>
      <c r="AB131" s="72" t="s">
        <v>44</v>
      </c>
      <c r="AC131" s="76" t="s">
        <v>21</v>
      </c>
      <c r="AD131" s="76" t="s">
        <v>21</v>
      </c>
      <c r="AE131" s="78" t="s">
        <v>20</v>
      </c>
      <c r="AF131" s="78" t="s">
        <v>20</v>
      </c>
      <c r="AG131" s="78" t="s">
        <v>20</v>
      </c>
      <c r="AH131" s="78" t="s">
        <v>20</v>
      </c>
      <c r="AI131" s="78" t="s">
        <v>20</v>
      </c>
      <c r="AJ131" s="78" t="s">
        <v>20</v>
      </c>
      <c r="AK131" s="80" t="s">
        <v>45</v>
      </c>
      <c r="AL131" s="80" t="s">
        <v>45</v>
      </c>
      <c r="AM131" s="80" t="s">
        <v>45</v>
      </c>
      <c r="AN131" s="80" t="s">
        <v>45</v>
      </c>
      <c r="AO131" s="80" t="s">
        <v>45</v>
      </c>
      <c r="AP131" s="81" t="s">
        <v>45</v>
      </c>
      <c r="AQ131" s="45"/>
      <c r="AR131" s="18"/>
      <c r="AS131" s="18"/>
      <c r="AT131" s="18"/>
      <c r="AU131" s="18"/>
      <c r="AV131" s="18"/>
      <c r="AW131" s="46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21"/>
    </row>
    <row r="132" spans="1:62" x14ac:dyDescent="0.2">
      <c r="A132" s="258"/>
      <c r="B132" s="250"/>
      <c r="C132" s="11">
        <v>19</v>
      </c>
      <c r="D132" s="39"/>
      <c r="E132" s="45">
        <v>2</v>
      </c>
      <c r="F132" s="78" t="s">
        <v>20</v>
      </c>
      <c r="G132" s="78" t="s">
        <v>20</v>
      </c>
      <c r="H132" s="78" t="s">
        <v>20</v>
      </c>
      <c r="I132" s="78" t="s">
        <v>20</v>
      </c>
      <c r="J132" s="78" t="s">
        <v>20</v>
      </c>
      <c r="K132" s="78" t="s">
        <v>20</v>
      </c>
      <c r="L132" s="80" t="s">
        <v>45</v>
      </c>
      <c r="M132" s="80" t="s">
        <v>45</v>
      </c>
      <c r="N132" s="80" t="s">
        <v>45</v>
      </c>
      <c r="O132" s="80" t="s">
        <v>45</v>
      </c>
      <c r="P132" s="80" t="s">
        <v>45</v>
      </c>
      <c r="Q132" s="80" t="s">
        <v>45</v>
      </c>
      <c r="R132" s="76" t="s">
        <v>21</v>
      </c>
      <c r="S132" s="76" t="s">
        <v>21</v>
      </c>
      <c r="T132" s="76" t="s">
        <v>21</v>
      </c>
      <c r="U132" s="76" t="s">
        <v>21</v>
      </c>
      <c r="V132" s="76" t="s">
        <v>21</v>
      </c>
      <c r="W132" s="77" t="s">
        <v>21</v>
      </c>
      <c r="X132" s="45">
        <v>1</v>
      </c>
      <c r="Y132" s="76" t="s">
        <v>21</v>
      </c>
      <c r="Z132" s="76" t="s">
        <v>21</v>
      </c>
      <c r="AA132" s="76" t="s">
        <v>21</v>
      </c>
      <c r="AB132" s="72" t="s">
        <v>44</v>
      </c>
      <c r="AC132" s="76" t="s">
        <v>21</v>
      </c>
      <c r="AD132" s="76" t="s">
        <v>21</v>
      </c>
      <c r="AE132" s="78" t="s">
        <v>20</v>
      </c>
      <c r="AF132" s="78" t="s">
        <v>20</v>
      </c>
      <c r="AG132" s="78" t="s">
        <v>20</v>
      </c>
      <c r="AH132" s="78" t="s">
        <v>20</v>
      </c>
      <c r="AI132" s="78" t="s">
        <v>20</v>
      </c>
      <c r="AJ132" s="78" t="s">
        <v>20</v>
      </c>
      <c r="AK132" s="80" t="s">
        <v>45</v>
      </c>
      <c r="AL132" s="80" t="s">
        <v>45</v>
      </c>
      <c r="AM132" s="80" t="s">
        <v>45</v>
      </c>
      <c r="AN132" s="80" t="s">
        <v>45</v>
      </c>
      <c r="AO132" s="80" t="s">
        <v>45</v>
      </c>
      <c r="AP132" s="81" t="s">
        <v>45</v>
      </c>
      <c r="AQ132" s="45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21"/>
    </row>
    <row r="133" spans="1:62" x14ac:dyDescent="0.2">
      <c r="A133" s="258"/>
      <c r="B133" s="250"/>
      <c r="C133" s="11">
        <v>20</v>
      </c>
      <c r="D133" s="39"/>
      <c r="E133" s="45">
        <v>2</v>
      </c>
      <c r="F133" s="78" t="s">
        <v>20</v>
      </c>
      <c r="G133" s="78" t="s">
        <v>20</v>
      </c>
      <c r="H133" s="78" t="s">
        <v>20</v>
      </c>
      <c r="I133" s="78" t="s">
        <v>20</v>
      </c>
      <c r="J133" s="78" t="s">
        <v>20</v>
      </c>
      <c r="K133" s="78" t="s">
        <v>20</v>
      </c>
      <c r="L133" s="80" t="s">
        <v>45</v>
      </c>
      <c r="M133" s="80" t="s">
        <v>45</v>
      </c>
      <c r="N133" s="80" t="s">
        <v>45</v>
      </c>
      <c r="O133" s="80" t="s">
        <v>45</v>
      </c>
      <c r="P133" s="80" t="s">
        <v>45</v>
      </c>
      <c r="Q133" s="80" t="s">
        <v>45</v>
      </c>
      <c r="R133" s="76" t="s">
        <v>21</v>
      </c>
      <c r="S133" s="76" t="s">
        <v>21</v>
      </c>
      <c r="T133" s="76" t="s">
        <v>21</v>
      </c>
      <c r="U133" s="76" t="s">
        <v>21</v>
      </c>
      <c r="V133" s="76" t="s">
        <v>21</v>
      </c>
      <c r="W133" s="77" t="s">
        <v>21</v>
      </c>
      <c r="X133" s="45">
        <v>1</v>
      </c>
      <c r="Y133" s="76" t="s">
        <v>21</v>
      </c>
      <c r="Z133" s="76" t="s">
        <v>21</v>
      </c>
      <c r="AA133" s="76" t="s">
        <v>21</v>
      </c>
      <c r="AB133" s="72" t="s">
        <v>44</v>
      </c>
      <c r="AC133" s="76" t="s">
        <v>21</v>
      </c>
      <c r="AD133" s="76" t="s">
        <v>21</v>
      </c>
      <c r="AE133" s="78" t="s">
        <v>20</v>
      </c>
      <c r="AF133" s="78" t="s">
        <v>20</v>
      </c>
      <c r="AG133" s="78" t="s">
        <v>20</v>
      </c>
      <c r="AH133" s="78" t="s">
        <v>20</v>
      </c>
      <c r="AI133" s="78" t="s">
        <v>20</v>
      </c>
      <c r="AJ133" s="78" t="s">
        <v>20</v>
      </c>
      <c r="AK133" s="80" t="s">
        <v>45</v>
      </c>
      <c r="AL133" s="80" t="s">
        <v>45</v>
      </c>
      <c r="AM133" s="80" t="s">
        <v>45</v>
      </c>
      <c r="AN133" s="80" t="s">
        <v>45</v>
      </c>
      <c r="AO133" s="80" t="s">
        <v>45</v>
      </c>
      <c r="AP133" s="81" t="s">
        <v>45</v>
      </c>
      <c r="AQ133" s="45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21"/>
    </row>
    <row r="134" spans="1:62" x14ac:dyDescent="0.2">
      <c r="A134" s="258"/>
      <c r="B134" s="250"/>
      <c r="C134" s="11">
        <v>21</v>
      </c>
      <c r="D134" s="39"/>
      <c r="E134" s="45">
        <v>2</v>
      </c>
      <c r="F134" s="78" t="s">
        <v>20</v>
      </c>
      <c r="G134" s="78" t="s">
        <v>20</v>
      </c>
      <c r="H134" s="78" t="s">
        <v>20</v>
      </c>
      <c r="I134" s="78" t="s">
        <v>20</v>
      </c>
      <c r="J134" s="78" t="s">
        <v>20</v>
      </c>
      <c r="K134" s="78" t="s">
        <v>20</v>
      </c>
      <c r="L134" s="80" t="s">
        <v>45</v>
      </c>
      <c r="M134" s="80" t="s">
        <v>45</v>
      </c>
      <c r="N134" s="80" t="s">
        <v>45</v>
      </c>
      <c r="O134" s="80" t="s">
        <v>45</v>
      </c>
      <c r="P134" s="80" t="s">
        <v>45</v>
      </c>
      <c r="Q134" s="80" t="s">
        <v>45</v>
      </c>
      <c r="R134" s="76" t="s">
        <v>21</v>
      </c>
      <c r="S134" s="76" t="s">
        <v>21</v>
      </c>
      <c r="T134" s="76" t="s">
        <v>21</v>
      </c>
      <c r="U134" s="76" t="s">
        <v>21</v>
      </c>
      <c r="V134" s="76" t="s">
        <v>21</v>
      </c>
      <c r="W134" s="77" t="s">
        <v>21</v>
      </c>
      <c r="X134" s="45">
        <v>1</v>
      </c>
      <c r="Y134" s="76" t="s">
        <v>21</v>
      </c>
      <c r="Z134" s="76" t="s">
        <v>21</v>
      </c>
      <c r="AA134" s="76" t="s">
        <v>21</v>
      </c>
      <c r="AB134" s="76" t="s">
        <v>21</v>
      </c>
      <c r="AC134" s="72" t="s">
        <v>44</v>
      </c>
      <c r="AD134" s="76" t="s">
        <v>21</v>
      </c>
      <c r="AE134" s="78" t="s">
        <v>20</v>
      </c>
      <c r="AF134" s="78" t="s">
        <v>20</v>
      </c>
      <c r="AG134" s="78" t="s">
        <v>20</v>
      </c>
      <c r="AH134" s="78" t="s">
        <v>20</v>
      </c>
      <c r="AI134" s="78" t="s">
        <v>20</v>
      </c>
      <c r="AJ134" s="78" t="s">
        <v>20</v>
      </c>
      <c r="AK134" s="80" t="s">
        <v>45</v>
      </c>
      <c r="AL134" s="80" t="s">
        <v>45</v>
      </c>
      <c r="AM134" s="80" t="s">
        <v>45</v>
      </c>
      <c r="AN134" s="80" t="s">
        <v>45</v>
      </c>
      <c r="AO134" s="80" t="s">
        <v>45</v>
      </c>
      <c r="AP134" s="81" t="s">
        <v>45</v>
      </c>
      <c r="AQ134" s="45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21"/>
    </row>
    <row r="135" spans="1:62" x14ac:dyDescent="0.2">
      <c r="A135" s="258"/>
      <c r="B135" s="250" t="s">
        <v>9</v>
      </c>
      <c r="C135" s="11">
        <v>22</v>
      </c>
      <c r="D135" s="39"/>
      <c r="E135" s="45">
        <v>2</v>
      </c>
      <c r="F135" s="78" t="s">
        <v>20</v>
      </c>
      <c r="G135" s="78" t="s">
        <v>20</v>
      </c>
      <c r="H135" s="78" t="s">
        <v>20</v>
      </c>
      <c r="I135" s="78" t="s">
        <v>20</v>
      </c>
      <c r="J135" s="78" t="s">
        <v>20</v>
      </c>
      <c r="K135" s="78" t="s">
        <v>20</v>
      </c>
      <c r="L135" s="80" t="s">
        <v>45</v>
      </c>
      <c r="M135" s="80" t="s">
        <v>45</v>
      </c>
      <c r="N135" s="80" t="s">
        <v>45</v>
      </c>
      <c r="O135" s="80" t="s">
        <v>45</v>
      </c>
      <c r="P135" s="80" t="s">
        <v>45</v>
      </c>
      <c r="Q135" s="80" t="s">
        <v>45</v>
      </c>
      <c r="R135" s="76" t="s">
        <v>21</v>
      </c>
      <c r="S135" s="76" t="s">
        <v>21</v>
      </c>
      <c r="T135" s="76" t="s">
        <v>21</v>
      </c>
      <c r="U135" s="76" t="s">
        <v>21</v>
      </c>
      <c r="V135" s="76" t="s">
        <v>21</v>
      </c>
      <c r="W135" s="77" t="s">
        <v>21</v>
      </c>
      <c r="X135" s="45">
        <v>1</v>
      </c>
      <c r="Y135" s="76" t="s">
        <v>21</v>
      </c>
      <c r="Z135" s="76" t="s">
        <v>21</v>
      </c>
      <c r="AA135" s="76" t="s">
        <v>21</v>
      </c>
      <c r="AB135" s="76" t="s">
        <v>21</v>
      </c>
      <c r="AC135" s="72" t="s">
        <v>44</v>
      </c>
      <c r="AD135" s="76" t="s">
        <v>21</v>
      </c>
      <c r="AE135" s="78" t="s">
        <v>20</v>
      </c>
      <c r="AF135" s="78" t="s">
        <v>20</v>
      </c>
      <c r="AG135" s="78" t="s">
        <v>20</v>
      </c>
      <c r="AH135" s="78" t="s">
        <v>20</v>
      </c>
      <c r="AI135" s="78" t="s">
        <v>20</v>
      </c>
      <c r="AJ135" s="78" t="s">
        <v>20</v>
      </c>
      <c r="AK135" s="80" t="s">
        <v>45</v>
      </c>
      <c r="AL135" s="80" t="s">
        <v>45</v>
      </c>
      <c r="AM135" s="80" t="s">
        <v>45</v>
      </c>
      <c r="AN135" s="80" t="s">
        <v>45</v>
      </c>
      <c r="AO135" s="80" t="s">
        <v>45</v>
      </c>
      <c r="AP135" s="81" t="s">
        <v>45</v>
      </c>
      <c r="AQ135" s="45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21"/>
    </row>
    <row r="136" spans="1:62" x14ac:dyDescent="0.2">
      <c r="A136" s="258"/>
      <c r="B136" s="250"/>
      <c r="C136" s="11">
        <v>23</v>
      </c>
      <c r="D136" s="39" t="s">
        <v>27</v>
      </c>
      <c r="E136" s="45">
        <v>2</v>
      </c>
      <c r="F136" s="74" t="s">
        <v>50</v>
      </c>
      <c r="G136" s="74" t="s">
        <v>50</v>
      </c>
      <c r="H136" s="74" t="s">
        <v>50</v>
      </c>
      <c r="I136" s="74" t="s">
        <v>50</v>
      </c>
      <c r="J136" s="74" t="s">
        <v>50</v>
      </c>
      <c r="K136" s="74" t="s">
        <v>50</v>
      </c>
      <c r="L136" s="74" t="s">
        <v>50</v>
      </c>
      <c r="M136" s="74" t="s">
        <v>50</v>
      </c>
      <c r="N136" s="74" t="s">
        <v>50</v>
      </c>
      <c r="O136" s="74" t="s">
        <v>50</v>
      </c>
      <c r="P136" s="74" t="s">
        <v>50</v>
      </c>
      <c r="Q136" s="74" t="s">
        <v>50</v>
      </c>
      <c r="R136" s="74" t="s">
        <v>50</v>
      </c>
      <c r="S136" s="74" t="s">
        <v>50</v>
      </c>
      <c r="T136" s="74" t="s">
        <v>50</v>
      </c>
      <c r="U136" s="74" t="s">
        <v>50</v>
      </c>
      <c r="V136" s="74" t="s">
        <v>50</v>
      </c>
      <c r="W136" s="75" t="s">
        <v>50</v>
      </c>
      <c r="X136" s="45">
        <v>1</v>
      </c>
      <c r="Y136" s="73" t="s">
        <v>49</v>
      </c>
      <c r="Z136" s="73" t="s">
        <v>49</v>
      </c>
      <c r="AA136" s="73" t="s">
        <v>49</v>
      </c>
      <c r="AB136" s="73" t="s">
        <v>49</v>
      </c>
      <c r="AC136" s="73" t="s">
        <v>49</v>
      </c>
      <c r="AD136" s="73" t="s">
        <v>49</v>
      </c>
      <c r="AE136" s="73" t="s">
        <v>49</v>
      </c>
      <c r="AF136" s="73" t="s">
        <v>49</v>
      </c>
      <c r="AG136" s="73" t="s">
        <v>49</v>
      </c>
      <c r="AH136" s="73" t="s">
        <v>49</v>
      </c>
      <c r="AI136" s="73" t="s">
        <v>49</v>
      </c>
      <c r="AJ136" s="73" t="s">
        <v>49</v>
      </c>
      <c r="AK136" s="73" t="s">
        <v>49</v>
      </c>
      <c r="AL136" s="73" t="s">
        <v>49</v>
      </c>
      <c r="AM136" s="73" t="s">
        <v>49</v>
      </c>
      <c r="AN136" s="73" t="s">
        <v>49</v>
      </c>
      <c r="AO136" s="73" t="s">
        <v>49</v>
      </c>
      <c r="AP136" s="173" t="s">
        <v>49</v>
      </c>
      <c r="AQ136" s="45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21"/>
    </row>
    <row r="137" spans="1:62" x14ac:dyDescent="0.2">
      <c r="A137" s="258"/>
      <c r="B137" s="250"/>
      <c r="C137" s="11">
        <v>24</v>
      </c>
      <c r="D137" s="39" t="s">
        <v>27</v>
      </c>
      <c r="E137" s="45">
        <v>2</v>
      </c>
      <c r="F137" s="74" t="s">
        <v>50</v>
      </c>
      <c r="G137" s="74" t="s">
        <v>50</v>
      </c>
      <c r="H137" s="74" t="s">
        <v>50</v>
      </c>
      <c r="I137" s="74" t="s">
        <v>50</v>
      </c>
      <c r="J137" s="74" t="s">
        <v>50</v>
      </c>
      <c r="K137" s="74" t="s">
        <v>50</v>
      </c>
      <c r="L137" s="74" t="s">
        <v>50</v>
      </c>
      <c r="M137" s="74" t="s">
        <v>50</v>
      </c>
      <c r="N137" s="74" t="s">
        <v>50</v>
      </c>
      <c r="O137" s="74" t="s">
        <v>50</v>
      </c>
      <c r="P137" s="74" t="s">
        <v>50</v>
      </c>
      <c r="Q137" s="74" t="s">
        <v>50</v>
      </c>
      <c r="R137" s="74" t="s">
        <v>50</v>
      </c>
      <c r="S137" s="74" t="s">
        <v>50</v>
      </c>
      <c r="T137" s="74" t="s">
        <v>50</v>
      </c>
      <c r="U137" s="74" t="s">
        <v>50</v>
      </c>
      <c r="V137" s="74" t="s">
        <v>50</v>
      </c>
      <c r="W137" s="75" t="s">
        <v>50</v>
      </c>
      <c r="X137" s="45">
        <v>1</v>
      </c>
      <c r="Y137" s="73" t="s">
        <v>49</v>
      </c>
      <c r="Z137" s="73" t="s">
        <v>49</v>
      </c>
      <c r="AA137" s="73" t="s">
        <v>49</v>
      </c>
      <c r="AB137" s="73" t="s">
        <v>49</v>
      </c>
      <c r="AC137" s="73" t="s">
        <v>49</v>
      </c>
      <c r="AD137" s="73" t="s">
        <v>49</v>
      </c>
      <c r="AE137" s="73" t="s">
        <v>49</v>
      </c>
      <c r="AF137" s="73" t="s">
        <v>49</v>
      </c>
      <c r="AG137" s="73" t="s">
        <v>49</v>
      </c>
      <c r="AH137" s="73" t="s">
        <v>49</v>
      </c>
      <c r="AI137" s="73" t="s">
        <v>49</v>
      </c>
      <c r="AJ137" s="73" t="s">
        <v>49</v>
      </c>
      <c r="AK137" s="73" t="s">
        <v>49</v>
      </c>
      <c r="AL137" s="73" t="s">
        <v>49</v>
      </c>
      <c r="AM137" s="73" t="s">
        <v>49</v>
      </c>
      <c r="AN137" s="73" t="s">
        <v>49</v>
      </c>
      <c r="AO137" s="73" t="s">
        <v>49</v>
      </c>
      <c r="AP137" s="173" t="s">
        <v>49</v>
      </c>
      <c r="AQ137" s="45"/>
      <c r="AR137" s="18"/>
      <c r="AS137" s="18"/>
      <c r="AT137" s="18"/>
      <c r="AU137" s="18"/>
      <c r="AV137" s="18"/>
      <c r="AW137" s="18"/>
      <c r="AX137" s="46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21"/>
    </row>
    <row r="138" spans="1:62" x14ac:dyDescent="0.2">
      <c r="A138" s="258"/>
      <c r="B138" s="250"/>
      <c r="C138" s="11">
        <v>25</v>
      </c>
      <c r="D138" s="39"/>
      <c r="E138" s="45">
        <v>2</v>
      </c>
      <c r="F138" s="78" t="s">
        <v>20</v>
      </c>
      <c r="G138" s="78" t="s">
        <v>20</v>
      </c>
      <c r="H138" s="78" t="s">
        <v>20</v>
      </c>
      <c r="I138" s="78" t="s">
        <v>20</v>
      </c>
      <c r="J138" s="78" t="s">
        <v>20</v>
      </c>
      <c r="K138" s="78" t="s">
        <v>20</v>
      </c>
      <c r="L138" s="80" t="s">
        <v>45</v>
      </c>
      <c r="M138" s="80" t="s">
        <v>45</v>
      </c>
      <c r="N138" s="80" t="s">
        <v>45</v>
      </c>
      <c r="O138" s="80" t="s">
        <v>45</v>
      </c>
      <c r="P138" s="80" t="s">
        <v>45</v>
      </c>
      <c r="Q138" s="80" t="s">
        <v>45</v>
      </c>
      <c r="R138" s="76" t="s">
        <v>21</v>
      </c>
      <c r="S138" s="76" t="s">
        <v>21</v>
      </c>
      <c r="T138" s="76" t="s">
        <v>21</v>
      </c>
      <c r="U138" s="76" t="s">
        <v>21</v>
      </c>
      <c r="V138" s="76" t="s">
        <v>21</v>
      </c>
      <c r="W138" s="77" t="s">
        <v>21</v>
      </c>
      <c r="X138" s="45">
        <v>1</v>
      </c>
      <c r="Y138" s="76" t="s">
        <v>21</v>
      </c>
      <c r="Z138" s="76" t="s">
        <v>21</v>
      </c>
      <c r="AA138" s="76" t="s">
        <v>21</v>
      </c>
      <c r="AB138" s="76" t="s">
        <v>21</v>
      </c>
      <c r="AC138" s="72" t="s">
        <v>44</v>
      </c>
      <c r="AD138" s="76" t="s">
        <v>21</v>
      </c>
      <c r="AE138" s="78" t="s">
        <v>20</v>
      </c>
      <c r="AF138" s="78" t="s">
        <v>20</v>
      </c>
      <c r="AG138" s="78" t="s">
        <v>20</v>
      </c>
      <c r="AH138" s="78" t="s">
        <v>20</v>
      </c>
      <c r="AI138" s="78" t="s">
        <v>20</v>
      </c>
      <c r="AJ138" s="78" t="s">
        <v>20</v>
      </c>
      <c r="AK138" s="80" t="s">
        <v>45</v>
      </c>
      <c r="AL138" s="80" t="s">
        <v>45</v>
      </c>
      <c r="AM138" s="80" t="s">
        <v>45</v>
      </c>
      <c r="AN138" s="80" t="s">
        <v>45</v>
      </c>
      <c r="AO138" s="80" t="s">
        <v>45</v>
      </c>
      <c r="AP138" s="81" t="s">
        <v>45</v>
      </c>
      <c r="AQ138" s="45"/>
      <c r="AR138" s="18"/>
      <c r="AS138" s="18"/>
      <c r="AT138" s="18"/>
      <c r="AU138" s="18"/>
      <c r="AV138" s="18"/>
      <c r="AW138" s="18"/>
      <c r="AX138" s="46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21"/>
    </row>
    <row r="139" spans="1:62" x14ac:dyDescent="0.2">
      <c r="A139" s="258"/>
      <c r="B139" s="250"/>
      <c r="C139" s="11">
        <v>26</v>
      </c>
      <c r="D139" s="39"/>
      <c r="E139" s="45">
        <v>2</v>
      </c>
      <c r="F139" s="78" t="s">
        <v>20</v>
      </c>
      <c r="G139" s="78" t="s">
        <v>20</v>
      </c>
      <c r="H139" s="78" t="s">
        <v>20</v>
      </c>
      <c r="I139" s="78" t="s">
        <v>20</v>
      </c>
      <c r="J139" s="78" t="s">
        <v>20</v>
      </c>
      <c r="K139" s="78" t="s">
        <v>20</v>
      </c>
      <c r="L139" s="80" t="s">
        <v>45</v>
      </c>
      <c r="M139" s="80" t="s">
        <v>45</v>
      </c>
      <c r="N139" s="80" t="s">
        <v>45</v>
      </c>
      <c r="O139" s="80" t="s">
        <v>45</v>
      </c>
      <c r="P139" s="80" t="s">
        <v>45</v>
      </c>
      <c r="Q139" s="80" t="s">
        <v>45</v>
      </c>
      <c r="R139" s="76" t="s">
        <v>21</v>
      </c>
      <c r="S139" s="76" t="s">
        <v>21</v>
      </c>
      <c r="T139" s="76" t="s">
        <v>21</v>
      </c>
      <c r="U139" s="76" t="s">
        <v>21</v>
      </c>
      <c r="V139" s="76" t="s">
        <v>21</v>
      </c>
      <c r="W139" s="77" t="s">
        <v>21</v>
      </c>
      <c r="X139" s="45">
        <v>1</v>
      </c>
      <c r="Y139" s="76" t="s">
        <v>21</v>
      </c>
      <c r="Z139" s="76" t="s">
        <v>21</v>
      </c>
      <c r="AA139" s="76" t="s">
        <v>21</v>
      </c>
      <c r="AB139" s="76" t="s">
        <v>21</v>
      </c>
      <c r="AC139" s="76" t="s">
        <v>21</v>
      </c>
      <c r="AD139" s="72" t="s">
        <v>44</v>
      </c>
      <c r="AE139" s="78" t="s">
        <v>20</v>
      </c>
      <c r="AF139" s="78" t="s">
        <v>20</v>
      </c>
      <c r="AG139" s="78" t="s">
        <v>20</v>
      </c>
      <c r="AH139" s="78" t="s">
        <v>20</v>
      </c>
      <c r="AI139" s="78" t="s">
        <v>20</v>
      </c>
      <c r="AJ139" s="78" t="s">
        <v>20</v>
      </c>
      <c r="AK139" s="80" t="s">
        <v>45</v>
      </c>
      <c r="AL139" s="80" t="s">
        <v>45</v>
      </c>
      <c r="AM139" s="80" t="s">
        <v>45</v>
      </c>
      <c r="AN139" s="80" t="s">
        <v>45</v>
      </c>
      <c r="AO139" s="80" t="s">
        <v>45</v>
      </c>
      <c r="AP139" s="81" t="s">
        <v>45</v>
      </c>
      <c r="AQ139" s="45"/>
      <c r="AR139" s="18"/>
      <c r="AS139" s="18"/>
      <c r="AT139" s="18"/>
      <c r="AU139" s="18"/>
      <c r="AV139" s="18"/>
      <c r="AW139" s="18"/>
      <c r="AX139" s="46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21"/>
    </row>
    <row r="140" spans="1:62" x14ac:dyDescent="0.2">
      <c r="A140" s="258"/>
      <c r="B140" s="250" t="s">
        <v>10</v>
      </c>
      <c r="C140" s="11">
        <v>27</v>
      </c>
      <c r="D140" s="39"/>
      <c r="E140" s="45">
        <v>2</v>
      </c>
      <c r="F140" s="78" t="s">
        <v>20</v>
      </c>
      <c r="G140" s="78" t="s">
        <v>20</v>
      </c>
      <c r="H140" s="78" t="s">
        <v>20</v>
      </c>
      <c r="I140" s="78" t="s">
        <v>20</v>
      </c>
      <c r="J140" s="78" t="s">
        <v>20</v>
      </c>
      <c r="K140" s="78" t="s">
        <v>20</v>
      </c>
      <c r="L140" s="80" t="s">
        <v>45</v>
      </c>
      <c r="M140" s="80" t="s">
        <v>45</v>
      </c>
      <c r="N140" s="80" t="s">
        <v>45</v>
      </c>
      <c r="O140" s="80" t="s">
        <v>45</v>
      </c>
      <c r="P140" s="80" t="s">
        <v>45</v>
      </c>
      <c r="Q140" s="80" t="s">
        <v>45</v>
      </c>
      <c r="R140" s="76" t="s">
        <v>21</v>
      </c>
      <c r="S140" s="76" t="s">
        <v>21</v>
      </c>
      <c r="T140" s="76" t="s">
        <v>21</v>
      </c>
      <c r="U140" s="76" t="s">
        <v>21</v>
      </c>
      <c r="V140" s="76" t="s">
        <v>21</v>
      </c>
      <c r="W140" s="77" t="s">
        <v>21</v>
      </c>
      <c r="X140" s="45">
        <v>1</v>
      </c>
      <c r="Y140" s="76" t="s">
        <v>21</v>
      </c>
      <c r="Z140" s="76" t="s">
        <v>21</v>
      </c>
      <c r="AA140" s="76" t="s">
        <v>21</v>
      </c>
      <c r="AB140" s="76" t="s">
        <v>21</v>
      </c>
      <c r="AC140" s="76" t="s">
        <v>21</v>
      </c>
      <c r="AD140" s="72" t="s">
        <v>44</v>
      </c>
      <c r="AE140" s="78" t="s">
        <v>20</v>
      </c>
      <c r="AF140" s="78" t="s">
        <v>20</v>
      </c>
      <c r="AG140" s="78" t="s">
        <v>20</v>
      </c>
      <c r="AH140" s="78" t="s">
        <v>20</v>
      </c>
      <c r="AI140" s="78" t="s">
        <v>20</v>
      </c>
      <c r="AJ140" s="78" t="s">
        <v>20</v>
      </c>
      <c r="AK140" s="80" t="s">
        <v>45</v>
      </c>
      <c r="AL140" s="80" t="s">
        <v>45</v>
      </c>
      <c r="AM140" s="80" t="s">
        <v>45</v>
      </c>
      <c r="AN140" s="80" t="s">
        <v>45</v>
      </c>
      <c r="AO140" s="80" t="s">
        <v>45</v>
      </c>
      <c r="AP140" s="81" t="s">
        <v>45</v>
      </c>
      <c r="AQ140" s="45"/>
      <c r="AR140" s="18"/>
      <c r="AS140" s="18"/>
      <c r="AT140" s="18"/>
      <c r="AU140" s="18"/>
      <c r="AV140" s="18"/>
      <c r="AW140" s="18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7"/>
    </row>
    <row r="141" spans="1:62" x14ac:dyDescent="0.2">
      <c r="A141" s="258"/>
      <c r="B141" s="250"/>
      <c r="C141" s="11">
        <v>28</v>
      </c>
      <c r="D141" s="39"/>
      <c r="E141" s="45">
        <v>2</v>
      </c>
      <c r="F141" s="78" t="s">
        <v>20</v>
      </c>
      <c r="G141" s="78" t="s">
        <v>20</v>
      </c>
      <c r="H141" s="78" t="s">
        <v>20</v>
      </c>
      <c r="I141" s="78" t="s">
        <v>20</v>
      </c>
      <c r="J141" s="78" t="s">
        <v>20</v>
      </c>
      <c r="K141" s="78" t="s">
        <v>20</v>
      </c>
      <c r="L141" s="80" t="s">
        <v>45</v>
      </c>
      <c r="M141" s="80" t="s">
        <v>45</v>
      </c>
      <c r="N141" s="80" t="s">
        <v>45</v>
      </c>
      <c r="O141" s="80" t="s">
        <v>45</v>
      </c>
      <c r="P141" s="80" t="s">
        <v>45</v>
      </c>
      <c r="Q141" s="80" t="s">
        <v>45</v>
      </c>
      <c r="R141" s="76" t="s">
        <v>21</v>
      </c>
      <c r="S141" s="76" t="s">
        <v>21</v>
      </c>
      <c r="T141" s="76" t="s">
        <v>21</v>
      </c>
      <c r="U141" s="76" t="s">
        <v>21</v>
      </c>
      <c r="V141" s="76" t="s">
        <v>21</v>
      </c>
      <c r="W141" s="77" t="s">
        <v>21</v>
      </c>
      <c r="X141" s="45">
        <v>1</v>
      </c>
      <c r="Y141" s="76" t="s">
        <v>21</v>
      </c>
      <c r="Z141" s="76" t="s">
        <v>21</v>
      </c>
      <c r="AA141" s="76" t="s">
        <v>21</v>
      </c>
      <c r="AB141" s="76" t="s">
        <v>21</v>
      </c>
      <c r="AC141" s="76" t="s">
        <v>21</v>
      </c>
      <c r="AD141" s="72" t="s">
        <v>44</v>
      </c>
      <c r="AE141" s="78" t="s">
        <v>20</v>
      </c>
      <c r="AF141" s="78" t="s">
        <v>20</v>
      </c>
      <c r="AG141" s="78" t="s">
        <v>20</v>
      </c>
      <c r="AH141" s="78" t="s">
        <v>20</v>
      </c>
      <c r="AI141" s="78" t="s">
        <v>20</v>
      </c>
      <c r="AJ141" s="78" t="s">
        <v>20</v>
      </c>
      <c r="AK141" s="80" t="s">
        <v>45</v>
      </c>
      <c r="AL141" s="80" t="s">
        <v>45</v>
      </c>
      <c r="AM141" s="80" t="s">
        <v>45</v>
      </c>
      <c r="AN141" s="80" t="s">
        <v>45</v>
      </c>
      <c r="AO141" s="80" t="s">
        <v>45</v>
      </c>
      <c r="AP141" s="81" t="s">
        <v>45</v>
      </c>
      <c r="AQ141" s="45"/>
      <c r="AR141" s="18"/>
      <c r="AS141" s="18"/>
      <c r="AT141" s="18"/>
      <c r="AU141" s="18"/>
      <c r="AV141" s="18"/>
      <c r="AW141" s="18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7"/>
    </row>
    <row r="142" spans="1:62" x14ac:dyDescent="0.2">
      <c r="A142" s="258"/>
      <c r="B142" s="250"/>
      <c r="C142" s="11">
        <v>29</v>
      </c>
      <c r="D142" s="39"/>
      <c r="E142" s="45">
        <v>2</v>
      </c>
      <c r="F142" s="80" t="s">
        <v>45</v>
      </c>
      <c r="G142" s="80" t="s">
        <v>45</v>
      </c>
      <c r="H142" s="80" t="s">
        <v>45</v>
      </c>
      <c r="I142" s="80" t="s">
        <v>45</v>
      </c>
      <c r="J142" s="80" t="s">
        <v>45</v>
      </c>
      <c r="K142" s="80" t="s">
        <v>45</v>
      </c>
      <c r="L142" s="76" t="s">
        <v>21</v>
      </c>
      <c r="M142" s="76" t="s">
        <v>21</v>
      </c>
      <c r="N142" s="76" t="s">
        <v>21</v>
      </c>
      <c r="O142" s="76" t="s">
        <v>21</v>
      </c>
      <c r="P142" s="76" t="s">
        <v>21</v>
      </c>
      <c r="Q142" s="76" t="s">
        <v>21</v>
      </c>
      <c r="R142" s="78" t="s">
        <v>20</v>
      </c>
      <c r="S142" s="78" t="s">
        <v>20</v>
      </c>
      <c r="T142" s="78" t="s">
        <v>20</v>
      </c>
      <c r="U142" s="78" t="s">
        <v>20</v>
      </c>
      <c r="V142" s="78" t="s">
        <v>20</v>
      </c>
      <c r="W142" s="79" t="s">
        <v>20</v>
      </c>
      <c r="X142" s="45">
        <v>1</v>
      </c>
      <c r="Y142" s="76" t="s">
        <v>21</v>
      </c>
      <c r="Z142" s="76" t="s">
        <v>21</v>
      </c>
      <c r="AA142" s="76" t="s">
        <v>21</v>
      </c>
      <c r="AB142" s="76" t="s">
        <v>21</v>
      </c>
      <c r="AC142" s="76" t="s">
        <v>21</v>
      </c>
      <c r="AD142" s="76" t="s">
        <v>21</v>
      </c>
      <c r="AE142" s="72" t="s">
        <v>44</v>
      </c>
      <c r="AF142" s="78" t="s">
        <v>20</v>
      </c>
      <c r="AG142" s="78" t="s">
        <v>20</v>
      </c>
      <c r="AH142" s="78" t="s">
        <v>20</v>
      </c>
      <c r="AI142" s="78" t="s">
        <v>20</v>
      </c>
      <c r="AJ142" s="78" t="s">
        <v>20</v>
      </c>
      <c r="AK142" s="80" t="s">
        <v>45</v>
      </c>
      <c r="AL142" s="80" t="s">
        <v>45</v>
      </c>
      <c r="AM142" s="80" t="s">
        <v>45</v>
      </c>
      <c r="AN142" s="80" t="s">
        <v>45</v>
      </c>
      <c r="AO142" s="80" t="s">
        <v>45</v>
      </c>
      <c r="AP142" s="81" t="s">
        <v>45</v>
      </c>
      <c r="AQ142" s="45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7"/>
    </row>
    <row r="143" spans="1:62" x14ac:dyDescent="0.2">
      <c r="A143" s="258"/>
      <c r="B143" s="250"/>
      <c r="C143" s="11">
        <v>30</v>
      </c>
      <c r="D143" s="39"/>
      <c r="E143" s="45">
        <v>2</v>
      </c>
      <c r="F143" s="80" t="s">
        <v>45</v>
      </c>
      <c r="G143" s="80" t="s">
        <v>45</v>
      </c>
      <c r="H143" s="80" t="s">
        <v>45</v>
      </c>
      <c r="I143" s="80" t="s">
        <v>45</v>
      </c>
      <c r="J143" s="80" t="s">
        <v>45</v>
      </c>
      <c r="K143" s="80" t="s">
        <v>45</v>
      </c>
      <c r="L143" s="76" t="s">
        <v>21</v>
      </c>
      <c r="M143" s="76" t="s">
        <v>21</v>
      </c>
      <c r="N143" s="76" t="s">
        <v>21</v>
      </c>
      <c r="O143" s="76" t="s">
        <v>21</v>
      </c>
      <c r="P143" s="76" t="s">
        <v>21</v>
      </c>
      <c r="Q143" s="76" t="s">
        <v>21</v>
      </c>
      <c r="R143" s="78" t="s">
        <v>20</v>
      </c>
      <c r="S143" s="78" t="s">
        <v>20</v>
      </c>
      <c r="T143" s="78" t="s">
        <v>20</v>
      </c>
      <c r="U143" s="78" t="s">
        <v>20</v>
      </c>
      <c r="V143" s="78" t="s">
        <v>20</v>
      </c>
      <c r="W143" s="79" t="s">
        <v>20</v>
      </c>
      <c r="X143" s="45">
        <v>1</v>
      </c>
      <c r="Y143" s="76" t="s">
        <v>21</v>
      </c>
      <c r="Z143" s="76" t="s">
        <v>21</v>
      </c>
      <c r="AA143" s="76" t="s">
        <v>21</v>
      </c>
      <c r="AB143" s="76" t="s">
        <v>21</v>
      </c>
      <c r="AC143" s="76" t="s">
        <v>21</v>
      </c>
      <c r="AD143" s="76" t="s">
        <v>21</v>
      </c>
      <c r="AE143" s="72" t="s">
        <v>44</v>
      </c>
      <c r="AF143" s="78" t="s">
        <v>20</v>
      </c>
      <c r="AG143" s="78" t="s">
        <v>20</v>
      </c>
      <c r="AH143" s="78" t="s">
        <v>20</v>
      </c>
      <c r="AI143" s="78" t="s">
        <v>20</v>
      </c>
      <c r="AJ143" s="78" t="s">
        <v>20</v>
      </c>
      <c r="AK143" s="80" t="s">
        <v>45</v>
      </c>
      <c r="AL143" s="80" t="s">
        <v>45</v>
      </c>
      <c r="AM143" s="80" t="s">
        <v>45</v>
      </c>
      <c r="AN143" s="80" t="s">
        <v>45</v>
      </c>
      <c r="AO143" s="80" t="s">
        <v>45</v>
      </c>
      <c r="AP143" s="81" t="s">
        <v>45</v>
      </c>
      <c r="AQ143" s="45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7"/>
    </row>
    <row r="144" spans="1:62" x14ac:dyDescent="0.2">
      <c r="A144" s="258"/>
      <c r="B144" s="250" t="s">
        <v>11</v>
      </c>
      <c r="C144" s="11">
        <v>31</v>
      </c>
      <c r="D144" s="39" t="s">
        <v>27</v>
      </c>
      <c r="E144" s="45">
        <v>2</v>
      </c>
      <c r="F144" s="80" t="s">
        <v>45</v>
      </c>
      <c r="G144" s="80" t="s">
        <v>45</v>
      </c>
      <c r="H144" s="80" t="s">
        <v>45</v>
      </c>
      <c r="I144" s="80" t="s">
        <v>45</v>
      </c>
      <c r="J144" s="80" t="s">
        <v>45</v>
      </c>
      <c r="K144" s="80" t="s">
        <v>45</v>
      </c>
      <c r="L144" s="76" t="s">
        <v>21</v>
      </c>
      <c r="M144" s="76" t="s">
        <v>21</v>
      </c>
      <c r="N144" s="76" t="s">
        <v>21</v>
      </c>
      <c r="O144" s="76" t="s">
        <v>21</v>
      </c>
      <c r="P144" s="76" t="s">
        <v>21</v>
      </c>
      <c r="Q144" s="76" t="s">
        <v>21</v>
      </c>
      <c r="R144" s="78" t="s">
        <v>20</v>
      </c>
      <c r="S144" s="78" t="s">
        <v>20</v>
      </c>
      <c r="T144" s="78" t="s">
        <v>20</v>
      </c>
      <c r="U144" s="78" t="s">
        <v>20</v>
      </c>
      <c r="V144" s="78" t="s">
        <v>20</v>
      </c>
      <c r="W144" s="79" t="s">
        <v>20</v>
      </c>
      <c r="X144" s="45">
        <v>1</v>
      </c>
      <c r="Y144" s="76" t="s">
        <v>21</v>
      </c>
      <c r="Z144" s="76" t="s">
        <v>21</v>
      </c>
      <c r="AA144" s="76" t="s">
        <v>21</v>
      </c>
      <c r="AB144" s="76" t="s">
        <v>21</v>
      </c>
      <c r="AC144" s="76" t="s">
        <v>21</v>
      </c>
      <c r="AD144" s="76" t="s">
        <v>21</v>
      </c>
      <c r="AE144" s="72" t="s">
        <v>44</v>
      </c>
      <c r="AF144" s="78" t="s">
        <v>20</v>
      </c>
      <c r="AG144" s="78" t="s">
        <v>20</v>
      </c>
      <c r="AH144" s="78" t="s">
        <v>20</v>
      </c>
      <c r="AI144" s="78" t="s">
        <v>20</v>
      </c>
      <c r="AJ144" s="78" t="s">
        <v>20</v>
      </c>
      <c r="AK144" s="80" t="s">
        <v>45</v>
      </c>
      <c r="AL144" s="80" t="s">
        <v>45</v>
      </c>
      <c r="AM144" s="80" t="s">
        <v>45</v>
      </c>
      <c r="AN144" s="80" t="s">
        <v>45</v>
      </c>
      <c r="AO144" s="80" t="s">
        <v>45</v>
      </c>
      <c r="AP144" s="81" t="s">
        <v>45</v>
      </c>
      <c r="AQ144" s="45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21"/>
      <c r="BJ144" s="237"/>
    </row>
    <row r="145" spans="1:62" x14ac:dyDescent="0.2">
      <c r="A145" s="258"/>
      <c r="B145" s="250"/>
      <c r="C145" s="11">
        <v>32</v>
      </c>
      <c r="D145" s="39" t="s">
        <v>27</v>
      </c>
      <c r="E145" s="45">
        <v>2</v>
      </c>
      <c r="F145" s="80" t="s">
        <v>45</v>
      </c>
      <c r="G145" s="80" t="s">
        <v>45</v>
      </c>
      <c r="H145" s="80" t="s">
        <v>45</v>
      </c>
      <c r="I145" s="80" t="s">
        <v>45</v>
      </c>
      <c r="J145" s="80" t="s">
        <v>45</v>
      </c>
      <c r="K145" s="80" t="s">
        <v>45</v>
      </c>
      <c r="L145" s="76" t="s">
        <v>21</v>
      </c>
      <c r="M145" s="76" t="s">
        <v>21</v>
      </c>
      <c r="N145" s="76" t="s">
        <v>21</v>
      </c>
      <c r="O145" s="76" t="s">
        <v>21</v>
      </c>
      <c r="P145" s="76" t="s">
        <v>21</v>
      </c>
      <c r="Q145" s="76" t="s">
        <v>21</v>
      </c>
      <c r="R145" s="78" t="s">
        <v>20</v>
      </c>
      <c r="S145" s="78" t="s">
        <v>20</v>
      </c>
      <c r="T145" s="78" t="s">
        <v>20</v>
      </c>
      <c r="U145" s="78" t="s">
        <v>20</v>
      </c>
      <c r="V145" s="78" t="s">
        <v>20</v>
      </c>
      <c r="W145" s="79" t="s">
        <v>20</v>
      </c>
      <c r="X145" s="45">
        <v>1</v>
      </c>
      <c r="Y145" s="76" t="s">
        <v>21</v>
      </c>
      <c r="Z145" s="76" t="s">
        <v>21</v>
      </c>
      <c r="AA145" s="76" t="s">
        <v>21</v>
      </c>
      <c r="AB145" s="76" t="s">
        <v>21</v>
      </c>
      <c r="AC145" s="76" t="s">
        <v>21</v>
      </c>
      <c r="AD145" s="76" t="s">
        <v>21</v>
      </c>
      <c r="AE145" s="78" t="s">
        <v>20</v>
      </c>
      <c r="AF145" s="72" t="s">
        <v>44</v>
      </c>
      <c r="AG145" s="78" t="s">
        <v>20</v>
      </c>
      <c r="AH145" s="78" t="s">
        <v>20</v>
      </c>
      <c r="AI145" s="78" t="s">
        <v>20</v>
      </c>
      <c r="AJ145" s="78" t="s">
        <v>20</v>
      </c>
      <c r="AK145" s="80" t="s">
        <v>45</v>
      </c>
      <c r="AL145" s="80" t="s">
        <v>45</v>
      </c>
      <c r="AM145" s="80" t="s">
        <v>45</v>
      </c>
      <c r="AN145" s="80" t="s">
        <v>45</v>
      </c>
      <c r="AO145" s="80" t="s">
        <v>45</v>
      </c>
      <c r="AP145" s="81" t="s">
        <v>45</v>
      </c>
      <c r="AQ145" s="45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21"/>
      <c r="BJ145" s="237"/>
    </row>
    <row r="146" spans="1:62" x14ac:dyDescent="0.2">
      <c r="A146" s="258"/>
      <c r="B146" s="250"/>
      <c r="C146" s="11">
        <v>33</v>
      </c>
      <c r="D146" s="39" t="s">
        <v>27</v>
      </c>
      <c r="E146" s="45">
        <v>2</v>
      </c>
      <c r="F146" s="80" t="s">
        <v>45</v>
      </c>
      <c r="G146" s="80" t="s">
        <v>45</v>
      </c>
      <c r="H146" s="80" t="s">
        <v>45</v>
      </c>
      <c r="I146" s="80" t="s">
        <v>45</v>
      </c>
      <c r="J146" s="80" t="s">
        <v>45</v>
      </c>
      <c r="K146" s="80" t="s">
        <v>45</v>
      </c>
      <c r="L146" s="76" t="s">
        <v>21</v>
      </c>
      <c r="M146" s="76" t="s">
        <v>21</v>
      </c>
      <c r="N146" s="76" t="s">
        <v>21</v>
      </c>
      <c r="O146" s="76" t="s">
        <v>21</v>
      </c>
      <c r="P146" s="76" t="s">
        <v>21</v>
      </c>
      <c r="Q146" s="76" t="s">
        <v>21</v>
      </c>
      <c r="R146" s="78" t="s">
        <v>20</v>
      </c>
      <c r="S146" s="78" t="s">
        <v>20</v>
      </c>
      <c r="T146" s="78" t="s">
        <v>20</v>
      </c>
      <c r="U146" s="78" t="s">
        <v>20</v>
      </c>
      <c r="V146" s="78" t="s">
        <v>20</v>
      </c>
      <c r="W146" s="79" t="s">
        <v>20</v>
      </c>
      <c r="X146" s="45">
        <v>1</v>
      </c>
      <c r="Y146" s="76" t="s">
        <v>21</v>
      </c>
      <c r="Z146" s="76" t="s">
        <v>21</v>
      </c>
      <c r="AA146" s="76" t="s">
        <v>21</v>
      </c>
      <c r="AB146" s="76" t="s">
        <v>21</v>
      </c>
      <c r="AC146" s="76" t="s">
        <v>21</v>
      </c>
      <c r="AD146" s="76" t="s">
        <v>21</v>
      </c>
      <c r="AE146" s="78" t="s">
        <v>20</v>
      </c>
      <c r="AF146" s="72" t="s">
        <v>44</v>
      </c>
      <c r="AG146" s="78" t="s">
        <v>20</v>
      </c>
      <c r="AH146" s="78" t="s">
        <v>20</v>
      </c>
      <c r="AI146" s="78" t="s">
        <v>20</v>
      </c>
      <c r="AJ146" s="78" t="s">
        <v>20</v>
      </c>
      <c r="AK146" s="80" t="s">
        <v>45</v>
      </c>
      <c r="AL146" s="80" t="s">
        <v>45</v>
      </c>
      <c r="AM146" s="80" t="s">
        <v>45</v>
      </c>
      <c r="AN146" s="80" t="s">
        <v>45</v>
      </c>
      <c r="AO146" s="80" t="s">
        <v>45</v>
      </c>
      <c r="AP146" s="81" t="s">
        <v>45</v>
      </c>
      <c r="AQ146" s="45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21"/>
      <c r="BJ146" s="237"/>
    </row>
    <row r="147" spans="1:62" x14ac:dyDescent="0.2">
      <c r="A147" s="258"/>
      <c r="B147" s="250"/>
      <c r="C147" s="11">
        <v>34</v>
      </c>
      <c r="D147" s="39" t="s">
        <v>27</v>
      </c>
      <c r="E147" s="45">
        <v>2</v>
      </c>
      <c r="F147" s="80" t="s">
        <v>45</v>
      </c>
      <c r="G147" s="80" t="s">
        <v>45</v>
      </c>
      <c r="H147" s="80" t="s">
        <v>45</v>
      </c>
      <c r="I147" s="80" t="s">
        <v>45</v>
      </c>
      <c r="J147" s="80" t="s">
        <v>45</v>
      </c>
      <c r="K147" s="80" t="s">
        <v>45</v>
      </c>
      <c r="L147" s="76" t="s">
        <v>21</v>
      </c>
      <c r="M147" s="76" t="s">
        <v>21</v>
      </c>
      <c r="N147" s="76" t="s">
        <v>21</v>
      </c>
      <c r="O147" s="76" t="s">
        <v>21</v>
      </c>
      <c r="P147" s="76" t="s">
        <v>21</v>
      </c>
      <c r="Q147" s="76" t="s">
        <v>21</v>
      </c>
      <c r="R147" s="78" t="s">
        <v>20</v>
      </c>
      <c r="S147" s="78" t="s">
        <v>20</v>
      </c>
      <c r="T147" s="78" t="s">
        <v>20</v>
      </c>
      <c r="U147" s="78" t="s">
        <v>20</v>
      </c>
      <c r="V147" s="78" t="s">
        <v>20</v>
      </c>
      <c r="W147" s="79" t="s">
        <v>20</v>
      </c>
      <c r="X147" s="45">
        <v>1</v>
      </c>
      <c r="Y147" s="76" t="s">
        <v>21</v>
      </c>
      <c r="Z147" s="76" t="s">
        <v>21</v>
      </c>
      <c r="AA147" s="76" t="s">
        <v>21</v>
      </c>
      <c r="AB147" s="76" t="s">
        <v>21</v>
      </c>
      <c r="AC147" s="76" t="s">
        <v>21</v>
      </c>
      <c r="AD147" s="76" t="s">
        <v>21</v>
      </c>
      <c r="AE147" s="78" t="s">
        <v>20</v>
      </c>
      <c r="AF147" s="72" t="s">
        <v>44</v>
      </c>
      <c r="AG147" s="78" t="s">
        <v>20</v>
      </c>
      <c r="AH147" s="78" t="s">
        <v>20</v>
      </c>
      <c r="AI147" s="78" t="s">
        <v>20</v>
      </c>
      <c r="AJ147" s="78" t="s">
        <v>20</v>
      </c>
      <c r="AK147" s="80" t="s">
        <v>45</v>
      </c>
      <c r="AL147" s="80" t="s">
        <v>45</v>
      </c>
      <c r="AM147" s="80" t="s">
        <v>45</v>
      </c>
      <c r="AN147" s="80" t="s">
        <v>45</v>
      </c>
      <c r="AO147" s="80" t="s">
        <v>45</v>
      </c>
      <c r="AP147" s="81" t="s">
        <v>45</v>
      </c>
      <c r="AQ147" s="45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21"/>
      <c r="BJ147" s="237"/>
    </row>
    <row r="148" spans="1:62" x14ac:dyDescent="0.2">
      <c r="A148" s="258"/>
      <c r="B148" s="250"/>
      <c r="C148" s="11">
        <v>35</v>
      </c>
      <c r="D148" s="39" t="s">
        <v>27</v>
      </c>
      <c r="E148" s="45">
        <v>2</v>
      </c>
      <c r="F148" s="80" t="s">
        <v>45</v>
      </c>
      <c r="G148" s="80" t="s">
        <v>45</v>
      </c>
      <c r="H148" s="80" t="s">
        <v>45</v>
      </c>
      <c r="I148" s="80" t="s">
        <v>45</v>
      </c>
      <c r="J148" s="80" t="s">
        <v>45</v>
      </c>
      <c r="K148" s="80" t="s">
        <v>45</v>
      </c>
      <c r="L148" s="76" t="s">
        <v>21</v>
      </c>
      <c r="M148" s="76" t="s">
        <v>21</v>
      </c>
      <c r="N148" s="76" t="s">
        <v>21</v>
      </c>
      <c r="O148" s="76" t="s">
        <v>21</v>
      </c>
      <c r="P148" s="76" t="s">
        <v>21</v>
      </c>
      <c r="Q148" s="76" t="s">
        <v>21</v>
      </c>
      <c r="R148" s="78" t="s">
        <v>20</v>
      </c>
      <c r="S148" s="78" t="s">
        <v>20</v>
      </c>
      <c r="T148" s="78" t="s">
        <v>20</v>
      </c>
      <c r="U148" s="78" t="s">
        <v>20</v>
      </c>
      <c r="V148" s="78" t="s">
        <v>20</v>
      </c>
      <c r="W148" s="79" t="s">
        <v>20</v>
      </c>
      <c r="X148" s="45">
        <v>1</v>
      </c>
      <c r="Y148" s="76" t="s">
        <v>21</v>
      </c>
      <c r="Z148" s="76" t="s">
        <v>21</v>
      </c>
      <c r="AA148" s="76" t="s">
        <v>21</v>
      </c>
      <c r="AB148" s="76" t="s">
        <v>21</v>
      </c>
      <c r="AC148" s="76" t="s">
        <v>21</v>
      </c>
      <c r="AD148" s="76" t="s">
        <v>21</v>
      </c>
      <c r="AE148" s="78" t="s">
        <v>20</v>
      </c>
      <c r="AF148" s="78" t="s">
        <v>20</v>
      </c>
      <c r="AG148" s="72" t="s">
        <v>44</v>
      </c>
      <c r="AH148" s="78" t="s">
        <v>20</v>
      </c>
      <c r="AI148" s="78" t="s">
        <v>20</v>
      </c>
      <c r="AJ148" s="78" t="s">
        <v>20</v>
      </c>
      <c r="AK148" s="80" t="s">
        <v>45</v>
      </c>
      <c r="AL148" s="80" t="s">
        <v>45</v>
      </c>
      <c r="AM148" s="80" t="s">
        <v>45</v>
      </c>
      <c r="AN148" s="80" t="s">
        <v>45</v>
      </c>
      <c r="AO148" s="80" t="s">
        <v>45</v>
      </c>
      <c r="AP148" s="81" t="s">
        <v>45</v>
      </c>
      <c r="AQ148" s="45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21"/>
      <c r="BJ148" s="237"/>
    </row>
    <row r="149" spans="1:62" x14ac:dyDescent="0.2">
      <c r="A149" s="258"/>
      <c r="B149" s="250" t="s">
        <v>12</v>
      </c>
      <c r="C149" s="11">
        <v>36</v>
      </c>
      <c r="D149" s="39" t="s">
        <v>27</v>
      </c>
      <c r="E149" s="45">
        <v>2</v>
      </c>
      <c r="F149" s="80" t="s">
        <v>45</v>
      </c>
      <c r="G149" s="80" t="s">
        <v>45</v>
      </c>
      <c r="H149" s="80" t="s">
        <v>45</v>
      </c>
      <c r="I149" s="80" t="s">
        <v>45</v>
      </c>
      <c r="J149" s="80" t="s">
        <v>45</v>
      </c>
      <c r="K149" s="80" t="s">
        <v>45</v>
      </c>
      <c r="L149" s="76" t="s">
        <v>21</v>
      </c>
      <c r="M149" s="76" t="s">
        <v>21</v>
      </c>
      <c r="N149" s="76" t="s">
        <v>21</v>
      </c>
      <c r="O149" s="76" t="s">
        <v>21</v>
      </c>
      <c r="P149" s="76" t="s">
        <v>21</v>
      </c>
      <c r="Q149" s="76" t="s">
        <v>21</v>
      </c>
      <c r="R149" s="78" t="s">
        <v>20</v>
      </c>
      <c r="S149" s="78" t="s">
        <v>20</v>
      </c>
      <c r="T149" s="78" t="s">
        <v>20</v>
      </c>
      <c r="U149" s="78" t="s">
        <v>20</v>
      </c>
      <c r="V149" s="78" t="s">
        <v>20</v>
      </c>
      <c r="W149" s="79" t="s">
        <v>20</v>
      </c>
      <c r="X149" s="45">
        <v>1</v>
      </c>
      <c r="Y149" s="76" t="s">
        <v>21</v>
      </c>
      <c r="Z149" s="76" t="s">
        <v>21</v>
      </c>
      <c r="AA149" s="76" t="s">
        <v>21</v>
      </c>
      <c r="AB149" s="76" t="s">
        <v>21</v>
      </c>
      <c r="AC149" s="76" t="s">
        <v>21</v>
      </c>
      <c r="AD149" s="76" t="s">
        <v>21</v>
      </c>
      <c r="AE149" s="78" t="s">
        <v>20</v>
      </c>
      <c r="AF149" s="78" t="s">
        <v>20</v>
      </c>
      <c r="AG149" s="72" t="s">
        <v>44</v>
      </c>
      <c r="AH149" s="78" t="s">
        <v>20</v>
      </c>
      <c r="AI149" s="78" t="s">
        <v>20</v>
      </c>
      <c r="AJ149" s="78" t="s">
        <v>20</v>
      </c>
      <c r="AK149" s="80" t="s">
        <v>45</v>
      </c>
      <c r="AL149" s="80" t="s">
        <v>45</v>
      </c>
      <c r="AM149" s="80" t="s">
        <v>45</v>
      </c>
      <c r="AN149" s="80" t="s">
        <v>45</v>
      </c>
      <c r="AO149" s="80" t="s">
        <v>45</v>
      </c>
      <c r="AP149" s="81" t="s">
        <v>45</v>
      </c>
      <c r="AQ149" s="45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21"/>
      <c r="BJ149" s="237"/>
    </row>
    <row r="150" spans="1:62" x14ac:dyDescent="0.2">
      <c r="A150" s="258"/>
      <c r="B150" s="250"/>
      <c r="C150" s="11">
        <v>37</v>
      </c>
      <c r="D150" s="39"/>
      <c r="E150" s="45">
        <v>2</v>
      </c>
      <c r="F150" s="80" t="s">
        <v>45</v>
      </c>
      <c r="G150" s="80" t="s">
        <v>45</v>
      </c>
      <c r="H150" s="80" t="s">
        <v>45</v>
      </c>
      <c r="I150" s="80" t="s">
        <v>45</v>
      </c>
      <c r="J150" s="80" t="s">
        <v>45</v>
      </c>
      <c r="K150" s="80" t="s">
        <v>45</v>
      </c>
      <c r="L150" s="76" t="s">
        <v>21</v>
      </c>
      <c r="M150" s="76" t="s">
        <v>21</v>
      </c>
      <c r="N150" s="76" t="s">
        <v>21</v>
      </c>
      <c r="O150" s="76" t="s">
        <v>21</v>
      </c>
      <c r="P150" s="76" t="s">
        <v>21</v>
      </c>
      <c r="Q150" s="76" t="s">
        <v>21</v>
      </c>
      <c r="R150" s="78" t="s">
        <v>20</v>
      </c>
      <c r="S150" s="78" t="s">
        <v>20</v>
      </c>
      <c r="T150" s="78" t="s">
        <v>20</v>
      </c>
      <c r="U150" s="78" t="s">
        <v>20</v>
      </c>
      <c r="V150" s="78" t="s">
        <v>20</v>
      </c>
      <c r="W150" s="79" t="s">
        <v>20</v>
      </c>
      <c r="X150" s="45">
        <v>1</v>
      </c>
      <c r="Y150" s="76" t="s">
        <v>21</v>
      </c>
      <c r="Z150" s="76" t="s">
        <v>21</v>
      </c>
      <c r="AA150" s="76" t="s">
        <v>21</v>
      </c>
      <c r="AB150" s="76" t="s">
        <v>21</v>
      </c>
      <c r="AC150" s="76" t="s">
        <v>21</v>
      </c>
      <c r="AD150" s="76" t="s">
        <v>21</v>
      </c>
      <c r="AE150" s="78" t="s">
        <v>20</v>
      </c>
      <c r="AF150" s="78" t="s">
        <v>20</v>
      </c>
      <c r="AG150" s="72" t="s">
        <v>44</v>
      </c>
      <c r="AH150" s="78" t="s">
        <v>20</v>
      </c>
      <c r="AI150" s="78" t="s">
        <v>20</v>
      </c>
      <c r="AJ150" s="78" t="s">
        <v>20</v>
      </c>
      <c r="AK150" s="80" t="s">
        <v>45</v>
      </c>
      <c r="AL150" s="80" t="s">
        <v>45</v>
      </c>
      <c r="AM150" s="80" t="s">
        <v>45</v>
      </c>
      <c r="AN150" s="80" t="s">
        <v>45</v>
      </c>
      <c r="AO150" s="80" t="s">
        <v>45</v>
      </c>
      <c r="AP150" s="81" t="s">
        <v>45</v>
      </c>
      <c r="AQ150" s="45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21"/>
      <c r="BJ150" s="237"/>
    </row>
    <row r="151" spans="1:62" x14ac:dyDescent="0.2">
      <c r="A151" s="258"/>
      <c r="B151" s="250"/>
      <c r="C151" s="11">
        <v>38</v>
      </c>
      <c r="D151" s="39"/>
      <c r="E151" s="45">
        <v>2</v>
      </c>
      <c r="F151" s="80" t="s">
        <v>45</v>
      </c>
      <c r="G151" s="80" t="s">
        <v>45</v>
      </c>
      <c r="H151" s="80" t="s">
        <v>45</v>
      </c>
      <c r="I151" s="80" t="s">
        <v>45</v>
      </c>
      <c r="J151" s="80" t="s">
        <v>45</v>
      </c>
      <c r="K151" s="80" t="s">
        <v>45</v>
      </c>
      <c r="L151" s="76" t="s">
        <v>21</v>
      </c>
      <c r="M151" s="76" t="s">
        <v>21</v>
      </c>
      <c r="N151" s="76" t="s">
        <v>21</v>
      </c>
      <c r="O151" s="76" t="s">
        <v>21</v>
      </c>
      <c r="P151" s="76" t="s">
        <v>21</v>
      </c>
      <c r="Q151" s="76" t="s">
        <v>21</v>
      </c>
      <c r="R151" s="78" t="s">
        <v>20</v>
      </c>
      <c r="S151" s="78" t="s">
        <v>20</v>
      </c>
      <c r="T151" s="78" t="s">
        <v>20</v>
      </c>
      <c r="U151" s="78" t="s">
        <v>20</v>
      </c>
      <c r="V151" s="78" t="s">
        <v>20</v>
      </c>
      <c r="W151" s="79" t="s">
        <v>20</v>
      </c>
      <c r="X151" s="45">
        <v>1</v>
      </c>
      <c r="Y151" s="76" t="s">
        <v>21</v>
      </c>
      <c r="Z151" s="76" t="s">
        <v>21</v>
      </c>
      <c r="AA151" s="76" t="s">
        <v>21</v>
      </c>
      <c r="AB151" s="76" t="s">
        <v>21</v>
      </c>
      <c r="AC151" s="76" t="s">
        <v>21</v>
      </c>
      <c r="AD151" s="76" t="s">
        <v>21</v>
      </c>
      <c r="AE151" s="78" t="s">
        <v>20</v>
      </c>
      <c r="AF151" s="78" t="s">
        <v>20</v>
      </c>
      <c r="AG151" s="78" t="s">
        <v>20</v>
      </c>
      <c r="AH151" s="72" t="s">
        <v>44</v>
      </c>
      <c r="AI151" s="78" t="s">
        <v>20</v>
      </c>
      <c r="AJ151" s="78" t="s">
        <v>20</v>
      </c>
      <c r="AK151" s="80" t="s">
        <v>45</v>
      </c>
      <c r="AL151" s="80" t="s">
        <v>45</v>
      </c>
      <c r="AM151" s="80" t="s">
        <v>45</v>
      </c>
      <c r="AN151" s="80" t="s">
        <v>45</v>
      </c>
      <c r="AO151" s="80" t="s">
        <v>45</v>
      </c>
      <c r="AP151" s="81" t="s">
        <v>45</v>
      </c>
      <c r="AQ151" s="45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21"/>
      <c r="BJ151" s="237"/>
    </row>
    <row r="152" spans="1:62" x14ac:dyDescent="0.2">
      <c r="A152" s="258"/>
      <c r="B152" s="250"/>
      <c r="C152" s="11">
        <v>39</v>
      </c>
      <c r="D152" s="39"/>
      <c r="E152" s="45">
        <v>2</v>
      </c>
      <c r="F152" s="80" t="s">
        <v>45</v>
      </c>
      <c r="G152" s="80" t="s">
        <v>45</v>
      </c>
      <c r="H152" s="80" t="s">
        <v>45</v>
      </c>
      <c r="I152" s="80" t="s">
        <v>45</v>
      </c>
      <c r="J152" s="80" t="s">
        <v>45</v>
      </c>
      <c r="K152" s="80" t="s">
        <v>45</v>
      </c>
      <c r="L152" s="76" t="s">
        <v>21</v>
      </c>
      <c r="M152" s="76" t="s">
        <v>21</v>
      </c>
      <c r="N152" s="76" t="s">
        <v>21</v>
      </c>
      <c r="O152" s="76" t="s">
        <v>21</v>
      </c>
      <c r="P152" s="76" t="s">
        <v>21</v>
      </c>
      <c r="Q152" s="76" t="s">
        <v>21</v>
      </c>
      <c r="R152" s="78" t="s">
        <v>20</v>
      </c>
      <c r="S152" s="78" t="s">
        <v>20</v>
      </c>
      <c r="T152" s="78" t="s">
        <v>20</v>
      </c>
      <c r="U152" s="78" t="s">
        <v>20</v>
      </c>
      <c r="V152" s="78" t="s">
        <v>20</v>
      </c>
      <c r="W152" s="79" t="s">
        <v>20</v>
      </c>
      <c r="X152" s="45">
        <v>1</v>
      </c>
      <c r="Y152" s="76" t="s">
        <v>21</v>
      </c>
      <c r="Z152" s="76" t="s">
        <v>21</v>
      </c>
      <c r="AA152" s="76" t="s">
        <v>21</v>
      </c>
      <c r="AB152" s="76" t="s">
        <v>21</v>
      </c>
      <c r="AC152" s="76" t="s">
        <v>21</v>
      </c>
      <c r="AD152" s="76" t="s">
        <v>21</v>
      </c>
      <c r="AE152" s="78" t="s">
        <v>20</v>
      </c>
      <c r="AF152" s="78" t="s">
        <v>20</v>
      </c>
      <c r="AG152" s="78" t="s">
        <v>20</v>
      </c>
      <c r="AH152" s="72" t="s">
        <v>44</v>
      </c>
      <c r="AI152" s="78" t="s">
        <v>20</v>
      </c>
      <c r="AJ152" s="78" t="s">
        <v>20</v>
      </c>
      <c r="AK152" s="80" t="s">
        <v>45</v>
      </c>
      <c r="AL152" s="80" t="s">
        <v>45</v>
      </c>
      <c r="AM152" s="80" t="s">
        <v>45</v>
      </c>
      <c r="AN152" s="80" t="s">
        <v>45</v>
      </c>
      <c r="AO152" s="80" t="s">
        <v>45</v>
      </c>
      <c r="AP152" s="81" t="s">
        <v>45</v>
      </c>
      <c r="AQ152" s="45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21"/>
      <c r="BJ152" s="237"/>
    </row>
    <row r="153" spans="1:62" x14ac:dyDescent="0.2">
      <c r="A153" s="258"/>
      <c r="B153" s="250" t="s">
        <v>1</v>
      </c>
      <c r="C153" s="11">
        <v>40</v>
      </c>
      <c r="D153" s="39"/>
      <c r="E153" s="45">
        <v>3</v>
      </c>
      <c r="F153" s="51" t="s">
        <v>80</v>
      </c>
      <c r="G153" s="51" t="s">
        <v>80</v>
      </c>
      <c r="H153" s="51" t="s">
        <v>80</v>
      </c>
      <c r="I153" s="51" t="s">
        <v>80</v>
      </c>
      <c r="J153" s="51" t="s">
        <v>80</v>
      </c>
      <c r="K153" s="51" t="s">
        <v>80</v>
      </c>
      <c r="L153" s="51" t="s">
        <v>80</v>
      </c>
      <c r="M153" s="51" t="s">
        <v>80</v>
      </c>
      <c r="N153" s="51" t="s">
        <v>80</v>
      </c>
      <c r="O153" s="51" t="s">
        <v>80</v>
      </c>
      <c r="P153" s="51" t="s">
        <v>80</v>
      </c>
      <c r="Q153" s="51" t="s">
        <v>80</v>
      </c>
      <c r="R153" s="51" t="s">
        <v>80</v>
      </c>
      <c r="S153" s="51" t="s">
        <v>80</v>
      </c>
      <c r="T153" s="51" t="s">
        <v>80</v>
      </c>
      <c r="U153" s="51" t="s">
        <v>80</v>
      </c>
      <c r="V153" s="51" t="s">
        <v>80</v>
      </c>
      <c r="W153" s="64" t="s">
        <v>80</v>
      </c>
      <c r="X153" s="45">
        <v>2</v>
      </c>
      <c r="Y153" s="80" t="s">
        <v>45</v>
      </c>
      <c r="Z153" s="80" t="s">
        <v>45</v>
      </c>
      <c r="AA153" s="80" t="s">
        <v>45</v>
      </c>
      <c r="AB153" s="80" t="s">
        <v>45</v>
      </c>
      <c r="AC153" s="80" t="s">
        <v>45</v>
      </c>
      <c r="AD153" s="80" t="s">
        <v>45</v>
      </c>
      <c r="AE153" s="76" t="s">
        <v>21</v>
      </c>
      <c r="AF153" s="76" t="s">
        <v>21</v>
      </c>
      <c r="AG153" s="76" t="s">
        <v>21</v>
      </c>
      <c r="AH153" s="72" t="s">
        <v>44</v>
      </c>
      <c r="AI153" s="76" t="s">
        <v>21</v>
      </c>
      <c r="AJ153" s="76" t="s">
        <v>21</v>
      </c>
      <c r="AK153" s="78" t="s">
        <v>20</v>
      </c>
      <c r="AL153" s="78" t="s">
        <v>20</v>
      </c>
      <c r="AM153" s="78" t="s">
        <v>20</v>
      </c>
      <c r="AN153" s="78" t="s">
        <v>20</v>
      </c>
      <c r="AO153" s="78" t="s">
        <v>20</v>
      </c>
      <c r="AP153" s="79" t="s">
        <v>20</v>
      </c>
      <c r="AQ153" s="45">
        <v>1</v>
      </c>
      <c r="AR153" s="70" t="s">
        <v>30</v>
      </c>
      <c r="AS153" s="70" t="s">
        <v>30</v>
      </c>
      <c r="AT153" s="70" t="s">
        <v>30</v>
      </c>
      <c r="AU153" s="70" t="s">
        <v>30</v>
      </c>
      <c r="AV153" s="70" t="s">
        <v>30</v>
      </c>
      <c r="AW153" s="70" t="s">
        <v>30</v>
      </c>
      <c r="AX153" s="70" t="s">
        <v>30</v>
      </c>
      <c r="AY153" s="70" t="s">
        <v>30</v>
      </c>
      <c r="AZ153" s="70" t="s">
        <v>30</v>
      </c>
      <c r="BA153" s="70" t="s">
        <v>30</v>
      </c>
      <c r="BB153" s="70" t="s">
        <v>30</v>
      </c>
      <c r="BC153" s="70" t="s">
        <v>30</v>
      </c>
      <c r="BD153" s="70" t="s">
        <v>30</v>
      </c>
      <c r="BE153" s="70" t="s">
        <v>30</v>
      </c>
      <c r="BF153" s="70" t="s">
        <v>30</v>
      </c>
      <c r="BG153" s="70" t="s">
        <v>30</v>
      </c>
      <c r="BH153" s="70" t="s">
        <v>30</v>
      </c>
      <c r="BI153" s="220" t="s">
        <v>30</v>
      </c>
      <c r="BJ153" s="237"/>
    </row>
    <row r="154" spans="1:62" x14ac:dyDescent="0.2">
      <c r="A154" s="258"/>
      <c r="B154" s="250"/>
      <c r="C154" s="11">
        <v>41</v>
      </c>
      <c r="D154" s="39"/>
      <c r="E154" s="45">
        <v>3</v>
      </c>
      <c r="F154" s="51" t="s">
        <v>80</v>
      </c>
      <c r="G154" s="51" t="s">
        <v>80</v>
      </c>
      <c r="H154" s="51" t="s">
        <v>80</v>
      </c>
      <c r="I154" s="51" t="s">
        <v>80</v>
      </c>
      <c r="J154" s="51" t="s">
        <v>80</v>
      </c>
      <c r="K154" s="51" t="s">
        <v>80</v>
      </c>
      <c r="L154" s="51" t="s">
        <v>80</v>
      </c>
      <c r="M154" s="51" t="s">
        <v>80</v>
      </c>
      <c r="N154" s="51" t="s">
        <v>80</v>
      </c>
      <c r="O154" s="51" t="s">
        <v>80</v>
      </c>
      <c r="P154" s="51" t="s">
        <v>80</v>
      </c>
      <c r="Q154" s="51" t="s">
        <v>80</v>
      </c>
      <c r="R154" s="51" t="s">
        <v>80</v>
      </c>
      <c r="S154" s="51" t="s">
        <v>80</v>
      </c>
      <c r="T154" s="51" t="s">
        <v>80</v>
      </c>
      <c r="U154" s="51" t="s">
        <v>80</v>
      </c>
      <c r="V154" s="51" t="s">
        <v>80</v>
      </c>
      <c r="W154" s="64" t="s">
        <v>80</v>
      </c>
      <c r="X154" s="45">
        <v>2</v>
      </c>
      <c r="Y154" s="80" t="s">
        <v>45</v>
      </c>
      <c r="Z154" s="80" t="s">
        <v>45</v>
      </c>
      <c r="AA154" s="80" t="s">
        <v>45</v>
      </c>
      <c r="AB154" s="80" t="s">
        <v>45</v>
      </c>
      <c r="AC154" s="80" t="s">
        <v>45</v>
      </c>
      <c r="AD154" s="80" t="s">
        <v>45</v>
      </c>
      <c r="AE154" s="76" t="s">
        <v>21</v>
      </c>
      <c r="AF154" s="76" t="s">
        <v>21</v>
      </c>
      <c r="AG154" s="76" t="s">
        <v>21</v>
      </c>
      <c r="AH154" s="76" t="s">
        <v>21</v>
      </c>
      <c r="AI154" s="72" t="s">
        <v>44</v>
      </c>
      <c r="AJ154" s="76" t="s">
        <v>21</v>
      </c>
      <c r="AK154" s="78" t="s">
        <v>20</v>
      </c>
      <c r="AL154" s="78" t="s">
        <v>20</v>
      </c>
      <c r="AM154" s="78" t="s">
        <v>20</v>
      </c>
      <c r="AN154" s="78" t="s">
        <v>20</v>
      </c>
      <c r="AO154" s="78" t="s">
        <v>20</v>
      </c>
      <c r="AP154" s="79" t="s">
        <v>20</v>
      </c>
      <c r="AQ154" s="45">
        <v>1</v>
      </c>
      <c r="AR154" s="70" t="s">
        <v>30</v>
      </c>
      <c r="AS154" s="70" t="s">
        <v>30</v>
      </c>
      <c r="AT154" s="70" t="s">
        <v>30</v>
      </c>
      <c r="AU154" s="70" t="s">
        <v>30</v>
      </c>
      <c r="AV154" s="70" t="s">
        <v>30</v>
      </c>
      <c r="AW154" s="70" t="s">
        <v>30</v>
      </c>
      <c r="AX154" s="70" t="s">
        <v>30</v>
      </c>
      <c r="AY154" s="70" t="s">
        <v>30</v>
      </c>
      <c r="AZ154" s="70" t="s">
        <v>30</v>
      </c>
      <c r="BA154" s="70" t="s">
        <v>30</v>
      </c>
      <c r="BB154" s="70" t="s">
        <v>30</v>
      </c>
      <c r="BC154" s="70" t="s">
        <v>30</v>
      </c>
      <c r="BD154" s="70" t="s">
        <v>30</v>
      </c>
      <c r="BE154" s="70" t="s">
        <v>30</v>
      </c>
      <c r="BF154" s="70" t="s">
        <v>30</v>
      </c>
      <c r="BG154" s="70" t="s">
        <v>30</v>
      </c>
      <c r="BH154" s="70" t="s">
        <v>30</v>
      </c>
      <c r="BI154" s="220" t="s">
        <v>30</v>
      </c>
      <c r="BJ154" s="237"/>
    </row>
    <row r="155" spans="1:62" x14ac:dyDescent="0.2">
      <c r="A155" s="258"/>
      <c r="B155" s="250"/>
      <c r="C155" s="11">
        <v>42</v>
      </c>
      <c r="D155" s="39"/>
      <c r="E155" s="45">
        <v>3</v>
      </c>
      <c r="F155" s="51" t="s">
        <v>80</v>
      </c>
      <c r="G155" s="51" t="s">
        <v>80</v>
      </c>
      <c r="H155" s="51" t="s">
        <v>80</v>
      </c>
      <c r="I155" s="51" t="s">
        <v>80</v>
      </c>
      <c r="J155" s="51" t="s">
        <v>80</v>
      </c>
      <c r="K155" s="51" t="s">
        <v>80</v>
      </c>
      <c r="L155" s="51" t="s">
        <v>80</v>
      </c>
      <c r="M155" s="51" t="s">
        <v>80</v>
      </c>
      <c r="N155" s="51" t="s">
        <v>80</v>
      </c>
      <c r="O155" s="51" t="s">
        <v>80</v>
      </c>
      <c r="P155" s="51" t="s">
        <v>80</v>
      </c>
      <c r="Q155" s="51" t="s">
        <v>80</v>
      </c>
      <c r="R155" s="51" t="s">
        <v>80</v>
      </c>
      <c r="S155" s="51" t="s">
        <v>80</v>
      </c>
      <c r="T155" s="51" t="s">
        <v>80</v>
      </c>
      <c r="U155" s="51" t="s">
        <v>80</v>
      </c>
      <c r="V155" s="51" t="s">
        <v>80</v>
      </c>
      <c r="W155" s="64" t="s">
        <v>80</v>
      </c>
      <c r="X155" s="45">
        <v>2</v>
      </c>
      <c r="Y155" s="80" t="s">
        <v>45</v>
      </c>
      <c r="Z155" s="80" t="s">
        <v>45</v>
      </c>
      <c r="AA155" s="80" t="s">
        <v>45</v>
      </c>
      <c r="AB155" s="80" t="s">
        <v>45</v>
      </c>
      <c r="AC155" s="80" t="s">
        <v>45</v>
      </c>
      <c r="AD155" s="80" t="s">
        <v>45</v>
      </c>
      <c r="AE155" s="76" t="s">
        <v>21</v>
      </c>
      <c r="AF155" s="76" t="s">
        <v>21</v>
      </c>
      <c r="AG155" s="76" t="s">
        <v>21</v>
      </c>
      <c r="AH155" s="76" t="s">
        <v>21</v>
      </c>
      <c r="AI155" s="72" t="s">
        <v>44</v>
      </c>
      <c r="AJ155" s="76" t="s">
        <v>21</v>
      </c>
      <c r="AK155" s="78" t="s">
        <v>20</v>
      </c>
      <c r="AL155" s="78" t="s">
        <v>20</v>
      </c>
      <c r="AM155" s="78" t="s">
        <v>20</v>
      </c>
      <c r="AN155" s="78" t="s">
        <v>20</v>
      </c>
      <c r="AO155" s="78" t="s">
        <v>20</v>
      </c>
      <c r="AP155" s="79" t="s">
        <v>20</v>
      </c>
      <c r="AQ155" s="45">
        <v>1</v>
      </c>
      <c r="AR155" s="70" t="s">
        <v>30</v>
      </c>
      <c r="AS155" s="70" t="s">
        <v>30</v>
      </c>
      <c r="AT155" s="70" t="s">
        <v>30</v>
      </c>
      <c r="AU155" s="70" t="s">
        <v>30</v>
      </c>
      <c r="AV155" s="70" t="s">
        <v>30</v>
      </c>
      <c r="AW155" s="70" t="s">
        <v>30</v>
      </c>
      <c r="AX155" s="70" t="s">
        <v>30</v>
      </c>
      <c r="AY155" s="70" t="s">
        <v>30</v>
      </c>
      <c r="AZ155" s="70" t="s">
        <v>30</v>
      </c>
      <c r="BA155" s="70" t="s">
        <v>30</v>
      </c>
      <c r="BB155" s="70" t="s">
        <v>30</v>
      </c>
      <c r="BC155" s="70" t="s">
        <v>30</v>
      </c>
      <c r="BD155" s="70" t="s">
        <v>30</v>
      </c>
      <c r="BE155" s="70" t="s">
        <v>30</v>
      </c>
      <c r="BF155" s="70" t="s">
        <v>30</v>
      </c>
      <c r="BG155" s="70" t="s">
        <v>30</v>
      </c>
      <c r="BH155" s="70" t="s">
        <v>30</v>
      </c>
      <c r="BI155" s="220" t="s">
        <v>30</v>
      </c>
      <c r="BJ155" s="237"/>
    </row>
    <row r="156" spans="1:62" x14ac:dyDescent="0.2">
      <c r="A156" s="258"/>
      <c r="B156" s="250"/>
      <c r="C156" s="11">
        <v>43</v>
      </c>
      <c r="D156" s="39"/>
      <c r="E156" s="45">
        <v>3</v>
      </c>
      <c r="F156" s="51" t="s">
        <v>80</v>
      </c>
      <c r="G156" s="51" t="s">
        <v>80</v>
      </c>
      <c r="H156" s="51" t="s">
        <v>80</v>
      </c>
      <c r="I156" s="51" t="s">
        <v>80</v>
      </c>
      <c r="J156" s="51" t="s">
        <v>80</v>
      </c>
      <c r="K156" s="51" t="s">
        <v>80</v>
      </c>
      <c r="L156" s="51" t="s">
        <v>80</v>
      </c>
      <c r="M156" s="51" t="s">
        <v>80</v>
      </c>
      <c r="N156" s="51" t="s">
        <v>80</v>
      </c>
      <c r="O156" s="51" t="s">
        <v>80</v>
      </c>
      <c r="P156" s="51" t="s">
        <v>80</v>
      </c>
      <c r="Q156" s="51" t="s">
        <v>80</v>
      </c>
      <c r="R156" s="51" t="s">
        <v>80</v>
      </c>
      <c r="S156" s="51" t="s">
        <v>80</v>
      </c>
      <c r="T156" s="51" t="s">
        <v>80</v>
      </c>
      <c r="U156" s="51" t="s">
        <v>80</v>
      </c>
      <c r="V156" s="51" t="s">
        <v>80</v>
      </c>
      <c r="W156" s="64" t="s">
        <v>80</v>
      </c>
      <c r="X156" s="45">
        <v>2</v>
      </c>
      <c r="Y156" s="80" t="s">
        <v>45</v>
      </c>
      <c r="Z156" s="80" t="s">
        <v>45</v>
      </c>
      <c r="AA156" s="80" t="s">
        <v>45</v>
      </c>
      <c r="AB156" s="80" t="s">
        <v>45</v>
      </c>
      <c r="AC156" s="80" t="s">
        <v>45</v>
      </c>
      <c r="AD156" s="80" t="s">
        <v>45</v>
      </c>
      <c r="AE156" s="76" t="s">
        <v>21</v>
      </c>
      <c r="AF156" s="76" t="s">
        <v>21</v>
      </c>
      <c r="AG156" s="76" t="s">
        <v>21</v>
      </c>
      <c r="AH156" s="76" t="s">
        <v>21</v>
      </c>
      <c r="AI156" s="72" t="s">
        <v>44</v>
      </c>
      <c r="AJ156" s="76" t="s">
        <v>21</v>
      </c>
      <c r="AK156" s="78" t="s">
        <v>20</v>
      </c>
      <c r="AL156" s="78" t="s">
        <v>20</v>
      </c>
      <c r="AM156" s="78" t="s">
        <v>20</v>
      </c>
      <c r="AN156" s="78" t="s">
        <v>20</v>
      </c>
      <c r="AO156" s="78" t="s">
        <v>20</v>
      </c>
      <c r="AP156" s="79" t="s">
        <v>20</v>
      </c>
      <c r="AQ156" s="45">
        <v>1</v>
      </c>
      <c r="AR156" s="70" t="s">
        <v>30</v>
      </c>
      <c r="AS156" s="70" t="s">
        <v>30</v>
      </c>
      <c r="AT156" s="70" t="s">
        <v>30</v>
      </c>
      <c r="AU156" s="70" t="s">
        <v>30</v>
      </c>
      <c r="AV156" s="70" t="s">
        <v>30</v>
      </c>
      <c r="AW156" s="70" t="s">
        <v>30</v>
      </c>
      <c r="AX156" s="70" t="s">
        <v>30</v>
      </c>
      <c r="AY156" s="70" t="s">
        <v>30</v>
      </c>
      <c r="AZ156" s="70" t="s">
        <v>30</v>
      </c>
      <c r="BA156" s="70" t="s">
        <v>30</v>
      </c>
      <c r="BB156" s="70" t="s">
        <v>30</v>
      </c>
      <c r="BC156" s="70" t="s">
        <v>30</v>
      </c>
      <c r="BD156" s="70" t="s">
        <v>30</v>
      </c>
      <c r="BE156" s="70" t="s">
        <v>30</v>
      </c>
      <c r="BF156" s="70" t="s">
        <v>30</v>
      </c>
      <c r="BG156" s="70" t="s">
        <v>30</v>
      </c>
      <c r="BH156" s="70" t="s">
        <v>30</v>
      </c>
      <c r="BI156" s="220" t="s">
        <v>30</v>
      </c>
      <c r="BJ156" s="237"/>
    </row>
    <row r="157" spans="1:62" x14ac:dyDescent="0.2">
      <c r="A157" s="258"/>
      <c r="B157" s="250" t="s">
        <v>2</v>
      </c>
      <c r="C157" s="11">
        <v>44</v>
      </c>
      <c r="D157" s="39" t="s">
        <v>27</v>
      </c>
      <c r="E157" s="45">
        <v>3</v>
      </c>
      <c r="F157" s="51" t="s">
        <v>80</v>
      </c>
      <c r="G157" s="51" t="s">
        <v>80</v>
      </c>
      <c r="H157" s="51" t="s">
        <v>80</v>
      </c>
      <c r="I157" s="51" t="s">
        <v>80</v>
      </c>
      <c r="J157" s="51" t="s">
        <v>80</v>
      </c>
      <c r="K157" s="51" t="s">
        <v>80</v>
      </c>
      <c r="L157" s="51" t="s">
        <v>80</v>
      </c>
      <c r="M157" s="51" t="s">
        <v>80</v>
      </c>
      <c r="N157" s="51" t="s">
        <v>80</v>
      </c>
      <c r="O157" s="51" t="s">
        <v>80</v>
      </c>
      <c r="P157" s="51" t="s">
        <v>80</v>
      </c>
      <c r="Q157" s="51" t="s">
        <v>80</v>
      </c>
      <c r="R157" s="51" t="s">
        <v>80</v>
      </c>
      <c r="S157" s="51" t="s">
        <v>80</v>
      </c>
      <c r="T157" s="51" t="s">
        <v>80</v>
      </c>
      <c r="U157" s="51" t="s">
        <v>80</v>
      </c>
      <c r="V157" s="51" t="s">
        <v>80</v>
      </c>
      <c r="W157" s="64" t="s">
        <v>80</v>
      </c>
      <c r="X157" s="45">
        <v>2</v>
      </c>
      <c r="Y157" s="80" t="s">
        <v>45</v>
      </c>
      <c r="Z157" s="80" t="s">
        <v>45</v>
      </c>
      <c r="AA157" s="80" t="s">
        <v>45</v>
      </c>
      <c r="AB157" s="80" t="s">
        <v>45</v>
      </c>
      <c r="AC157" s="80" t="s">
        <v>45</v>
      </c>
      <c r="AD157" s="80" t="s">
        <v>45</v>
      </c>
      <c r="AE157" s="76" t="s">
        <v>21</v>
      </c>
      <c r="AF157" s="76" t="s">
        <v>21</v>
      </c>
      <c r="AG157" s="76" t="s">
        <v>21</v>
      </c>
      <c r="AH157" s="76" t="s">
        <v>21</v>
      </c>
      <c r="AI157" s="76" t="s">
        <v>21</v>
      </c>
      <c r="AJ157" s="72" t="s">
        <v>44</v>
      </c>
      <c r="AK157" s="78" t="s">
        <v>20</v>
      </c>
      <c r="AL157" s="78" t="s">
        <v>20</v>
      </c>
      <c r="AM157" s="78" t="s">
        <v>20</v>
      </c>
      <c r="AN157" s="78" t="s">
        <v>20</v>
      </c>
      <c r="AO157" s="78" t="s">
        <v>20</v>
      </c>
      <c r="AP157" s="79" t="s">
        <v>20</v>
      </c>
      <c r="AQ157" s="45">
        <v>1</v>
      </c>
      <c r="AR157" s="70" t="s">
        <v>30</v>
      </c>
      <c r="AS157" s="70" t="s">
        <v>30</v>
      </c>
      <c r="AT157" s="70" t="s">
        <v>30</v>
      </c>
      <c r="AU157" s="70" t="s">
        <v>30</v>
      </c>
      <c r="AV157" s="70" t="s">
        <v>30</v>
      </c>
      <c r="AW157" s="70" t="s">
        <v>30</v>
      </c>
      <c r="AX157" s="70" t="s">
        <v>30</v>
      </c>
      <c r="AY157" s="70" t="s">
        <v>30</v>
      </c>
      <c r="AZ157" s="70" t="s">
        <v>30</v>
      </c>
      <c r="BA157" s="70" t="s">
        <v>30</v>
      </c>
      <c r="BB157" s="70" t="s">
        <v>30</v>
      </c>
      <c r="BC157" s="70" t="s">
        <v>30</v>
      </c>
      <c r="BD157" s="70" t="s">
        <v>30</v>
      </c>
      <c r="BE157" s="70" t="s">
        <v>30</v>
      </c>
      <c r="BF157" s="70" t="s">
        <v>30</v>
      </c>
      <c r="BG157" s="70" t="s">
        <v>30</v>
      </c>
      <c r="BH157" s="70" t="s">
        <v>30</v>
      </c>
      <c r="BI157" s="220" t="s">
        <v>30</v>
      </c>
      <c r="BJ157" s="237"/>
    </row>
    <row r="158" spans="1:62" x14ac:dyDescent="0.2">
      <c r="A158" s="258"/>
      <c r="B158" s="250"/>
      <c r="C158" s="11">
        <v>45</v>
      </c>
      <c r="D158" s="39"/>
      <c r="E158" s="45">
        <v>3</v>
      </c>
      <c r="F158" s="51" t="s">
        <v>80</v>
      </c>
      <c r="G158" s="51" t="s">
        <v>80</v>
      </c>
      <c r="H158" s="51" t="s">
        <v>80</v>
      </c>
      <c r="I158" s="51" t="s">
        <v>80</v>
      </c>
      <c r="J158" s="51" t="s">
        <v>80</v>
      </c>
      <c r="K158" s="51" t="s">
        <v>80</v>
      </c>
      <c r="L158" s="51" t="s">
        <v>80</v>
      </c>
      <c r="M158" s="51" t="s">
        <v>80</v>
      </c>
      <c r="N158" s="51" t="s">
        <v>80</v>
      </c>
      <c r="O158" s="51" t="s">
        <v>80</v>
      </c>
      <c r="P158" s="51" t="s">
        <v>80</v>
      </c>
      <c r="Q158" s="51" t="s">
        <v>80</v>
      </c>
      <c r="R158" s="51" t="s">
        <v>80</v>
      </c>
      <c r="S158" s="51" t="s">
        <v>80</v>
      </c>
      <c r="T158" s="51" t="s">
        <v>80</v>
      </c>
      <c r="U158" s="51" t="s">
        <v>80</v>
      </c>
      <c r="V158" s="51" t="s">
        <v>80</v>
      </c>
      <c r="W158" s="64" t="s">
        <v>80</v>
      </c>
      <c r="X158" s="45">
        <v>2</v>
      </c>
      <c r="Y158" s="80" t="s">
        <v>45</v>
      </c>
      <c r="Z158" s="80" t="s">
        <v>45</v>
      </c>
      <c r="AA158" s="80" t="s">
        <v>45</v>
      </c>
      <c r="AB158" s="80" t="s">
        <v>45</v>
      </c>
      <c r="AC158" s="80" t="s">
        <v>45</v>
      </c>
      <c r="AD158" s="80" t="s">
        <v>45</v>
      </c>
      <c r="AE158" s="76" t="s">
        <v>21</v>
      </c>
      <c r="AF158" s="76" t="s">
        <v>21</v>
      </c>
      <c r="AG158" s="76" t="s">
        <v>21</v>
      </c>
      <c r="AH158" s="76" t="s">
        <v>21</v>
      </c>
      <c r="AI158" s="76" t="s">
        <v>21</v>
      </c>
      <c r="AJ158" s="72" t="s">
        <v>44</v>
      </c>
      <c r="AK158" s="78" t="s">
        <v>20</v>
      </c>
      <c r="AL158" s="78" t="s">
        <v>20</v>
      </c>
      <c r="AM158" s="78" t="s">
        <v>20</v>
      </c>
      <c r="AN158" s="78" t="s">
        <v>20</v>
      </c>
      <c r="AO158" s="78" t="s">
        <v>20</v>
      </c>
      <c r="AP158" s="79" t="s">
        <v>20</v>
      </c>
      <c r="AQ158" s="45">
        <v>1</v>
      </c>
      <c r="AR158" s="70" t="s">
        <v>30</v>
      </c>
      <c r="AS158" s="70" t="s">
        <v>30</v>
      </c>
      <c r="AT158" s="70" t="s">
        <v>30</v>
      </c>
      <c r="AU158" s="70" t="s">
        <v>30</v>
      </c>
      <c r="AV158" s="70" t="s">
        <v>30</v>
      </c>
      <c r="AW158" s="70" t="s">
        <v>30</v>
      </c>
      <c r="AX158" s="70" t="s">
        <v>30</v>
      </c>
      <c r="AY158" s="70" t="s">
        <v>30</v>
      </c>
      <c r="AZ158" s="70" t="s">
        <v>30</v>
      </c>
      <c r="BA158" s="70" t="s">
        <v>30</v>
      </c>
      <c r="BB158" s="70" t="s">
        <v>30</v>
      </c>
      <c r="BC158" s="70" t="s">
        <v>30</v>
      </c>
      <c r="BD158" s="70" t="s">
        <v>30</v>
      </c>
      <c r="BE158" s="70" t="s">
        <v>30</v>
      </c>
      <c r="BF158" s="70" t="s">
        <v>30</v>
      </c>
      <c r="BG158" s="70" t="s">
        <v>30</v>
      </c>
      <c r="BH158" s="70" t="s">
        <v>30</v>
      </c>
      <c r="BI158" s="220" t="s">
        <v>30</v>
      </c>
      <c r="BJ158" s="237"/>
    </row>
    <row r="159" spans="1:62" x14ac:dyDescent="0.2">
      <c r="A159" s="258"/>
      <c r="B159" s="250"/>
      <c r="C159" s="11">
        <v>46</v>
      </c>
      <c r="D159" s="39"/>
      <c r="E159" s="45">
        <v>3</v>
      </c>
      <c r="F159" s="35" t="s">
        <v>52</v>
      </c>
      <c r="G159" s="35" t="s">
        <v>52</v>
      </c>
      <c r="H159" s="35" t="s">
        <v>52</v>
      </c>
      <c r="I159" s="35" t="s">
        <v>52</v>
      </c>
      <c r="J159" s="35" t="s">
        <v>52</v>
      </c>
      <c r="K159" s="35" t="s">
        <v>52</v>
      </c>
      <c r="L159" s="35" t="s">
        <v>52</v>
      </c>
      <c r="M159" s="35" t="s">
        <v>52</v>
      </c>
      <c r="N159" s="35" t="s">
        <v>52</v>
      </c>
      <c r="O159" s="35" t="s">
        <v>52</v>
      </c>
      <c r="P159" s="35" t="s">
        <v>52</v>
      </c>
      <c r="Q159" s="35" t="s">
        <v>52</v>
      </c>
      <c r="R159" s="35" t="s">
        <v>52</v>
      </c>
      <c r="S159" s="35" t="s">
        <v>52</v>
      </c>
      <c r="T159" s="35" t="s">
        <v>52</v>
      </c>
      <c r="U159" s="35" t="s">
        <v>52</v>
      </c>
      <c r="V159" s="35" t="s">
        <v>52</v>
      </c>
      <c r="W159" s="65" t="s">
        <v>52</v>
      </c>
      <c r="X159" s="45">
        <v>2</v>
      </c>
      <c r="Y159" s="80" t="s">
        <v>45</v>
      </c>
      <c r="Z159" s="80" t="s">
        <v>45</v>
      </c>
      <c r="AA159" s="80" t="s">
        <v>45</v>
      </c>
      <c r="AB159" s="80" t="s">
        <v>45</v>
      </c>
      <c r="AC159" s="80" t="s">
        <v>45</v>
      </c>
      <c r="AD159" s="80" t="s">
        <v>45</v>
      </c>
      <c r="AE159" s="76" t="s">
        <v>21</v>
      </c>
      <c r="AF159" s="76" t="s">
        <v>21</v>
      </c>
      <c r="AG159" s="76" t="s">
        <v>21</v>
      </c>
      <c r="AH159" s="76" t="s">
        <v>21</v>
      </c>
      <c r="AI159" s="76" t="s">
        <v>21</v>
      </c>
      <c r="AJ159" s="72" t="s">
        <v>44</v>
      </c>
      <c r="AK159" s="78" t="s">
        <v>20</v>
      </c>
      <c r="AL159" s="78" t="s">
        <v>20</v>
      </c>
      <c r="AM159" s="78" t="s">
        <v>20</v>
      </c>
      <c r="AN159" s="78" t="s">
        <v>20</v>
      </c>
      <c r="AO159" s="78" t="s">
        <v>20</v>
      </c>
      <c r="AP159" s="79" t="s">
        <v>20</v>
      </c>
      <c r="AQ159" s="45">
        <v>1</v>
      </c>
      <c r="AR159" s="70" t="s">
        <v>30</v>
      </c>
      <c r="AS159" s="70" t="s">
        <v>30</v>
      </c>
      <c r="AT159" s="70" t="s">
        <v>30</v>
      </c>
      <c r="AU159" s="70" t="s">
        <v>30</v>
      </c>
      <c r="AV159" s="70" t="s">
        <v>30</v>
      </c>
      <c r="AW159" s="70" t="s">
        <v>30</v>
      </c>
      <c r="AX159" s="70" t="s">
        <v>30</v>
      </c>
      <c r="AY159" s="70" t="s">
        <v>30</v>
      </c>
      <c r="AZ159" s="70" t="s">
        <v>30</v>
      </c>
      <c r="BA159" s="70" t="s">
        <v>30</v>
      </c>
      <c r="BB159" s="70" t="s">
        <v>30</v>
      </c>
      <c r="BC159" s="70" t="s">
        <v>30</v>
      </c>
      <c r="BD159" s="70" t="s">
        <v>30</v>
      </c>
      <c r="BE159" s="70" t="s">
        <v>30</v>
      </c>
      <c r="BF159" s="70" t="s">
        <v>30</v>
      </c>
      <c r="BG159" s="70" t="s">
        <v>30</v>
      </c>
      <c r="BH159" s="70" t="s">
        <v>30</v>
      </c>
      <c r="BI159" s="220" t="s">
        <v>30</v>
      </c>
      <c r="BJ159" s="237"/>
    </row>
    <row r="160" spans="1:62" x14ac:dyDescent="0.2">
      <c r="A160" s="258"/>
      <c r="B160" s="250"/>
      <c r="C160" s="11">
        <v>47</v>
      </c>
      <c r="D160" s="39"/>
      <c r="E160" s="45">
        <v>3</v>
      </c>
      <c r="F160" s="35" t="s">
        <v>52</v>
      </c>
      <c r="G160" s="35" t="s">
        <v>52</v>
      </c>
      <c r="H160" s="35" t="s">
        <v>52</v>
      </c>
      <c r="I160" s="35" t="s">
        <v>52</v>
      </c>
      <c r="J160" s="35" t="s">
        <v>52</v>
      </c>
      <c r="K160" s="35" t="s">
        <v>52</v>
      </c>
      <c r="L160" s="35" t="s">
        <v>52</v>
      </c>
      <c r="M160" s="35" t="s">
        <v>52</v>
      </c>
      <c r="N160" s="35" t="s">
        <v>52</v>
      </c>
      <c r="O160" s="35" t="s">
        <v>52</v>
      </c>
      <c r="P160" s="35" t="s">
        <v>52</v>
      </c>
      <c r="Q160" s="35" t="s">
        <v>52</v>
      </c>
      <c r="R160" s="35" t="s">
        <v>52</v>
      </c>
      <c r="S160" s="35" t="s">
        <v>52</v>
      </c>
      <c r="T160" s="35" t="s">
        <v>52</v>
      </c>
      <c r="U160" s="35" t="s">
        <v>52</v>
      </c>
      <c r="V160" s="35" t="s">
        <v>52</v>
      </c>
      <c r="W160" s="65" t="s">
        <v>52</v>
      </c>
      <c r="X160" s="45">
        <v>2</v>
      </c>
      <c r="Y160" s="80" t="s">
        <v>45</v>
      </c>
      <c r="Z160" s="80" t="s">
        <v>45</v>
      </c>
      <c r="AA160" s="80" t="s">
        <v>45</v>
      </c>
      <c r="AB160" s="80" t="s">
        <v>45</v>
      </c>
      <c r="AC160" s="80" t="s">
        <v>45</v>
      </c>
      <c r="AD160" s="80" t="s">
        <v>45</v>
      </c>
      <c r="AE160" s="76" t="s">
        <v>21</v>
      </c>
      <c r="AF160" s="76" t="s">
        <v>21</v>
      </c>
      <c r="AG160" s="76" t="s">
        <v>21</v>
      </c>
      <c r="AH160" s="76" t="s">
        <v>21</v>
      </c>
      <c r="AI160" s="76" t="s">
        <v>21</v>
      </c>
      <c r="AJ160" s="76" t="s">
        <v>21</v>
      </c>
      <c r="AK160" s="72" t="s">
        <v>44</v>
      </c>
      <c r="AL160" s="78" t="s">
        <v>20</v>
      </c>
      <c r="AM160" s="78" t="s">
        <v>20</v>
      </c>
      <c r="AN160" s="78" t="s">
        <v>20</v>
      </c>
      <c r="AO160" s="78" t="s">
        <v>20</v>
      </c>
      <c r="AP160" s="79" t="s">
        <v>20</v>
      </c>
      <c r="AQ160" s="45">
        <v>1</v>
      </c>
      <c r="AR160" s="70" t="s">
        <v>30</v>
      </c>
      <c r="AS160" s="70" t="s">
        <v>30</v>
      </c>
      <c r="AT160" s="70" t="s">
        <v>30</v>
      </c>
      <c r="AU160" s="70" t="s">
        <v>30</v>
      </c>
      <c r="AV160" s="70" t="s">
        <v>30</v>
      </c>
      <c r="AW160" s="70" t="s">
        <v>30</v>
      </c>
      <c r="AX160" s="70" t="s">
        <v>30</v>
      </c>
      <c r="AY160" s="70" t="s">
        <v>30</v>
      </c>
      <c r="AZ160" s="70" t="s">
        <v>30</v>
      </c>
      <c r="BA160" s="70" t="s">
        <v>30</v>
      </c>
      <c r="BB160" s="70" t="s">
        <v>30</v>
      </c>
      <c r="BC160" s="70" t="s">
        <v>30</v>
      </c>
      <c r="BD160" s="70" t="s">
        <v>30</v>
      </c>
      <c r="BE160" s="70" t="s">
        <v>30</v>
      </c>
      <c r="BF160" s="70" t="s">
        <v>30</v>
      </c>
      <c r="BG160" s="70" t="s">
        <v>30</v>
      </c>
      <c r="BH160" s="70" t="s">
        <v>30</v>
      </c>
      <c r="BI160" s="220" t="s">
        <v>30</v>
      </c>
      <c r="BJ160" s="237"/>
    </row>
    <row r="161" spans="1:62" x14ac:dyDescent="0.2">
      <c r="A161" s="258"/>
      <c r="B161" s="250"/>
      <c r="C161" s="11">
        <v>48</v>
      </c>
      <c r="D161" s="39"/>
      <c r="E161" s="45">
        <v>3</v>
      </c>
      <c r="F161" s="35" t="s">
        <v>52</v>
      </c>
      <c r="G161" s="35" t="s">
        <v>52</v>
      </c>
      <c r="H161" s="35" t="s">
        <v>52</v>
      </c>
      <c r="I161" s="35" t="s">
        <v>52</v>
      </c>
      <c r="J161" s="35" t="s">
        <v>52</v>
      </c>
      <c r="K161" s="35" t="s">
        <v>52</v>
      </c>
      <c r="L161" s="35" t="s">
        <v>52</v>
      </c>
      <c r="M161" s="35" t="s">
        <v>52</v>
      </c>
      <c r="N161" s="35" t="s">
        <v>52</v>
      </c>
      <c r="O161" s="35" t="s">
        <v>52</v>
      </c>
      <c r="P161" s="35" t="s">
        <v>52</v>
      </c>
      <c r="Q161" s="35" t="s">
        <v>52</v>
      </c>
      <c r="R161" s="35" t="s">
        <v>52</v>
      </c>
      <c r="S161" s="35" t="s">
        <v>52</v>
      </c>
      <c r="T161" s="35" t="s">
        <v>52</v>
      </c>
      <c r="U161" s="35" t="s">
        <v>52</v>
      </c>
      <c r="V161" s="35" t="s">
        <v>52</v>
      </c>
      <c r="W161" s="65" t="s">
        <v>52</v>
      </c>
      <c r="X161" s="45">
        <v>2</v>
      </c>
      <c r="Y161" s="80" t="s">
        <v>45</v>
      </c>
      <c r="Z161" s="80" t="s">
        <v>45</v>
      </c>
      <c r="AA161" s="80" t="s">
        <v>45</v>
      </c>
      <c r="AB161" s="80" t="s">
        <v>45</v>
      </c>
      <c r="AC161" s="80" t="s">
        <v>45</v>
      </c>
      <c r="AD161" s="80" t="s">
        <v>45</v>
      </c>
      <c r="AE161" s="76" t="s">
        <v>21</v>
      </c>
      <c r="AF161" s="76" t="s">
        <v>21</v>
      </c>
      <c r="AG161" s="76" t="s">
        <v>21</v>
      </c>
      <c r="AH161" s="76" t="s">
        <v>21</v>
      </c>
      <c r="AI161" s="76" t="s">
        <v>21</v>
      </c>
      <c r="AJ161" s="76" t="s">
        <v>21</v>
      </c>
      <c r="AK161" s="72" t="s">
        <v>44</v>
      </c>
      <c r="AL161" s="78" t="s">
        <v>20</v>
      </c>
      <c r="AM161" s="78" t="s">
        <v>20</v>
      </c>
      <c r="AN161" s="78" t="s">
        <v>20</v>
      </c>
      <c r="AO161" s="78" t="s">
        <v>20</v>
      </c>
      <c r="AP161" s="79" t="s">
        <v>20</v>
      </c>
      <c r="AQ161" s="45">
        <v>1</v>
      </c>
      <c r="AR161" s="70" t="s">
        <v>30</v>
      </c>
      <c r="AS161" s="70" t="s">
        <v>30</v>
      </c>
      <c r="AT161" s="70" t="s">
        <v>30</v>
      </c>
      <c r="AU161" s="70" t="s">
        <v>30</v>
      </c>
      <c r="AV161" s="70" t="s">
        <v>30</v>
      </c>
      <c r="AW161" s="70" t="s">
        <v>30</v>
      </c>
      <c r="AX161" s="70" t="s">
        <v>30</v>
      </c>
      <c r="AY161" s="70" t="s">
        <v>30</v>
      </c>
      <c r="AZ161" s="70" t="s">
        <v>30</v>
      </c>
      <c r="BA161" s="70" t="s">
        <v>30</v>
      </c>
      <c r="BB161" s="70" t="s">
        <v>30</v>
      </c>
      <c r="BC161" s="70" t="s">
        <v>30</v>
      </c>
      <c r="BD161" s="70" t="s">
        <v>30</v>
      </c>
      <c r="BE161" s="70" t="s">
        <v>30</v>
      </c>
      <c r="BF161" s="70" t="s">
        <v>30</v>
      </c>
      <c r="BG161" s="70" t="s">
        <v>30</v>
      </c>
      <c r="BH161" s="70" t="s">
        <v>30</v>
      </c>
      <c r="BI161" s="220" t="s">
        <v>30</v>
      </c>
      <c r="BJ161" s="237"/>
    </row>
    <row r="162" spans="1:62" x14ac:dyDescent="0.2">
      <c r="A162" s="258"/>
      <c r="B162" s="250" t="s">
        <v>3</v>
      </c>
      <c r="C162" s="11">
        <v>49</v>
      </c>
      <c r="D162" s="39"/>
      <c r="E162" s="45">
        <v>3</v>
      </c>
      <c r="F162" s="35" t="s">
        <v>52</v>
      </c>
      <c r="G162" s="35" t="s">
        <v>52</v>
      </c>
      <c r="H162" s="35" t="s">
        <v>52</v>
      </c>
      <c r="I162" s="35" t="s">
        <v>52</v>
      </c>
      <c r="J162" s="35" t="s">
        <v>52</v>
      </c>
      <c r="K162" s="35" t="s">
        <v>52</v>
      </c>
      <c r="L162" s="35" t="s">
        <v>52</v>
      </c>
      <c r="M162" s="35" t="s">
        <v>52</v>
      </c>
      <c r="N162" s="35" t="s">
        <v>52</v>
      </c>
      <c r="O162" s="35" t="s">
        <v>52</v>
      </c>
      <c r="P162" s="35" t="s">
        <v>52</v>
      </c>
      <c r="Q162" s="35" t="s">
        <v>52</v>
      </c>
      <c r="R162" s="35" t="s">
        <v>52</v>
      </c>
      <c r="S162" s="35" t="s">
        <v>52</v>
      </c>
      <c r="T162" s="35" t="s">
        <v>52</v>
      </c>
      <c r="U162" s="35" t="s">
        <v>52</v>
      </c>
      <c r="V162" s="35" t="s">
        <v>52</v>
      </c>
      <c r="W162" s="65" t="s">
        <v>52</v>
      </c>
      <c r="X162" s="45">
        <v>2</v>
      </c>
      <c r="Y162" s="80" t="s">
        <v>45</v>
      </c>
      <c r="Z162" s="80" t="s">
        <v>45</v>
      </c>
      <c r="AA162" s="80" t="s">
        <v>45</v>
      </c>
      <c r="AB162" s="80" t="s">
        <v>45</v>
      </c>
      <c r="AC162" s="80" t="s">
        <v>45</v>
      </c>
      <c r="AD162" s="80" t="s">
        <v>45</v>
      </c>
      <c r="AE162" s="76" t="s">
        <v>21</v>
      </c>
      <c r="AF162" s="76" t="s">
        <v>21</v>
      </c>
      <c r="AG162" s="76" t="s">
        <v>21</v>
      </c>
      <c r="AH162" s="76" t="s">
        <v>21</v>
      </c>
      <c r="AI162" s="76" t="s">
        <v>21</v>
      </c>
      <c r="AJ162" s="76" t="s">
        <v>21</v>
      </c>
      <c r="AK162" s="72" t="s">
        <v>44</v>
      </c>
      <c r="AL162" s="78" t="s">
        <v>20</v>
      </c>
      <c r="AM162" s="78" t="s">
        <v>20</v>
      </c>
      <c r="AN162" s="78" t="s">
        <v>20</v>
      </c>
      <c r="AO162" s="78" t="s">
        <v>20</v>
      </c>
      <c r="AP162" s="79" t="s">
        <v>20</v>
      </c>
      <c r="AQ162" s="45">
        <v>1</v>
      </c>
      <c r="AR162" s="70" t="s">
        <v>30</v>
      </c>
      <c r="AS162" s="70" t="s">
        <v>30</v>
      </c>
      <c r="AT162" s="70" t="s">
        <v>30</v>
      </c>
      <c r="AU162" s="70" t="s">
        <v>30</v>
      </c>
      <c r="AV162" s="70" t="s">
        <v>30</v>
      </c>
      <c r="AW162" s="70" t="s">
        <v>30</v>
      </c>
      <c r="AX162" s="70" t="s">
        <v>30</v>
      </c>
      <c r="AY162" s="70" t="s">
        <v>30</v>
      </c>
      <c r="AZ162" s="70" t="s">
        <v>30</v>
      </c>
      <c r="BA162" s="70" t="s">
        <v>30</v>
      </c>
      <c r="BB162" s="70" t="s">
        <v>30</v>
      </c>
      <c r="BC162" s="70" t="s">
        <v>30</v>
      </c>
      <c r="BD162" s="70" t="s">
        <v>30</v>
      </c>
      <c r="BE162" s="70" t="s">
        <v>30</v>
      </c>
      <c r="BF162" s="70" t="s">
        <v>30</v>
      </c>
      <c r="BG162" s="70" t="s">
        <v>30</v>
      </c>
      <c r="BH162" s="70" t="s">
        <v>30</v>
      </c>
      <c r="BI162" s="220" t="s">
        <v>30</v>
      </c>
      <c r="BJ162" s="237"/>
    </row>
    <row r="163" spans="1:62" x14ac:dyDescent="0.2">
      <c r="A163" s="258"/>
      <c r="B163" s="250"/>
      <c r="C163" s="11">
        <v>50</v>
      </c>
      <c r="D163" s="39"/>
      <c r="E163" s="45">
        <v>3</v>
      </c>
      <c r="F163" s="35" t="s">
        <v>52</v>
      </c>
      <c r="G163" s="35" t="s">
        <v>52</v>
      </c>
      <c r="H163" s="35" t="s">
        <v>52</v>
      </c>
      <c r="I163" s="35" t="s">
        <v>52</v>
      </c>
      <c r="J163" s="35" t="s">
        <v>52</v>
      </c>
      <c r="K163" s="35" t="s">
        <v>52</v>
      </c>
      <c r="L163" s="35" t="s">
        <v>52</v>
      </c>
      <c r="M163" s="35" t="s">
        <v>52</v>
      </c>
      <c r="N163" s="35" t="s">
        <v>52</v>
      </c>
      <c r="O163" s="35" t="s">
        <v>52</v>
      </c>
      <c r="P163" s="35" t="s">
        <v>52</v>
      </c>
      <c r="Q163" s="35" t="s">
        <v>52</v>
      </c>
      <c r="R163" s="35" t="s">
        <v>52</v>
      </c>
      <c r="S163" s="35" t="s">
        <v>52</v>
      </c>
      <c r="T163" s="35" t="s">
        <v>52</v>
      </c>
      <c r="U163" s="35" t="s">
        <v>52</v>
      </c>
      <c r="V163" s="35" t="s">
        <v>52</v>
      </c>
      <c r="W163" s="65" t="s">
        <v>52</v>
      </c>
      <c r="X163" s="45">
        <v>2</v>
      </c>
      <c r="Y163" s="80" t="s">
        <v>45</v>
      </c>
      <c r="Z163" s="80" t="s">
        <v>45</v>
      </c>
      <c r="AA163" s="80" t="s">
        <v>45</v>
      </c>
      <c r="AB163" s="80" t="s">
        <v>45</v>
      </c>
      <c r="AC163" s="80" t="s">
        <v>45</v>
      </c>
      <c r="AD163" s="80" t="s">
        <v>45</v>
      </c>
      <c r="AE163" s="76" t="s">
        <v>21</v>
      </c>
      <c r="AF163" s="76" t="s">
        <v>21</v>
      </c>
      <c r="AG163" s="76" t="s">
        <v>21</v>
      </c>
      <c r="AH163" s="76" t="s">
        <v>21</v>
      </c>
      <c r="AI163" s="76" t="s">
        <v>21</v>
      </c>
      <c r="AJ163" s="76" t="s">
        <v>21</v>
      </c>
      <c r="AK163" s="78" t="s">
        <v>20</v>
      </c>
      <c r="AL163" s="72" t="s">
        <v>44</v>
      </c>
      <c r="AM163" s="78" t="s">
        <v>20</v>
      </c>
      <c r="AN163" s="78" t="s">
        <v>20</v>
      </c>
      <c r="AO163" s="78" t="s">
        <v>20</v>
      </c>
      <c r="AP163" s="79" t="s">
        <v>20</v>
      </c>
      <c r="AQ163" s="45">
        <v>1</v>
      </c>
      <c r="AR163" s="70" t="s">
        <v>30</v>
      </c>
      <c r="AS163" s="70" t="s">
        <v>30</v>
      </c>
      <c r="AT163" s="70" t="s">
        <v>30</v>
      </c>
      <c r="AU163" s="70" t="s">
        <v>30</v>
      </c>
      <c r="AV163" s="70" t="s">
        <v>30</v>
      </c>
      <c r="AW163" s="70" t="s">
        <v>30</v>
      </c>
      <c r="AX163" s="70" t="s">
        <v>30</v>
      </c>
      <c r="AY163" s="70" t="s">
        <v>30</v>
      </c>
      <c r="AZ163" s="70" t="s">
        <v>30</v>
      </c>
      <c r="BA163" s="70" t="s">
        <v>30</v>
      </c>
      <c r="BB163" s="70" t="s">
        <v>30</v>
      </c>
      <c r="BC163" s="70" t="s">
        <v>30</v>
      </c>
      <c r="BD163" s="70" t="s">
        <v>30</v>
      </c>
      <c r="BE163" s="70" t="s">
        <v>30</v>
      </c>
      <c r="BF163" s="70" t="s">
        <v>30</v>
      </c>
      <c r="BG163" s="70" t="s">
        <v>30</v>
      </c>
      <c r="BH163" s="70" t="s">
        <v>30</v>
      </c>
      <c r="BI163" s="220" t="s">
        <v>30</v>
      </c>
      <c r="BJ163" s="237"/>
    </row>
    <row r="164" spans="1:62" x14ac:dyDescent="0.2">
      <c r="A164" s="258"/>
      <c r="B164" s="250"/>
      <c r="C164" s="11">
        <v>51</v>
      </c>
      <c r="D164" s="39" t="s">
        <v>27</v>
      </c>
      <c r="E164" s="45">
        <v>3</v>
      </c>
      <c r="F164" s="35" t="s">
        <v>52</v>
      </c>
      <c r="G164" s="35" t="s">
        <v>52</v>
      </c>
      <c r="H164" s="35" t="s">
        <v>52</v>
      </c>
      <c r="I164" s="35" t="s">
        <v>52</v>
      </c>
      <c r="J164" s="35" t="s">
        <v>52</v>
      </c>
      <c r="K164" s="35" t="s">
        <v>52</v>
      </c>
      <c r="L164" s="35" t="s">
        <v>52</v>
      </c>
      <c r="M164" s="35" t="s">
        <v>52</v>
      </c>
      <c r="N164" s="35" t="s">
        <v>52</v>
      </c>
      <c r="O164" s="35" t="s">
        <v>52</v>
      </c>
      <c r="P164" s="35" t="s">
        <v>52</v>
      </c>
      <c r="Q164" s="35" t="s">
        <v>52</v>
      </c>
      <c r="R164" s="35" t="s">
        <v>52</v>
      </c>
      <c r="S164" s="35" t="s">
        <v>52</v>
      </c>
      <c r="T164" s="35" t="s">
        <v>52</v>
      </c>
      <c r="U164" s="35" t="s">
        <v>52</v>
      </c>
      <c r="V164" s="35" t="s">
        <v>52</v>
      </c>
      <c r="W164" s="65" t="s">
        <v>52</v>
      </c>
      <c r="X164" s="45">
        <v>2</v>
      </c>
      <c r="Y164" s="80" t="s">
        <v>45</v>
      </c>
      <c r="Z164" s="80" t="s">
        <v>45</v>
      </c>
      <c r="AA164" s="80" t="s">
        <v>45</v>
      </c>
      <c r="AB164" s="80" t="s">
        <v>45</v>
      </c>
      <c r="AC164" s="80" t="s">
        <v>45</v>
      </c>
      <c r="AD164" s="80" t="s">
        <v>45</v>
      </c>
      <c r="AE164" s="76" t="s">
        <v>21</v>
      </c>
      <c r="AF164" s="76" t="s">
        <v>21</v>
      </c>
      <c r="AG164" s="76" t="s">
        <v>21</v>
      </c>
      <c r="AH164" s="76" t="s">
        <v>21</v>
      </c>
      <c r="AI164" s="76" t="s">
        <v>21</v>
      </c>
      <c r="AJ164" s="76" t="s">
        <v>21</v>
      </c>
      <c r="AK164" s="78" t="s">
        <v>20</v>
      </c>
      <c r="AL164" s="72" t="s">
        <v>44</v>
      </c>
      <c r="AM164" s="78" t="s">
        <v>20</v>
      </c>
      <c r="AN164" s="78" t="s">
        <v>20</v>
      </c>
      <c r="AO164" s="78" t="s">
        <v>20</v>
      </c>
      <c r="AP164" s="79" t="s">
        <v>20</v>
      </c>
      <c r="AQ164" s="45">
        <v>1</v>
      </c>
      <c r="AR164" s="70" t="s">
        <v>30</v>
      </c>
      <c r="AS164" s="70" t="s">
        <v>30</v>
      </c>
      <c r="AT164" s="70" t="s">
        <v>30</v>
      </c>
      <c r="AU164" s="70" t="s">
        <v>30</v>
      </c>
      <c r="AV164" s="70" t="s">
        <v>30</v>
      </c>
      <c r="AW164" s="70" t="s">
        <v>30</v>
      </c>
      <c r="AX164" s="70" t="s">
        <v>30</v>
      </c>
      <c r="AY164" s="70" t="s">
        <v>30</v>
      </c>
      <c r="AZ164" s="70" t="s">
        <v>30</v>
      </c>
      <c r="BA164" s="70" t="s">
        <v>30</v>
      </c>
      <c r="BB164" s="70" t="s">
        <v>30</v>
      </c>
      <c r="BC164" s="70" t="s">
        <v>30</v>
      </c>
      <c r="BD164" s="70" t="s">
        <v>30</v>
      </c>
      <c r="BE164" s="70" t="s">
        <v>30</v>
      </c>
      <c r="BF164" s="70" t="s">
        <v>30</v>
      </c>
      <c r="BG164" s="70" t="s">
        <v>30</v>
      </c>
      <c r="BH164" s="70" t="s">
        <v>30</v>
      </c>
      <c r="BI164" s="220" t="s">
        <v>30</v>
      </c>
      <c r="BJ164" s="237"/>
    </row>
    <row r="165" spans="1:62" ht="13.5" thickBot="1" x14ac:dyDescent="0.25">
      <c r="A165" s="291"/>
      <c r="B165" s="251"/>
      <c r="C165" s="164">
        <v>52</v>
      </c>
      <c r="D165" s="165" t="s">
        <v>27</v>
      </c>
      <c r="E165" s="45">
        <v>3</v>
      </c>
      <c r="F165" s="35" t="s">
        <v>52</v>
      </c>
      <c r="G165" s="35" t="s">
        <v>52</v>
      </c>
      <c r="H165" s="35" t="s">
        <v>52</v>
      </c>
      <c r="I165" s="35" t="s">
        <v>52</v>
      </c>
      <c r="J165" s="35" t="s">
        <v>52</v>
      </c>
      <c r="K165" s="35" t="s">
        <v>52</v>
      </c>
      <c r="L165" s="35" t="s">
        <v>52</v>
      </c>
      <c r="M165" s="35" t="s">
        <v>52</v>
      </c>
      <c r="N165" s="35" t="s">
        <v>52</v>
      </c>
      <c r="O165" s="35" t="s">
        <v>52</v>
      </c>
      <c r="P165" s="35" t="s">
        <v>52</v>
      </c>
      <c r="Q165" s="35" t="s">
        <v>52</v>
      </c>
      <c r="R165" s="35" t="s">
        <v>52</v>
      </c>
      <c r="S165" s="35" t="s">
        <v>52</v>
      </c>
      <c r="T165" s="35" t="s">
        <v>52</v>
      </c>
      <c r="U165" s="35" t="s">
        <v>52</v>
      </c>
      <c r="V165" s="35" t="s">
        <v>52</v>
      </c>
      <c r="W165" s="65" t="s">
        <v>52</v>
      </c>
      <c r="X165" s="45">
        <v>2</v>
      </c>
      <c r="Y165" s="80" t="s">
        <v>45</v>
      </c>
      <c r="Z165" s="80" t="s">
        <v>45</v>
      </c>
      <c r="AA165" s="80" t="s">
        <v>45</v>
      </c>
      <c r="AB165" s="80" t="s">
        <v>45</v>
      </c>
      <c r="AC165" s="80" t="s">
        <v>45</v>
      </c>
      <c r="AD165" s="80" t="s">
        <v>45</v>
      </c>
      <c r="AE165" s="76" t="s">
        <v>21</v>
      </c>
      <c r="AF165" s="76" t="s">
        <v>21</v>
      </c>
      <c r="AG165" s="76" t="s">
        <v>21</v>
      </c>
      <c r="AH165" s="76" t="s">
        <v>21</v>
      </c>
      <c r="AI165" s="76" t="s">
        <v>21</v>
      </c>
      <c r="AJ165" s="76" t="s">
        <v>21</v>
      </c>
      <c r="AK165" s="78" t="s">
        <v>20</v>
      </c>
      <c r="AL165" s="72" t="s">
        <v>44</v>
      </c>
      <c r="AM165" s="78" t="s">
        <v>20</v>
      </c>
      <c r="AN165" s="78" t="s">
        <v>20</v>
      </c>
      <c r="AO165" s="78" t="s">
        <v>20</v>
      </c>
      <c r="AP165" s="79" t="s">
        <v>20</v>
      </c>
      <c r="AQ165" s="45">
        <v>1</v>
      </c>
      <c r="AR165" s="70" t="s">
        <v>30</v>
      </c>
      <c r="AS165" s="70" t="s">
        <v>30</v>
      </c>
      <c r="AT165" s="70" t="s">
        <v>30</v>
      </c>
      <c r="AU165" s="70" t="s">
        <v>30</v>
      </c>
      <c r="AV165" s="70" t="s">
        <v>30</v>
      </c>
      <c r="AW165" s="70" t="s">
        <v>30</v>
      </c>
      <c r="AX165" s="70" t="s">
        <v>30</v>
      </c>
      <c r="AY165" s="70" t="s">
        <v>30</v>
      </c>
      <c r="AZ165" s="70" t="s">
        <v>30</v>
      </c>
      <c r="BA165" s="70" t="s">
        <v>30</v>
      </c>
      <c r="BB165" s="70" t="s">
        <v>30</v>
      </c>
      <c r="BC165" s="70" t="s">
        <v>30</v>
      </c>
      <c r="BD165" s="70" t="s">
        <v>30</v>
      </c>
      <c r="BE165" s="70" t="s">
        <v>30</v>
      </c>
      <c r="BF165" s="70" t="s">
        <v>30</v>
      </c>
      <c r="BG165" s="70" t="s">
        <v>30</v>
      </c>
      <c r="BH165" s="70" t="s">
        <v>30</v>
      </c>
      <c r="BI165" s="220" t="s">
        <v>30</v>
      </c>
      <c r="BJ165" s="237"/>
    </row>
    <row r="166" spans="1:62" x14ac:dyDescent="0.2">
      <c r="A166" s="285">
        <v>2023</v>
      </c>
      <c r="B166" s="288" t="s">
        <v>4</v>
      </c>
      <c r="C166" s="10">
        <v>1</v>
      </c>
      <c r="D166" s="171" t="s">
        <v>27</v>
      </c>
      <c r="E166" s="45">
        <v>3</v>
      </c>
      <c r="F166" s="35" t="s">
        <v>52</v>
      </c>
      <c r="G166" s="35" t="s">
        <v>52</v>
      </c>
      <c r="H166" s="35" t="s">
        <v>52</v>
      </c>
      <c r="I166" s="35" t="s">
        <v>52</v>
      </c>
      <c r="J166" s="35" t="s">
        <v>52</v>
      </c>
      <c r="K166" s="35" t="s">
        <v>52</v>
      </c>
      <c r="L166" s="35" t="s">
        <v>52</v>
      </c>
      <c r="M166" s="35" t="s">
        <v>52</v>
      </c>
      <c r="N166" s="35" t="s">
        <v>52</v>
      </c>
      <c r="O166" s="35" t="s">
        <v>52</v>
      </c>
      <c r="P166" s="35" t="s">
        <v>52</v>
      </c>
      <c r="Q166" s="35" t="s">
        <v>52</v>
      </c>
      <c r="R166" s="35" t="s">
        <v>52</v>
      </c>
      <c r="S166" s="35" t="s">
        <v>52</v>
      </c>
      <c r="T166" s="35" t="s">
        <v>52</v>
      </c>
      <c r="U166" s="35" t="s">
        <v>52</v>
      </c>
      <c r="V166" s="35" t="s">
        <v>52</v>
      </c>
      <c r="W166" s="65" t="s">
        <v>52</v>
      </c>
      <c r="X166" s="45">
        <v>2</v>
      </c>
      <c r="Y166" s="78" t="s">
        <v>20</v>
      </c>
      <c r="Z166" s="78" t="s">
        <v>20</v>
      </c>
      <c r="AA166" s="78" t="s">
        <v>20</v>
      </c>
      <c r="AB166" s="78" t="s">
        <v>20</v>
      </c>
      <c r="AC166" s="78" t="s">
        <v>20</v>
      </c>
      <c r="AD166" s="78" t="s">
        <v>20</v>
      </c>
      <c r="AE166" s="80" t="s">
        <v>45</v>
      </c>
      <c r="AF166" s="80" t="s">
        <v>45</v>
      </c>
      <c r="AG166" s="80" t="s">
        <v>45</v>
      </c>
      <c r="AH166" s="80" t="s">
        <v>45</v>
      </c>
      <c r="AI166" s="80" t="s">
        <v>45</v>
      </c>
      <c r="AJ166" s="80" t="s">
        <v>45</v>
      </c>
      <c r="AK166" s="76" t="s">
        <v>21</v>
      </c>
      <c r="AL166" s="76" t="s">
        <v>21</v>
      </c>
      <c r="AM166" s="72" t="s">
        <v>44</v>
      </c>
      <c r="AN166" s="76" t="s">
        <v>21</v>
      </c>
      <c r="AO166" s="76" t="s">
        <v>21</v>
      </c>
      <c r="AP166" s="77" t="s">
        <v>21</v>
      </c>
      <c r="AQ166" s="45">
        <v>1</v>
      </c>
      <c r="AR166" s="70" t="s">
        <v>30</v>
      </c>
      <c r="AS166" s="70" t="s">
        <v>30</v>
      </c>
      <c r="AT166" s="70" t="s">
        <v>30</v>
      </c>
      <c r="AU166" s="70" t="s">
        <v>30</v>
      </c>
      <c r="AV166" s="70" t="s">
        <v>30</v>
      </c>
      <c r="AW166" s="70" t="s">
        <v>30</v>
      </c>
      <c r="AX166" s="70" t="s">
        <v>30</v>
      </c>
      <c r="AY166" s="70" t="s">
        <v>30</v>
      </c>
      <c r="AZ166" s="70" t="s">
        <v>30</v>
      </c>
      <c r="BA166" s="70" t="s">
        <v>30</v>
      </c>
      <c r="BB166" s="70" t="s">
        <v>30</v>
      </c>
      <c r="BC166" s="70" t="s">
        <v>30</v>
      </c>
      <c r="BD166" s="70" t="s">
        <v>30</v>
      </c>
      <c r="BE166" s="70" t="s">
        <v>30</v>
      </c>
      <c r="BF166" s="70" t="s">
        <v>30</v>
      </c>
      <c r="BG166" s="70" t="s">
        <v>30</v>
      </c>
      <c r="BH166" s="70" t="s">
        <v>30</v>
      </c>
      <c r="BI166" s="220" t="s">
        <v>30</v>
      </c>
      <c r="BJ166" s="237"/>
    </row>
    <row r="167" spans="1:62" x14ac:dyDescent="0.2">
      <c r="A167" s="286"/>
      <c r="B167" s="289"/>
      <c r="C167" s="11">
        <v>2</v>
      </c>
      <c r="D167" s="166"/>
      <c r="E167" s="45">
        <v>3</v>
      </c>
      <c r="F167" s="35" t="s">
        <v>52</v>
      </c>
      <c r="G167" s="35" t="s">
        <v>52</v>
      </c>
      <c r="H167" s="35" t="s">
        <v>52</v>
      </c>
      <c r="I167" s="35" t="s">
        <v>52</v>
      </c>
      <c r="J167" s="35" t="s">
        <v>52</v>
      </c>
      <c r="K167" s="35" t="s">
        <v>52</v>
      </c>
      <c r="L167" s="35" t="s">
        <v>52</v>
      </c>
      <c r="M167" s="35" t="s">
        <v>52</v>
      </c>
      <c r="N167" s="35" t="s">
        <v>52</v>
      </c>
      <c r="O167" s="35" t="s">
        <v>52</v>
      </c>
      <c r="P167" s="35" t="s">
        <v>52</v>
      </c>
      <c r="Q167" s="35" t="s">
        <v>52</v>
      </c>
      <c r="R167" s="35" t="s">
        <v>52</v>
      </c>
      <c r="S167" s="35" t="s">
        <v>52</v>
      </c>
      <c r="T167" s="35" t="s">
        <v>52</v>
      </c>
      <c r="U167" s="35" t="s">
        <v>52</v>
      </c>
      <c r="V167" s="35" t="s">
        <v>52</v>
      </c>
      <c r="W167" s="65" t="s">
        <v>52</v>
      </c>
      <c r="X167" s="45">
        <v>2</v>
      </c>
      <c r="Y167" s="78" t="s">
        <v>20</v>
      </c>
      <c r="Z167" s="78" t="s">
        <v>20</v>
      </c>
      <c r="AA167" s="78" t="s">
        <v>20</v>
      </c>
      <c r="AB167" s="78" t="s">
        <v>20</v>
      </c>
      <c r="AC167" s="78" t="s">
        <v>20</v>
      </c>
      <c r="AD167" s="78" t="s">
        <v>20</v>
      </c>
      <c r="AE167" s="80" t="s">
        <v>45</v>
      </c>
      <c r="AF167" s="80" t="s">
        <v>45</v>
      </c>
      <c r="AG167" s="80" t="s">
        <v>45</v>
      </c>
      <c r="AH167" s="80" t="s">
        <v>45</v>
      </c>
      <c r="AI167" s="80" t="s">
        <v>45</v>
      </c>
      <c r="AJ167" s="80" t="s">
        <v>45</v>
      </c>
      <c r="AK167" s="76" t="s">
        <v>21</v>
      </c>
      <c r="AL167" s="76" t="s">
        <v>21</v>
      </c>
      <c r="AM167" s="72" t="s">
        <v>44</v>
      </c>
      <c r="AN167" s="76" t="s">
        <v>21</v>
      </c>
      <c r="AO167" s="76" t="s">
        <v>21</v>
      </c>
      <c r="AP167" s="77" t="s">
        <v>21</v>
      </c>
      <c r="AQ167" s="45">
        <v>1</v>
      </c>
      <c r="AR167" s="70" t="s">
        <v>30</v>
      </c>
      <c r="AS167" s="70" t="s">
        <v>30</v>
      </c>
      <c r="AT167" s="70" t="s">
        <v>30</v>
      </c>
      <c r="AU167" s="70" t="s">
        <v>30</v>
      </c>
      <c r="AV167" s="70" t="s">
        <v>30</v>
      </c>
      <c r="AW167" s="70" t="s">
        <v>30</v>
      </c>
      <c r="AX167" s="70" t="s">
        <v>30</v>
      </c>
      <c r="AY167" s="70" t="s">
        <v>30</v>
      </c>
      <c r="AZ167" s="70" t="s">
        <v>30</v>
      </c>
      <c r="BA167" s="70" t="s">
        <v>30</v>
      </c>
      <c r="BB167" s="70" t="s">
        <v>30</v>
      </c>
      <c r="BC167" s="70" t="s">
        <v>30</v>
      </c>
      <c r="BD167" s="70" t="s">
        <v>30</v>
      </c>
      <c r="BE167" s="70" t="s">
        <v>30</v>
      </c>
      <c r="BF167" s="70" t="s">
        <v>30</v>
      </c>
      <c r="BG167" s="70" t="s">
        <v>30</v>
      </c>
      <c r="BH167" s="70" t="s">
        <v>30</v>
      </c>
      <c r="BI167" s="220" t="s">
        <v>30</v>
      </c>
      <c r="BJ167" s="237"/>
    </row>
    <row r="168" spans="1:62" x14ac:dyDescent="0.2">
      <c r="A168" s="286"/>
      <c r="B168" s="289"/>
      <c r="C168" s="11">
        <v>3</v>
      </c>
      <c r="D168" s="166"/>
      <c r="E168" s="45">
        <v>3</v>
      </c>
      <c r="F168" s="35" t="s">
        <v>52</v>
      </c>
      <c r="G168" s="35" t="s">
        <v>52</v>
      </c>
      <c r="H168" s="35" t="s">
        <v>52</v>
      </c>
      <c r="I168" s="35" t="s">
        <v>52</v>
      </c>
      <c r="J168" s="35" t="s">
        <v>52</v>
      </c>
      <c r="K168" s="35" t="s">
        <v>52</v>
      </c>
      <c r="L168" s="35" t="s">
        <v>52</v>
      </c>
      <c r="M168" s="35" t="s">
        <v>52</v>
      </c>
      <c r="N168" s="35" t="s">
        <v>52</v>
      </c>
      <c r="O168" s="35" t="s">
        <v>52</v>
      </c>
      <c r="P168" s="35" t="s">
        <v>52</v>
      </c>
      <c r="Q168" s="35" t="s">
        <v>52</v>
      </c>
      <c r="R168" s="35" t="s">
        <v>52</v>
      </c>
      <c r="S168" s="35" t="s">
        <v>52</v>
      </c>
      <c r="T168" s="35" t="s">
        <v>52</v>
      </c>
      <c r="U168" s="35" t="s">
        <v>52</v>
      </c>
      <c r="V168" s="35" t="s">
        <v>52</v>
      </c>
      <c r="W168" s="65" t="s">
        <v>52</v>
      </c>
      <c r="X168" s="45">
        <v>2</v>
      </c>
      <c r="Y168" s="78" t="s">
        <v>20</v>
      </c>
      <c r="Z168" s="78" t="s">
        <v>20</v>
      </c>
      <c r="AA168" s="78" t="s">
        <v>20</v>
      </c>
      <c r="AB168" s="78" t="s">
        <v>20</v>
      </c>
      <c r="AC168" s="78" t="s">
        <v>20</v>
      </c>
      <c r="AD168" s="78" t="s">
        <v>20</v>
      </c>
      <c r="AE168" s="80" t="s">
        <v>45</v>
      </c>
      <c r="AF168" s="80" t="s">
        <v>45</v>
      </c>
      <c r="AG168" s="80" t="s">
        <v>45</v>
      </c>
      <c r="AH168" s="80" t="s">
        <v>45</v>
      </c>
      <c r="AI168" s="80" t="s">
        <v>45</v>
      </c>
      <c r="AJ168" s="80" t="s">
        <v>45</v>
      </c>
      <c r="AK168" s="76" t="s">
        <v>21</v>
      </c>
      <c r="AL168" s="76" t="s">
        <v>21</v>
      </c>
      <c r="AM168" s="72" t="s">
        <v>44</v>
      </c>
      <c r="AN168" s="76" t="s">
        <v>21</v>
      </c>
      <c r="AO168" s="76" t="s">
        <v>21</v>
      </c>
      <c r="AP168" s="77" t="s">
        <v>21</v>
      </c>
      <c r="AQ168" s="45">
        <v>1</v>
      </c>
      <c r="AR168" s="70" t="s">
        <v>30</v>
      </c>
      <c r="AS168" s="70" t="s">
        <v>30</v>
      </c>
      <c r="AT168" s="70" t="s">
        <v>30</v>
      </c>
      <c r="AU168" s="70" t="s">
        <v>30</v>
      </c>
      <c r="AV168" s="70" t="s">
        <v>30</v>
      </c>
      <c r="AW168" s="70" t="s">
        <v>30</v>
      </c>
      <c r="AX168" s="70" t="s">
        <v>30</v>
      </c>
      <c r="AY168" s="70" t="s">
        <v>30</v>
      </c>
      <c r="AZ168" s="70" t="s">
        <v>30</v>
      </c>
      <c r="BA168" s="70" t="s">
        <v>30</v>
      </c>
      <c r="BB168" s="70" t="s">
        <v>30</v>
      </c>
      <c r="BC168" s="70" t="s">
        <v>30</v>
      </c>
      <c r="BD168" s="70" t="s">
        <v>30</v>
      </c>
      <c r="BE168" s="70" t="s">
        <v>30</v>
      </c>
      <c r="BF168" s="70" t="s">
        <v>30</v>
      </c>
      <c r="BG168" s="70" t="s">
        <v>30</v>
      </c>
      <c r="BH168" s="70" t="s">
        <v>30</v>
      </c>
      <c r="BI168" s="220" t="s">
        <v>30</v>
      </c>
      <c r="BJ168" s="237"/>
    </row>
    <row r="169" spans="1:62" x14ac:dyDescent="0.2">
      <c r="A169" s="286"/>
      <c r="B169" s="289"/>
      <c r="C169" s="11">
        <v>4</v>
      </c>
      <c r="D169" s="166"/>
      <c r="E169" s="45">
        <v>3</v>
      </c>
      <c r="F169" s="35" t="s">
        <v>52</v>
      </c>
      <c r="G169" s="35" t="s">
        <v>52</v>
      </c>
      <c r="H169" s="35" t="s">
        <v>52</v>
      </c>
      <c r="I169" s="35" t="s">
        <v>52</v>
      </c>
      <c r="J169" s="35" t="s">
        <v>52</v>
      </c>
      <c r="K169" s="35" t="s">
        <v>52</v>
      </c>
      <c r="L169" s="35" t="s">
        <v>52</v>
      </c>
      <c r="M169" s="35" t="s">
        <v>52</v>
      </c>
      <c r="N169" s="35" t="s">
        <v>52</v>
      </c>
      <c r="O169" s="35" t="s">
        <v>52</v>
      </c>
      <c r="P169" s="35" t="s">
        <v>52</v>
      </c>
      <c r="Q169" s="35" t="s">
        <v>52</v>
      </c>
      <c r="R169" s="35" t="s">
        <v>52</v>
      </c>
      <c r="S169" s="35" t="s">
        <v>52</v>
      </c>
      <c r="T169" s="35" t="s">
        <v>52</v>
      </c>
      <c r="U169" s="35" t="s">
        <v>52</v>
      </c>
      <c r="V169" s="35" t="s">
        <v>52</v>
      </c>
      <c r="W169" s="65" t="s">
        <v>52</v>
      </c>
      <c r="X169" s="45">
        <v>2</v>
      </c>
      <c r="Y169" s="78" t="s">
        <v>20</v>
      </c>
      <c r="Z169" s="78" t="s">
        <v>20</v>
      </c>
      <c r="AA169" s="78" t="s">
        <v>20</v>
      </c>
      <c r="AB169" s="78" t="s">
        <v>20</v>
      </c>
      <c r="AC169" s="78" t="s">
        <v>20</v>
      </c>
      <c r="AD169" s="78" t="s">
        <v>20</v>
      </c>
      <c r="AE169" s="80" t="s">
        <v>45</v>
      </c>
      <c r="AF169" s="80" t="s">
        <v>45</v>
      </c>
      <c r="AG169" s="80" t="s">
        <v>45</v>
      </c>
      <c r="AH169" s="80" t="s">
        <v>45</v>
      </c>
      <c r="AI169" s="80" t="s">
        <v>45</v>
      </c>
      <c r="AJ169" s="80" t="s">
        <v>45</v>
      </c>
      <c r="AK169" s="76" t="s">
        <v>21</v>
      </c>
      <c r="AL169" s="76" t="s">
        <v>21</v>
      </c>
      <c r="AM169" s="76" t="s">
        <v>21</v>
      </c>
      <c r="AN169" s="72" t="s">
        <v>44</v>
      </c>
      <c r="AO169" s="76" t="s">
        <v>21</v>
      </c>
      <c r="AP169" s="77" t="s">
        <v>21</v>
      </c>
      <c r="AQ169" s="45">
        <v>1</v>
      </c>
      <c r="AR169" s="70" t="s">
        <v>30</v>
      </c>
      <c r="AS169" s="70" t="s">
        <v>30</v>
      </c>
      <c r="AT169" s="70" t="s">
        <v>30</v>
      </c>
      <c r="AU169" s="70" t="s">
        <v>30</v>
      </c>
      <c r="AV169" s="70" t="s">
        <v>30</v>
      </c>
      <c r="AW169" s="70" t="s">
        <v>30</v>
      </c>
      <c r="AX169" s="70" t="s">
        <v>30</v>
      </c>
      <c r="AY169" s="70" t="s">
        <v>30</v>
      </c>
      <c r="AZ169" s="70" t="s">
        <v>30</v>
      </c>
      <c r="BA169" s="70" t="s">
        <v>30</v>
      </c>
      <c r="BB169" s="70" t="s">
        <v>30</v>
      </c>
      <c r="BC169" s="70" t="s">
        <v>30</v>
      </c>
      <c r="BD169" s="70" t="s">
        <v>30</v>
      </c>
      <c r="BE169" s="70" t="s">
        <v>30</v>
      </c>
      <c r="BF169" s="70" t="s">
        <v>30</v>
      </c>
      <c r="BG169" s="70" t="s">
        <v>30</v>
      </c>
      <c r="BH169" s="70" t="s">
        <v>30</v>
      </c>
      <c r="BI169" s="220" t="s">
        <v>30</v>
      </c>
      <c r="BJ169" s="237"/>
    </row>
    <row r="170" spans="1:62" x14ac:dyDescent="0.2">
      <c r="A170" s="286"/>
      <c r="B170" s="250" t="s">
        <v>5</v>
      </c>
      <c r="C170" s="11">
        <v>5</v>
      </c>
      <c r="D170" s="166"/>
      <c r="E170" s="45">
        <v>3</v>
      </c>
      <c r="F170" s="35" t="s">
        <v>52</v>
      </c>
      <c r="G170" s="35" t="s">
        <v>52</v>
      </c>
      <c r="H170" s="35" t="s">
        <v>52</v>
      </c>
      <c r="I170" s="35" t="s">
        <v>52</v>
      </c>
      <c r="J170" s="35" t="s">
        <v>52</v>
      </c>
      <c r="K170" s="35" t="s">
        <v>52</v>
      </c>
      <c r="L170" s="35" t="s">
        <v>52</v>
      </c>
      <c r="M170" s="35" t="s">
        <v>52</v>
      </c>
      <c r="N170" s="35" t="s">
        <v>52</v>
      </c>
      <c r="O170" s="35" t="s">
        <v>52</v>
      </c>
      <c r="P170" s="35" t="s">
        <v>52</v>
      </c>
      <c r="Q170" s="35" t="s">
        <v>52</v>
      </c>
      <c r="R170" s="35" t="s">
        <v>52</v>
      </c>
      <c r="S170" s="35" t="s">
        <v>52</v>
      </c>
      <c r="T170" s="35" t="s">
        <v>52</v>
      </c>
      <c r="U170" s="35" t="s">
        <v>52</v>
      </c>
      <c r="V170" s="35" t="s">
        <v>52</v>
      </c>
      <c r="W170" s="65" t="s">
        <v>52</v>
      </c>
      <c r="X170" s="45">
        <v>2</v>
      </c>
      <c r="Y170" s="78" t="s">
        <v>20</v>
      </c>
      <c r="Z170" s="78" t="s">
        <v>20</v>
      </c>
      <c r="AA170" s="78" t="s">
        <v>20</v>
      </c>
      <c r="AB170" s="78" t="s">
        <v>20</v>
      </c>
      <c r="AC170" s="78" t="s">
        <v>20</v>
      </c>
      <c r="AD170" s="78" t="s">
        <v>20</v>
      </c>
      <c r="AE170" s="80" t="s">
        <v>45</v>
      </c>
      <c r="AF170" s="80" t="s">
        <v>45</v>
      </c>
      <c r="AG170" s="80" t="s">
        <v>45</v>
      </c>
      <c r="AH170" s="80" t="s">
        <v>45</v>
      </c>
      <c r="AI170" s="80" t="s">
        <v>45</v>
      </c>
      <c r="AJ170" s="80" t="s">
        <v>45</v>
      </c>
      <c r="AK170" s="76" t="s">
        <v>21</v>
      </c>
      <c r="AL170" s="76" t="s">
        <v>21</v>
      </c>
      <c r="AM170" s="76" t="s">
        <v>21</v>
      </c>
      <c r="AN170" s="72" t="s">
        <v>44</v>
      </c>
      <c r="AO170" s="76" t="s">
        <v>21</v>
      </c>
      <c r="AP170" s="77" t="s">
        <v>21</v>
      </c>
      <c r="AQ170" s="45">
        <v>1</v>
      </c>
      <c r="AR170" s="70" t="s">
        <v>30</v>
      </c>
      <c r="AS170" s="70" t="s">
        <v>30</v>
      </c>
      <c r="AT170" s="70" t="s">
        <v>30</v>
      </c>
      <c r="AU170" s="70" t="s">
        <v>30</v>
      </c>
      <c r="AV170" s="70" t="s">
        <v>30</v>
      </c>
      <c r="AW170" s="70" t="s">
        <v>30</v>
      </c>
      <c r="AX170" s="70" t="s">
        <v>30</v>
      </c>
      <c r="AY170" s="70" t="s">
        <v>30</v>
      </c>
      <c r="AZ170" s="70" t="s">
        <v>30</v>
      </c>
      <c r="BA170" s="70" t="s">
        <v>30</v>
      </c>
      <c r="BB170" s="70" t="s">
        <v>30</v>
      </c>
      <c r="BC170" s="70" t="s">
        <v>30</v>
      </c>
      <c r="BD170" s="70" t="s">
        <v>30</v>
      </c>
      <c r="BE170" s="70" t="s">
        <v>30</v>
      </c>
      <c r="BF170" s="70" t="s">
        <v>30</v>
      </c>
      <c r="BG170" s="70" t="s">
        <v>30</v>
      </c>
      <c r="BH170" s="70" t="s">
        <v>30</v>
      </c>
      <c r="BI170" s="220" t="s">
        <v>30</v>
      </c>
      <c r="BJ170" s="237"/>
    </row>
    <row r="171" spans="1:62" x14ac:dyDescent="0.2">
      <c r="A171" s="286"/>
      <c r="B171" s="250"/>
      <c r="C171" s="11">
        <v>6</v>
      </c>
      <c r="D171" s="166"/>
      <c r="E171" s="45">
        <v>3</v>
      </c>
      <c r="F171" s="35" t="s">
        <v>52</v>
      </c>
      <c r="G171" s="35" t="s">
        <v>52</v>
      </c>
      <c r="H171" s="35" t="s">
        <v>52</v>
      </c>
      <c r="I171" s="35" t="s">
        <v>52</v>
      </c>
      <c r="J171" s="35" t="s">
        <v>52</v>
      </c>
      <c r="K171" s="35" t="s">
        <v>52</v>
      </c>
      <c r="L171" s="35" t="s">
        <v>52</v>
      </c>
      <c r="M171" s="35" t="s">
        <v>52</v>
      </c>
      <c r="N171" s="35" t="s">
        <v>52</v>
      </c>
      <c r="O171" s="35" t="s">
        <v>52</v>
      </c>
      <c r="P171" s="35" t="s">
        <v>52</v>
      </c>
      <c r="Q171" s="35" t="s">
        <v>52</v>
      </c>
      <c r="R171" s="35" t="s">
        <v>52</v>
      </c>
      <c r="S171" s="35" t="s">
        <v>52</v>
      </c>
      <c r="T171" s="35" t="s">
        <v>52</v>
      </c>
      <c r="U171" s="35" t="s">
        <v>52</v>
      </c>
      <c r="V171" s="35" t="s">
        <v>52</v>
      </c>
      <c r="W171" s="65" t="s">
        <v>52</v>
      </c>
      <c r="X171" s="45">
        <v>2</v>
      </c>
      <c r="Y171" s="78" t="s">
        <v>20</v>
      </c>
      <c r="Z171" s="78" t="s">
        <v>20</v>
      </c>
      <c r="AA171" s="78" t="s">
        <v>20</v>
      </c>
      <c r="AB171" s="78" t="s">
        <v>20</v>
      </c>
      <c r="AC171" s="78" t="s">
        <v>20</v>
      </c>
      <c r="AD171" s="78" t="s">
        <v>20</v>
      </c>
      <c r="AE171" s="80" t="s">
        <v>45</v>
      </c>
      <c r="AF171" s="80" t="s">
        <v>45</v>
      </c>
      <c r="AG171" s="80" t="s">
        <v>45</v>
      </c>
      <c r="AH171" s="80" t="s">
        <v>45</v>
      </c>
      <c r="AI171" s="80" t="s">
        <v>45</v>
      </c>
      <c r="AJ171" s="80" t="s">
        <v>45</v>
      </c>
      <c r="AK171" s="76" t="s">
        <v>21</v>
      </c>
      <c r="AL171" s="76" t="s">
        <v>21</v>
      </c>
      <c r="AM171" s="76" t="s">
        <v>21</v>
      </c>
      <c r="AN171" s="72" t="s">
        <v>44</v>
      </c>
      <c r="AO171" s="76" t="s">
        <v>21</v>
      </c>
      <c r="AP171" s="77" t="s">
        <v>21</v>
      </c>
      <c r="AQ171" s="45">
        <v>1</v>
      </c>
      <c r="AR171" s="70" t="s">
        <v>30</v>
      </c>
      <c r="AS171" s="70" t="s">
        <v>30</v>
      </c>
      <c r="AT171" s="70" t="s">
        <v>30</v>
      </c>
      <c r="AU171" s="70" t="s">
        <v>30</v>
      </c>
      <c r="AV171" s="70" t="s">
        <v>30</v>
      </c>
      <c r="AW171" s="70" t="s">
        <v>30</v>
      </c>
      <c r="AX171" s="70" t="s">
        <v>30</v>
      </c>
      <c r="AY171" s="70" t="s">
        <v>30</v>
      </c>
      <c r="AZ171" s="70" t="s">
        <v>30</v>
      </c>
      <c r="BA171" s="70" t="s">
        <v>30</v>
      </c>
      <c r="BB171" s="70" t="s">
        <v>30</v>
      </c>
      <c r="BC171" s="70" t="s">
        <v>30</v>
      </c>
      <c r="BD171" s="70" t="s">
        <v>30</v>
      </c>
      <c r="BE171" s="70" t="s">
        <v>30</v>
      </c>
      <c r="BF171" s="70" t="s">
        <v>30</v>
      </c>
      <c r="BG171" s="70" t="s">
        <v>30</v>
      </c>
      <c r="BH171" s="70" t="s">
        <v>30</v>
      </c>
      <c r="BI171" s="220" t="s">
        <v>30</v>
      </c>
      <c r="BJ171" s="237"/>
    </row>
    <row r="172" spans="1:62" x14ac:dyDescent="0.2">
      <c r="A172" s="286"/>
      <c r="B172" s="250"/>
      <c r="C172" s="11">
        <v>7</v>
      </c>
      <c r="D172" s="166"/>
      <c r="E172" s="45">
        <v>3</v>
      </c>
      <c r="F172" s="35" t="s">
        <v>52</v>
      </c>
      <c r="G172" s="35" t="s">
        <v>52</v>
      </c>
      <c r="H172" s="35" t="s">
        <v>52</v>
      </c>
      <c r="I172" s="35" t="s">
        <v>52</v>
      </c>
      <c r="J172" s="35" t="s">
        <v>52</v>
      </c>
      <c r="K172" s="35" t="s">
        <v>52</v>
      </c>
      <c r="L172" s="35" t="s">
        <v>52</v>
      </c>
      <c r="M172" s="35" t="s">
        <v>52</v>
      </c>
      <c r="N172" s="35" t="s">
        <v>52</v>
      </c>
      <c r="O172" s="35" t="s">
        <v>52</v>
      </c>
      <c r="P172" s="35" t="s">
        <v>52</v>
      </c>
      <c r="Q172" s="35" t="s">
        <v>52</v>
      </c>
      <c r="R172" s="35" t="s">
        <v>52</v>
      </c>
      <c r="S172" s="35" t="s">
        <v>52</v>
      </c>
      <c r="T172" s="35" t="s">
        <v>52</v>
      </c>
      <c r="U172" s="35" t="s">
        <v>52</v>
      </c>
      <c r="V172" s="35" t="s">
        <v>52</v>
      </c>
      <c r="W172" s="65" t="s">
        <v>52</v>
      </c>
      <c r="X172" s="45">
        <v>2</v>
      </c>
      <c r="Y172" s="78" t="s">
        <v>20</v>
      </c>
      <c r="Z172" s="78" t="s">
        <v>20</v>
      </c>
      <c r="AA172" s="78" t="s">
        <v>20</v>
      </c>
      <c r="AB172" s="78" t="s">
        <v>20</v>
      </c>
      <c r="AC172" s="78" t="s">
        <v>20</v>
      </c>
      <c r="AD172" s="78" t="s">
        <v>20</v>
      </c>
      <c r="AE172" s="80" t="s">
        <v>45</v>
      </c>
      <c r="AF172" s="80" t="s">
        <v>45</v>
      </c>
      <c r="AG172" s="80" t="s">
        <v>45</v>
      </c>
      <c r="AH172" s="80" t="s">
        <v>45</v>
      </c>
      <c r="AI172" s="80" t="s">
        <v>45</v>
      </c>
      <c r="AJ172" s="80" t="s">
        <v>45</v>
      </c>
      <c r="AK172" s="76" t="s">
        <v>21</v>
      </c>
      <c r="AL172" s="76" t="s">
        <v>21</v>
      </c>
      <c r="AM172" s="76" t="s">
        <v>21</v>
      </c>
      <c r="AN172" s="76" t="s">
        <v>21</v>
      </c>
      <c r="AO172" s="72" t="s">
        <v>44</v>
      </c>
      <c r="AP172" s="77" t="s">
        <v>21</v>
      </c>
      <c r="AQ172" s="45">
        <v>1</v>
      </c>
      <c r="AR172" s="70" t="s">
        <v>30</v>
      </c>
      <c r="AS172" s="70" t="s">
        <v>30</v>
      </c>
      <c r="AT172" s="70" t="s">
        <v>30</v>
      </c>
      <c r="AU172" s="70" t="s">
        <v>30</v>
      </c>
      <c r="AV172" s="70" t="s">
        <v>30</v>
      </c>
      <c r="AW172" s="70" t="s">
        <v>30</v>
      </c>
      <c r="AX172" s="70" t="s">
        <v>30</v>
      </c>
      <c r="AY172" s="70" t="s">
        <v>30</v>
      </c>
      <c r="AZ172" s="70" t="s">
        <v>30</v>
      </c>
      <c r="BA172" s="70" t="s">
        <v>30</v>
      </c>
      <c r="BB172" s="70" t="s">
        <v>30</v>
      </c>
      <c r="BC172" s="70" t="s">
        <v>30</v>
      </c>
      <c r="BD172" s="70" t="s">
        <v>30</v>
      </c>
      <c r="BE172" s="70" t="s">
        <v>30</v>
      </c>
      <c r="BF172" s="70" t="s">
        <v>30</v>
      </c>
      <c r="BG172" s="70" t="s">
        <v>30</v>
      </c>
      <c r="BH172" s="70" t="s">
        <v>30</v>
      </c>
      <c r="BI172" s="220" t="s">
        <v>30</v>
      </c>
      <c r="BJ172" s="237"/>
    </row>
    <row r="173" spans="1:62" x14ac:dyDescent="0.2">
      <c r="A173" s="286"/>
      <c r="B173" s="250"/>
      <c r="C173" s="11">
        <v>8</v>
      </c>
      <c r="D173" s="166" t="s">
        <v>27</v>
      </c>
      <c r="E173" s="45">
        <v>3</v>
      </c>
      <c r="F173" s="35" t="s">
        <v>52</v>
      </c>
      <c r="G173" s="35" t="s">
        <v>52</v>
      </c>
      <c r="H173" s="35" t="s">
        <v>52</v>
      </c>
      <c r="I173" s="35" t="s">
        <v>52</v>
      </c>
      <c r="J173" s="35" t="s">
        <v>52</v>
      </c>
      <c r="K173" s="35" t="s">
        <v>52</v>
      </c>
      <c r="L173" s="35" t="s">
        <v>52</v>
      </c>
      <c r="M173" s="35" t="s">
        <v>52</v>
      </c>
      <c r="N173" s="35" t="s">
        <v>52</v>
      </c>
      <c r="O173" s="35" t="s">
        <v>52</v>
      </c>
      <c r="P173" s="35" t="s">
        <v>52</v>
      </c>
      <c r="Q173" s="35" t="s">
        <v>52</v>
      </c>
      <c r="R173" s="35" t="s">
        <v>52</v>
      </c>
      <c r="S173" s="35" t="s">
        <v>52</v>
      </c>
      <c r="T173" s="35" t="s">
        <v>52</v>
      </c>
      <c r="U173" s="35" t="s">
        <v>52</v>
      </c>
      <c r="V173" s="35" t="s">
        <v>52</v>
      </c>
      <c r="W173" s="65" t="s">
        <v>52</v>
      </c>
      <c r="X173" s="45">
        <v>2</v>
      </c>
      <c r="Y173" s="78" t="s">
        <v>20</v>
      </c>
      <c r="Z173" s="78" t="s">
        <v>20</v>
      </c>
      <c r="AA173" s="78" t="s">
        <v>20</v>
      </c>
      <c r="AB173" s="78" t="s">
        <v>20</v>
      </c>
      <c r="AC173" s="78" t="s">
        <v>20</v>
      </c>
      <c r="AD173" s="78" t="s">
        <v>20</v>
      </c>
      <c r="AE173" s="80" t="s">
        <v>45</v>
      </c>
      <c r="AF173" s="80" t="s">
        <v>45</v>
      </c>
      <c r="AG173" s="80" t="s">
        <v>45</v>
      </c>
      <c r="AH173" s="80" t="s">
        <v>45</v>
      </c>
      <c r="AI173" s="80" t="s">
        <v>45</v>
      </c>
      <c r="AJ173" s="80" t="s">
        <v>45</v>
      </c>
      <c r="AK173" s="76" t="s">
        <v>21</v>
      </c>
      <c r="AL173" s="76" t="s">
        <v>21</v>
      </c>
      <c r="AM173" s="76" t="s">
        <v>21</v>
      </c>
      <c r="AN173" s="76" t="s">
        <v>21</v>
      </c>
      <c r="AO173" s="72" t="s">
        <v>44</v>
      </c>
      <c r="AP173" s="77" t="s">
        <v>21</v>
      </c>
      <c r="AQ173" s="45">
        <v>1</v>
      </c>
      <c r="AR173" s="70" t="s">
        <v>30</v>
      </c>
      <c r="AS173" s="70" t="s">
        <v>30</v>
      </c>
      <c r="AT173" s="70" t="s">
        <v>30</v>
      </c>
      <c r="AU173" s="70" t="s">
        <v>30</v>
      </c>
      <c r="AV173" s="70" t="s">
        <v>30</v>
      </c>
      <c r="AW173" s="70" t="s">
        <v>30</v>
      </c>
      <c r="AX173" s="70" t="s">
        <v>30</v>
      </c>
      <c r="AY173" s="70" t="s">
        <v>30</v>
      </c>
      <c r="AZ173" s="70" t="s">
        <v>30</v>
      </c>
      <c r="BA173" s="70" t="s">
        <v>30</v>
      </c>
      <c r="BB173" s="70" t="s">
        <v>30</v>
      </c>
      <c r="BC173" s="70" t="s">
        <v>30</v>
      </c>
      <c r="BD173" s="70" t="s">
        <v>30</v>
      </c>
      <c r="BE173" s="70" t="s">
        <v>30</v>
      </c>
      <c r="BF173" s="70" t="s">
        <v>30</v>
      </c>
      <c r="BG173" s="70" t="s">
        <v>30</v>
      </c>
      <c r="BH173" s="70" t="s">
        <v>30</v>
      </c>
      <c r="BI173" s="220" t="s">
        <v>30</v>
      </c>
      <c r="BJ173" s="237"/>
    </row>
    <row r="174" spans="1:62" x14ac:dyDescent="0.2">
      <c r="A174" s="286"/>
      <c r="B174" s="250" t="s">
        <v>6</v>
      </c>
      <c r="C174" s="11">
        <v>9</v>
      </c>
      <c r="D174" s="166"/>
      <c r="E174" s="45">
        <v>3</v>
      </c>
      <c r="F174" s="35" t="s">
        <v>52</v>
      </c>
      <c r="G174" s="35" t="s">
        <v>52</v>
      </c>
      <c r="H174" s="35" t="s">
        <v>52</v>
      </c>
      <c r="I174" s="35" t="s">
        <v>52</v>
      </c>
      <c r="J174" s="35" t="s">
        <v>52</v>
      </c>
      <c r="K174" s="35" t="s">
        <v>52</v>
      </c>
      <c r="L174" s="35" t="s">
        <v>52</v>
      </c>
      <c r="M174" s="35" t="s">
        <v>52</v>
      </c>
      <c r="N174" s="35" t="s">
        <v>52</v>
      </c>
      <c r="O174" s="35" t="s">
        <v>52</v>
      </c>
      <c r="P174" s="35" t="s">
        <v>52</v>
      </c>
      <c r="Q174" s="35" t="s">
        <v>52</v>
      </c>
      <c r="R174" s="35" t="s">
        <v>52</v>
      </c>
      <c r="S174" s="35" t="s">
        <v>52</v>
      </c>
      <c r="T174" s="35" t="s">
        <v>52</v>
      </c>
      <c r="U174" s="35" t="s">
        <v>52</v>
      </c>
      <c r="V174" s="35" t="s">
        <v>52</v>
      </c>
      <c r="W174" s="65" t="s">
        <v>52</v>
      </c>
      <c r="X174" s="45">
        <v>2</v>
      </c>
      <c r="Y174" s="78" t="s">
        <v>20</v>
      </c>
      <c r="Z174" s="78" t="s">
        <v>20</v>
      </c>
      <c r="AA174" s="78" t="s">
        <v>20</v>
      </c>
      <c r="AB174" s="78" t="s">
        <v>20</v>
      </c>
      <c r="AC174" s="78" t="s">
        <v>20</v>
      </c>
      <c r="AD174" s="78" t="s">
        <v>20</v>
      </c>
      <c r="AE174" s="80" t="s">
        <v>45</v>
      </c>
      <c r="AF174" s="80" t="s">
        <v>45</v>
      </c>
      <c r="AG174" s="80" t="s">
        <v>45</v>
      </c>
      <c r="AH174" s="80" t="s">
        <v>45</v>
      </c>
      <c r="AI174" s="80" t="s">
        <v>45</v>
      </c>
      <c r="AJ174" s="80" t="s">
        <v>45</v>
      </c>
      <c r="AK174" s="76" t="s">
        <v>21</v>
      </c>
      <c r="AL174" s="76" t="s">
        <v>21</v>
      </c>
      <c r="AM174" s="76" t="s">
        <v>21</v>
      </c>
      <c r="AN174" s="76" t="s">
        <v>21</v>
      </c>
      <c r="AO174" s="72" t="s">
        <v>44</v>
      </c>
      <c r="AP174" s="77" t="s">
        <v>21</v>
      </c>
      <c r="AQ174" s="45">
        <v>1</v>
      </c>
      <c r="AR174" s="72" t="s">
        <v>44</v>
      </c>
      <c r="AS174" s="76" t="s">
        <v>21</v>
      </c>
      <c r="AT174" s="76" t="s">
        <v>21</v>
      </c>
      <c r="AU174" s="76" t="s">
        <v>21</v>
      </c>
      <c r="AV174" s="76" t="s">
        <v>21</v>
      </c>
      <c r="AW174" s="76" t="s">
        <v>21</v>
      </c>
      <c r="AX174" s="78" t="s">
        <v>20</v>
      </c>
      <c r="AY174" s="78" t="s">
        <v>20</v>
      </c>
      <c r="AZ174" s="78" t="s">
        <v>20</v>
      </c>
      <c r="BA174" s="78" t="s">
        <v>20</v>
      </c>
      <c r="BB174" s="78" t="s">
        <v>20</v>
      </c>
      <c r="BC174" s="78" t="s">
        <v>20</v>
      </c>
      <c r="BD174" s="80" t="s">
        <v>45</v>
      </c>
      <c r="BE174" s="80" t="s">
        <v>45</v>
      </c>
      <c r="BF174" s="80" t="s">
        <v>45</v>
      </c>
      <c r="BG174" s="80" t="s">
        <v>45</v>
      </c>
      <c r="BH174" s="80" t="s">
        <v>45</v>
      </c>
      <c r="BI174" s="155" t="s">
        <v>45</v>
      </c>
      <c r="BJ174" s="237"/>
    </row>
    <row r="175" spans="1:62" x14ac:dyDescent="0.2">
      <c r="A175" s="286"/>
      <c r="B175" s="250"/>
      <c r="C175" s="11">
        <v>10</v>
      </c>
      <c r="D175" s="166"/>
      <c r="E175" s="221">
        <v>3</v>
      </c>
      <c r="F175" s="35" t="s">
        <v>52</v>
      </c>
      <c r="G175" s="35" t="s">
        <v>52</v>
      </c>
      <c r="H175" s="35" t="s">
        <v>52</v>
      </c>
      <c r="I175" s="35" t="s">
        <v>52</v>
      </c>
      <c r="J175" s="35" t="s">
        <v>52</v>
      </c>
      <c r="K175" s="35" t="s">
        <v>52</v>
      </c>
      <c r="L175" s="35" t="s">
        <v>52</v>
      </c>
      <c r="M175" s="35" t="s">
        <v>52</v>
      </c>
      <c r="N175" s="35" t="s">
        <v>52</v>
      </c>
      <c r="O175" s="35" t="s">
        <v>52</v>
      </c>
      <c r="P175" s="35" t="s">
        <v>52</v>
      </c>
      <c r="Q175" s="35" t="s">
        <v>52</v>
      </c>
      <c r="R175" s="35" t="s">
        <v>52</v>
      </c>
      <c r="S175" s="35" t="s">
        <v>52</v>
      </c>
      <c r="T175" s="35" t="s">
        <v>52</v>
      </c>
      <c r="U175" s="35" t="s">
        <v>52</v>
      </c>
      <c r="V175" s="35" t="s">
        <v>52</v>
      </c>
      <c r="W175" s="65" t="s">
        <v>52</v>
      </c>
      <c r="X175" s="45">
        <v>2</v>
      </c>
      <c r="Y175" s="78" t="s">
        <v>20</v>
      </c>
      <c r="Z175" s="78" t="s">
        <v>20</v>
      </c>
      <c r="AA175" s="78" t="s">
        <v>20</v>
      </c>
      <c r="AB175" s="78" t="s">
        <v>20</v>
      </c>
      <c r="AC175" s="78" t="s">
        <v>20</v>
      </c>
      <c r="AD175" s="78" t="s">
        <v>20</v>
      </c>
      <c r="AE175" s="80" t="s">
        <v>45</v>
      </c>
      <c r="AF175" s="80" t="s">
        <v>45</v>
      </c>
      <c r="AG175" s="80" t="s">
        <v>45</v>
      </c>
      <c r="AH175" s="80" t="s">
        <v>45</v>
      </c>
      <c r="AI175" s="80" t="s">
        <v>45</v>
      </c>
      <c r="AJ175" s="80" t="s">
        <v>45</v>
      </c>
      <c r="AK175" s="76" t="s">
        <v>21</v>
      </c>
      <c r="AL175" s="76" t="s">
        <v>21</v>
      </c>
      <c r="AM175" s="76" t="s">
        <v>21</v>
      </c>
      <c r="AN175" s="76" t="s">
        <v>21</v>
      </c>
      <c r="AO175" s="76" t="s">
        <v>21</v>
      </c>
      <c r="AP175" s="174" t="s">
        <v>44</v>
      </c>
      <c r="AQ175" s="45">
        <v>1</v>
      </c>
      <c r="AR175" s="72" t="s">
        <v>44</v>
      </c>
      <c r="AS175" s="76" t="s">
        <v>21</v>
      </c>
      <c r="AT175" s="76" t="s">
        <v>21</v>
      </c>
      <c r="AU175" s="76" t="s">
        <v>21</v>
      </c>
      <c r="AV175" s="76" t="s">
        <v>21</v>
      </c>
      <c r="AW175" s="76" t="s">
        <v>21</v>
      </c>
      <c r="AX175" s="78" t="s">
        <v>20</v>
      </c>
      <c r="AY175" s="78" t="s">
        <v>20</v>
      </c>
      <c r="AZ175" s="78" t="s">
        <v>20</v>
      </c>
      <c r="BA175" s="78" t="s">
        <v>20</v>
      </c>
      <c r="BB175" s="78" t="s">
        <v>20</v>
      </c>
      <c r="BC175" s="78" t="s">
        <v>20</v>
      </c>
      <c r="BD175" s="80" t="s">
        <v>45</v>
      </c>
      <c r="BE175" s="80" t="s">
        <v>45</v>
      </c>
      <c r="BF175" s="80" t="s">
        <v>45</v>
      </c>
      <c r="BG175" s="80" t="s">
        <v>45</v>
      </c>
      <c r="BH175" s="80" t="s">
        <v>45</v>
      </c>
      <c r="BI175" s="155" t="s">
        <v>45</v>
      </c>
      <c r="BJ175" s="237"/>
    </row>
    <row r="176" spans="1:62" x14ac:dyDescent="0.2">
      <c r="A176" s="286"/>
      <c r="B176" s="250"/>
      <c r="C176" s="11">
        <v>11</v>
      </c>
      <c r="D176" s="166"/>
      <c r="E176" s="221">
        <v>3</v>
      </c>
      <c r="F176" s="35" t="s">
        <v>52</v>
      </c>
      <c r="G176" s="35" t="s">
        <v>52</v>
      </c>
      <c r="H176" s="35" t="s">
        <v>52</v>
      </c>
      <c r="I176" s="35" t="s">
        <v>52</v>
      </c>
      <c r="J176" s="35" t="s">
        <v>52</v>
      </c>
      <c r="K176" s="35" t="s">
        <v>52</v>
      </c>
      <c r="L176" s="35" t="s">
        <v>52</v>
      </c>
      <c r="M176" s="35" t="s">
        <v>52</v>
      </c>
      <c r="N176" s="35" t="s">
        <v>52</v>
      </c>
      <c r="O176" s="35" t="s">
        <v>52</v>
      </c>
      <c r="P176" s="35" t="s">
        <v>52</v>
      </c>
      <c r="Q176" s="35" t="s">
        <v>52</v>
      </c>
      <c r="R176" s="35" t="s">
        <v>52</v>
      </c>
      <c r="S176" s="35" t="s">
        <v>52</v>
      </c>
      <c r="T176" s="35" t="s">
        <v>52</v>
      </c>
      <c r="U176" s="35" t="s">
        <v>52</v>
      </c>
      <c r="V176" s="35" t="s">
        <v>52</v>
      </c>
      <c r="W176" s="65" t="s">
        <v>52</v>
      </c>
      <c r="X176" s="45">
        <v>2</v>
      </c>
      <c r="Y176" s="78" t="s">
        <v>20</v>
      </c>
      <c r="Z176" s="78" t="s">
        <v>20</v>
      </c>
      <c r="AA176" s="78" t="s">
        <v>20</v>
      </c>
      <c r="AB176" s="78" t="s">
        <v>20</v>
      </c>
      <c r="AC176" s="78" t="s">
        <v>20</v>
      </c>
      <c r="AD176" s="78" t="s">
        <v>20</v>
      </c>
      <c r="AE176" s="80" t="s">
        <v>45</v>
      </c>
      <c r="AF176" s="80" t="s">
        <v>45</v>
      </c>
      <c r="AG176" s="80" t="s">
        <v>45</v>
      </c>
      <c r="AH176" s="80" t="s">
        <v>45</v>
      </c>
      <c r="AI176" s="80" t="s">
        <v>45</v>
      </c>
      <c r="AJ176" s="80" t="s">
        <v>45</v>
      </c>
      <c r="AK176" s="76" t="s">
        <v>21</v>
      </c>
      <c r="AL176" s="76" t="s">
        <v>21</v>
      </c>
      <c r="AM176" s="76" t="s">
        <v>21</v>
      </c>
      <c r="AN176" s="76" t="s">
        <v>21</v>
      </c>
      <c r="AO176" s="76" t="s">
        <v>21</v>
      </c>
      <c r="AP176" s="174" t="s">
        <v>44</v>
      </c>
      <c r="AQ176" s="45">
        <v>1</v>
      </c>
      <c r="AR176" s="72" t="s">
        <v>44</v>
      </c>
      <c r="AS176" s="76" t="s">
        <v>21</v>
      </c>
      <c r="AT176" s="76" t="s">
        <v>21</v>
      </c>
      <c r="AU176" s="76" t="s">
        <v>21</v>
      </c>
      <c r="AV176" s="76" t="s">
        <v>21</v>
      </c>
      <c r="AW176" s="76" t="s">
        <v>21</v>
      </c>
      <c r="AX176" s="78" t="s">
        <v>20</v>
      </c>
      <c r="AY176" s="78" t="s">
        <v>20</v>
      </c>
      <c r="AZ176" s="78" t="s">
        <v>20</v>
      </c>
      <c r="BA176" s="78" t="s">
        <v>20</v>
      </c>
      <c r="BB176" s="78" t="s">
        <v>20</v>
      </c>
      <c r="BC176" s="78" t="s">
        <v>20</v>
      </c>
      <c r="BD176" s="80" t="s">
        <v>45</v>
      </c>
      <c r="BE176" s="80" t="s">
        <v>45</v>
      </c>
      <c r="BF176" s="80" t="s">
        <v>45</v>
      </c>
      <c r="BG176" s="80" t="s">
        <v>45</v>
      </c>
      <c r="BH176" s="80" t="s">
        <v>45</v>
      </c>
      <c r="BI176" s="155" t="s">
        <v>45</v>
      </c>
      <c r="BJ176" s="237"/>
    </row>
    <row r="177" spans="1:62" x14ac:dyDescent="0.2">
      <c r="A177" s="286"/>
      <c r="B177" s="250"/>
      <c r="C177" s="11">
        <v>12</v>
      </c>
      <c r="D177" s="166"/>
      <c r="E177" s="221">
        <v>3</v>
      </c>
      <c r="F177" s="35" t="s">
        <v>52</v>
      </c>
      <c r="G177" s="35" t="s">
        <v>52</v>
      </c>
      <c r="H177" s="35" t="s">
        <v>52</v>
      </c>
      <c r="I177" s="35" t="s">
        <v>52</v>
      </c>
      <c r="J177" s="35" t="s">
        <v>52</v>
      </c>
      <c r="K177" s="35" t="s">
        <v>52</v>
      </c>
      <c r="L177" s="35" t="s">
        <v>52</v>
      </c>
      <c r="M177" s="35" t="s">
        <v>52</v>
      </c>
      <c r="N177" s="35" t="s">
        <v>52</v>
      </c>
      <c r="O177" s="35" t="s">
        <v>52</v>
      </c>
      <c r="P177" s="35" t="s">
        <v>52</v>
      </c>
      <c r="Q177" s="35" t="s">
        <v>52</v>
      </c>
      <c r="R177" s="35" t="s">
        <v>52</v>
      </c>
      <c r="S177" s="35" t="s">
        <v>52</v>
      </c>
      <c r="T177" s="35" t="s">
        <v>52</v>
      </c>
      <c r="U177" s="35" t="s">
        <v>52</v>
      </c>
      <c r="V177" s="35" t="s">
        <v>52</v>
      </c>
      <c r="W177" s="65" t="s">
        <v>52</v>
      </c>
      <c r="X177" s="45">
        <v>2</v>
      </c>
      <c r="Y177" s="78" t="s">
        <v>20</v>
      </c>
      <c r="Z177" s="78" t="s">
        <v>20</v>
      </c>
      <c r="AA177" s="78" t="s">
        <v>20</v>
      </c>
      <c r="AB177" s="78" t="s">
        <v>20</v>
      </c>
      <c r="AC177" s="78" t="s">
        <v>20</v>
      </c>
      <c r="AD177" s="78" t="s">
        <v>20</v>
      </c>
      <c r="AE177" s="80" t="s">
        <v>45</v>
      </c>
      <c r="AF177" s="80" t="s">
        <v>45</v>
      </c>
      <c r="AG177" s="80" t="s">
        <v>45</v>
      </c>
      <c r="AH177" s="80" t="s">
        <v>45</v>
      </c>
      <c r="AI177" s="80" t="s">
        <v>45</v>
      </c>
      <c r="AJ177" s="80" t="s">
        <v>45</v>
      </c>
      <c r="AK177" s="76" t="s">
        <v>21</v>
      </c>
      <c r="AL177" s="76" t="s">
        <v>21</v>
      </c>
      <c r="AM177" s="76" t="s">
        <v>21</v>
      </c>
      <c r="AN177" s="76" t="s">
        <v>21</v>
      </c>
      <c r="AO177" s="76" t="s">
        <v>21</v>
      </c>
      <c r="AP177" s="174" t="s">
        <v>44</v>
      </c>
      <c r="AQ177" s="45">
        <v>1</v>
      </c>
      <c r="AR177" s="76" t="s">
        <v>21</v>
      </c>
      <c r="AS177" s="72" t="s">
        <v>44</v>
      </c>
      <c r="AT177" s="76" t="s">
        <v>21</v>
      </c>
      <c r="AU177" s="76" t="s">
        <v>21</v>
      </c>
      <c r="AV177" s="76" t="s">
        <v>21</v>
      </c>
      <c r="AW177" s="76" t="s">
        <v>21</v>
      </c>
      <c r="AX177" s="78" t="s">
        <v>20</v>
      </c>
      <c r="AY177" s="78" t="s">
        <v>20</v>
      </c>
      <c r="AZ177" s="78" t="s">
        <v>20</v>
      </c>
      <c r="BA177" s="78" t="s">
        <v>20</v>
      </c>
      <c r="BB177" s="78" t="s">
        <v>20</v>
      </c>
      <c r="BC177" s="78" t="s">
        <v>20</v>
      </c>
      <c r="BD177" s="80" t="s">
        <v>45</v>
      </c>
      <c r="BE177" s="80" t="s">
        <v>45</v>
      </c>
      <c r="BF177" s="80" t="s">
        <v>45</v>
      </c>
      <c r="BG177" s="80" t="s">
        <v>45</v>
      </c>
      <c r="BH177" s="80" t="s">
        <v>45</v>
      </c>
      <c r="BI177" s="155" t="s">
        <v>45</v>
      </c>
      <c r="BJ177" s="237"/>
    </row>
    <row r="178" spans="1:62" x14ac:dyDescent="0.2">
      <c r="A178" s="286"/>
      <c r="B178" s="250"/>
      <c r="C178" s="11">
        <v>13</v>
      </c>
      <c r="D178" s="166"/>
      <c r="E178" s="221">
        <v>3</v>
      </c>
      <c r="F178" s="35" t="s">
        <v>52</v>
      </c>
      <c r="G178" s="35" t="s">
        <v>52</v>
      </c>
      <c r="H178" s="35" t="s">
        <v>52</v>
      </c>
      <c r="I178" s="35" t="s">
        <v>52</v>
      </c>
      <c r="J178" s="35" t="s">
        <v>52</v>
      </c>
      <c r="K178" s="35" t="s">
        <v>52</v>
      </c>
      <c r="L178" s="35" t="s">
        <v>52</v>
      </c>
      <c r="M178" s="35" t="s">
        <v>52</v>
      </c>
      <c r="N178" s="35" t="s">
        <v>52</v>
      </c>
      <c r="O178" s="35" t="s">
        <v>52</v>
      </c>
      <c r="P178" s="35" t="s">
        <v>52</v>
      </c>
      <c r="Q178" s="35" t="s">
        <v>52</v>
      </c>
      <c r="R178" s="35" t="s">
        <v>52</v>
      </c>
      <c r="S178" s="35" t="s">
        <v>52</v>
      </c>
      <c r="T178" s="35" t="s">
        <v>52</v>
      </c>
      <c r="U178" s="35" t="s">
        <v>52</v>
      </c>
      <c r="V178" s="35" t="s">
        <v>52</v>
      </c>
      <c r="W178" s="65" t="s">
        <v>52</v>
      </c>
      <c r="X178" s="45">
        <v>2</v>
      </c>
      <c r="Y178" s="78" t="s">
        <v>20</v>
      </c>
      <c r="Z178" s="78" t="s">
        <v>20</v>
      </c>
      <c r="AA178" s="78" t="s">
        <v>20</v>
      </c>
      <c r="AB178" s="78" t="s">
        <v>20</v>
      </c>
      <c r="AC178" s="78" t="s">
        <v>20</v>
      </c>
      <c r="AD178" s="78" t="s">
        <v>20</v>
      </c>
      <c r="AE178" s="80" t="s">
        <v>45</v>
      </c>
      <c r="AF178" s="80" t="s">
        <v>45</v>
      </c>
      <c r="AG178" s="80" t="s">
        <v>45</v>
      </c>
      <c r="AH178" s="80" t="s">
        <v>45</v>
      </c>
      <c r="AI178" s="80" t="s">
        <v>45</v>
      </c>
      <c r="AJ178" s="80" t="s">
        <v>45</v>
      </c>
      <c r="AK178" s="76" t="s">
        <v>21</v>
      </c>
      <c r="AL178" s="76" t="s">
        <v>21</v>
      </c>
      <c r="AM178" s="76" t="s">
        <v>21</v>
      </c>
      <c r="AN178" s="76" t="s">
        <v>21</v>
      </c>
      <c r="AO178" s="76" t="s">
        <v>21</v>
      </c>
      <c r="AP178" s="77" t="s">
        <v>21</v>
      </c>
      <c r="AQ178" s="45">
        <v>1</v>
      </c>
      <c r="AR178" s="76" t="s">
        <v>21</v>
      </c>
      <c r="AS178" s="72" t="s">
        <v>44</v>
      </c>
      <c r="AT178" s="76" t="s">
        <v>21</v>
      </c>
      <c r="AU178" s="76" t="s">
        <v>21</v>
      </c>
      <c r="AV178" s="76" t="s">
        <v>21</v>
      </c>
      <c r="AW178" s="76" t="s">
        <v>21</v>
      </c>
      <c r="AX178" s="78" t="s">
        <v>20</v>
      </c>
      <c r="AY178" s="78" t="s">
        <v>20</v>
      </c>
      <c r="AZ178" s="78" t="s">
        <v>20</v>
      </c>
      <c r="BA178" s="78" t="s">
        <v>20</v>
      </c>
      <c r="BB178" s="78" t="s">
        <v>20</v>
      </c>
      <c r="BC178" s="78" t="s">
        <v>20</v>
      </c>
      <c r="BD178" s="80" t="s">
        <v>45</v>
      </c>
      <c r="BE178" s="80" t="s">
        <v>45</v>
      </c>
      <c r="BF178" s="80" t="s">
        <v>45</v>
      </c>
      <c r="BG178" s="80" t="s">
        <v>45</v>
      </c>
      <c r="BH178" s="80" t="s">
        <v>45</v>
      </c>
      <c r="BI178" s="155" t="s">
        <v>45</v>
      </c>
      <c r="BJ178" s="237"/>
    </row>
    <row r="179" spans="1:62" x14ac:dyDescent="0.2">
      <c r="A179" s="286"/>
      <c r="B179" s="250" t="s">
        <v>7</v>
      </c>
      <c r="C179" s="11">
        <v>14</v>
      </c>
      <c r="D179" s="166"/>
      <c r="E179" s="221">
        <v>3</v>
      </c>
      <c r="F179" s="35" t="s">
        <v>52</v>
      </c>
      <c r="G179" s="35" t="s">
        <v>52</v>
      </c>
      <c r="H179" s="35" t="s">
        <v>52</v>
      </c>
      <c r="I179" s="35" t="s">
        <v>52</v>
      </c>
      <c r="J179" s="35" t="s">
        <v>52</v>
      </c>
      <c r="K179" s="35" t="s">
        <v>52</v>
      </c>
      <c r="L179" s="35" t="s">
        <v>52</v>
      </c>
      <c r="M179" s="35" t="s">
        <v>52</v>
      </c>
      <c r="N179" s="35" t="s">
        <v>52</v>
      </c>
      <c r="O179" s="35" t="s">
        <v>52</v>
      </c>
      <c r="P179" s="35" t="s">
        <v>52</v>
      </c>
      <c r="Q179" s="35" t="s">
        <v>52</v>
      </c>
      <c r="R179" s="35" t="s">
        <v>52</v>
      </c>
      <c r="S179" s="35" t="s">
        <v>52</v>
      </c>
      <c r="T179" s="35" t="s">
        <v>52</v>
      </c>
      <c r="U179" s="35" t="s">
        <v>52</v>
      </c>
      <c r="V179" s="35" t="s">
        <v>52</v>
      </c>
      <c r="W179" s="65" t="s">
        <v>52</v>
      </c>
      <c r="X179" s="45">
        <v>2</v>
      </c>
      <c r="Y179" s="78" t="s">
        <v>20</v>
      </c>
      <c r="Z179" s="78" t="s">
        <v>20</v>
      </c>
      <c r="AA179" s="78" t="s">
        <v>20</v>
      </c>
      <c r="AB179" s="78" t="s">
        <v>20</v>
      </c>
      <c r="AC179" s="78" t="s">
        <v>20</v>
      </c>
      <c r="AD179" s="78" t="s">
        <v>20</v>
      </c>
      <c r="AE179" s="80" t="s">
        <v>45</v>
      </c>
      <c r="AF179" s="80" t="s">
        <v>45</v>
      </c>
      <c r="AG179" s="80" t="s">
        <v>45</v>
      </c>
      <c r="AH179" s="80" t="s">
        <v>45</v>
      </c>
      <c r="AI179" s="80" t="s">
        <v>45</v>
      </c>
      <c r="AJ179" s="80" t="s">
        <v>45</v>
      </c>
      <c r="AK179" s="76" t="s">
        <v>21</v>
      </c>
      <c r="AL179" s="76" t="s">
        <v>21</v>
      </c>
      <c r="AM179" s="76" t="s">
        <v>21</v>
      </c>
      <c r="AN179" s="76" t="s">
        <v>21</v>
      </c>
      <c r="AO179" s="76" t="s">
        <v>21</v>
      </c>
      <c r="AP179" s="77" t="s">
        <v>21</v>
      </c>
      <c r="AQ179" s="45">
        <v>1</v>
      </c>
      <c r="AR179" s="76" t="s">
        <v>21</v>
      </c>
      <c r="AS179" s="72" t="s">
        <v>44</v>
      </c>
      <c r="AT179" s="76" t="s">
        <v>21</v>
      </c>
      <c r="AU179" s="76" t="s">
        <v>21</v>
      </c>
      <c r="AV179" s="76" t="s">
        <v>21</v>
      </c>
      <c r="AW179" s="76" t="s">
        <v>21</v>
      </c>
      <c r="AX179" s="78" t="s">
        <v>20</v>
      </c>
      <c r="AY179" s="78" t="s">
        <v>20</v>
      </c>
      <c r="AZ179" s="78" t="s">
        <v>20</v>
      </c>
      <c r="BA179" s="78" t="s">
        <v>20</v>
      </c>
      <c r="BB179" s="78" t="s">
        <v>20</v>
      </c>
      <c r="BC179" s="78" t="s">
        <v>20</v>
      </c>
      <c r="BD179" s="80" t="s">
        <v>45</v>
      </c>
      <c r="BE179" s="80" t="s">
        <v>45</v>
      </c>
      <c r="BF179" s="80" t="s">
        <v>45</v>
      </c>
      <c r="BG179" s="80" t="s">
        <v>45</v>
      </c>
      <c r="BH179" s="80" t="s">
        <v>45</v>
      </c>
      <c r="BI179" s="155" t="s">
        <v>45</v>
      </c>
      <c r="BJ179" s="237"/>
    </row>
    <row r="180" spans="1:62" x14ac:dyDescent="0.2">
      <c r="A180" s="286"/>
      <c r="B180" s="250"/>
      <c r="C180" s="11">
        <v>15</v>
      </c>
      <c r="D180" s="166" t="s">
        <v>27</v>
      </c>
      <c r="E180" s="221">
        <v>3</v>
      </c>
      <c r="F180" s="35" t="s">
        <v>52</v>
      </c>
      <c r="G180" s="35" t="s">
        <v>52</v>
      </c>
      <c r="H180" s="35" t="s">
        <v>52</v>
      </c>
      <c r="I180" s="35" t="s">
        <v>52</v>
      </c>
      <c r="J180" s="35" t="s">
        <v>52</v>
      </c>
      <c r="K180" s="35" t="s">
        <v>52</v>
      </c>
      <c r="L180" s="35" t="s">
        <v>52</v>
      </c>
      <c r="M180" s="35" t="s">
        <v>52</v>
      </c>
      <c r="N180" s="35" t="s">
        <v>52</v>
      </c>
      <c r="O180" s="35" t="s">
        <v>52</v>
      </c>
      <c r="P180" s="35" t="s">
        <v>52</v>
      </c>
      <c r="Q180" s="35" t="s">
        <v>52</v>
      </c>
      <c r="R180" s="35" t="s">
        <v>52</v>
      </c>
      <c r="S180" s="35" t="s">
        <v>52</v>
      </c>
      <c r="T180" s="35" t="s">
        <v>52</v>
      </c>
      <c r="U180" s="35" t="s">
        <v>52</v>
      </c>
      <c r="V180" s="35" t="s">
        <v>52</v>
      </c>
      <c r="W180" s="65" t="s">
        <v>52</v>
      </c>
      <c r="X180" s="45">
        <v>2</v>
      </c>
      <c r="Y180" s="78" t="s">
        <v>20</v>
      </c>
      <c r="Z180" s="78" t="s">
        <v>20</v>
      </c>
      <c r="AA180" s="78" t="s">
        <v>20</v>
      </c>
      <c r="AB180" s="78" t="s">
        <v>20</v>
      </c>
      <c r="AC180" s="78" t="s">
        <v>20</v>
      </c>
      <c r="AD180" s="78" t="s">
        <v>20</v>
      </c>
      <c r="AE180" s="80" t="s">
        <v>45</v>
      </c>
      <c r="AF180" s="80" t="s">
        <v>45</v>
      </c>
      <c r="AG180" s="80" t="s">
        <v>45</v>
      </c>
      <c r="AH180" s="80" t="s">
        <v>45</v>
      </c>
      <c r="AI180" s="80" t="s">
        <v>45</v>
      </c>
      <c r="AJ180" s="80" t="s">
        <v>45</v>
      </c>
      <c r="AK180" s="76" t="s">
        <v>21</v>
      </c>
      <c r="AL180" s="76" t="s">
        <v>21</v>
      </c>
      <c r="AM180" s="76" t="s">
        <v>21</v>
      </c>
      <c r="AN180" s="76" t="s">
        <v>21</v>
      </c>
      <c r="AO180" s="76" t="s">
        <v>21</v>
      </c>
      <c r="AP180" s="77" t="s">
        <v>21</v>
      </c>
      <c r="AQ180" s="45">
        <v>1</v>
      </c>
      <c r="AR180" s="76" t="s">
        <v>21</v>
      </c>
      <c r="AS180" s="76" t="s">
        <v>21</v>
      </c>
      <c r="AT180" s="72" t="s">
        <v>44</v>
      </c>
      <c r="AU180" s="76" t="s">
        <v>21</v>
      </c>
      <c r="AV180" s="76" t="s">
        <v>21</v>
      </c>
      <c r="AW180" s="76" t="s">
        <v>21</v>
      </c>
      <c r="AX180" s="78" t="s">
        <v>20</v>
      </c>
      <c r="AY180" s="78" t="s">
        <v>20</v>
      </c>
      <c r="AZ180" s="78" t="s">
        <v>20</v>
      </c>
      <c r="BA180" s="78" t="s">
        <v>20</v>
      </c>
      <c r="BB180" s="78" t="s">
        <v>20</v>
      </c>
      <c r="BC180" s="78" t="s">
        <v>20</v>
      </c>
      <c r="BD180" s="80" t="s">
        <v>45</v>
      </c>
      <c r="BE180" s="80" t="s">
        <v>45</v>
      </c>
      <c r="BF180" s="80" t="s">
        <v>45</v>
      </c>
      <c r="BG180" s="80" t="s">
        <v>45</v>
      </c>
      <c r="BH180" s="80" t="s">
        <v>45</v>
      </c>
      <c r="BI180" s="155" t="s">
        <v>45</v>
      </c>
      <c r="BJ180" s="237"/>
    </row>
    <row r="181" spans="1:62" x14ac:dyDescent="0.2">
      <c r="A181" s="286"/>
      <c r="B181" s="250"/>
      <c r="C181" s="11">
        <v>16</v>
      </c>
      <c r="D181" s="166"/>
      <c r="E181" s="221">
        <v>3</v>
      </c>
      <c r="F181" s="35" t="s">
        <v>52</v>
      </c>
      <c r="G181" s="35" t="s">
        <v>52</v>
      </c>
      <c r="H181" s="35" t="s">
        <v>52</v>
      </c>
      <c r="I181" s="35" t="s">
        <v>52</v>
      </c>
      <c r="J181" s="35" t="s">
        <v>52</v>
      </c>
      <c r="K181" s="35" t="s">
        <v>52</v>
      </c>
      <c r="L181" s="35" t="s">
        <v>52</v>
      </c>
      <c r="M181" s="35" t="s">
        <v>52</v>
      </c>
      <c r="N181" s="35" t="s">
        <v>52</v>
      </c>
      <c r="O181" s="35" t="s">
        <v>52</v>
      </c>
      <c r="P181" s="35" t="s">
        <v>52</v>
      </c>
      <c r="Q181" s="35" t="s">
        <v>52</v>
      </c>
      <c r="R181" s="35" t="s">
        <v>52</v>
      </c>
      <c r="S181" s="35" t="s">
        <v>52</v>
      </c>
      <c r="T181" s="35" t="s">
        <v>52</v>
      </c>
      <c r="U181" s="35" t="s">
        <v>52</v>
      </c>
      <c r="V181" s="35" t="s">
        <v>52</v>
      </c>
      <c r="W181" s="65" t="s">
        <v>52</v>
      </c>
      <c r="X181" s="45">
        <v>2</v>
      </c>
      <c r="Y181" s="78" t="s">
        <v>20</v>
      </c>
      <c r="Z181" s="78" t="s">
        <v>20</v>
      </c>
      <c r="AA181" s="78" t="s">
        <v>20</v>
      </c>
      <c r="AB181" s="78" t="s">
        <v>20</v>
      </c>
      <c r="AC181" s="78" t="s">
        <v>20</v>
      </c>
      <c r="AD181" s="78" t="s">
        <v>20</v>
      </c>
      <c r="AE181" s="80" t="s">
        <v>45</v>
      </c>
      <c r="AF181" s="80" t="s">
        <v>45</v>
      </c>
      <c r="AG181" s="80" t="s">
        <v>45</v>
      </c>
      <c r="AH181" s="80" t="s">
        <v>45</v>
      </c>
      <c r="AI181" s="80" t="s">
        <v>45</v>
      </c>
      <c r="AJ181" s="80" t="s">
        <v>45</v>
      </c>
      <c r="AK181" s="76" t="s">
        <v>21</v>
      </c>
      <c r="AL181" s="76" t="s">
        <v>21</v>
      </c>
      <c r="AM181" s="76" t="s">
        <v>21</v>
      </c>
      <c r="AN181" s="76" t="s">
        <v>21</v>
      </c>
      <c r="AO181" s="76" t="s">
        <v>21</v>
      </c>
      <c r="AP181" s="77" t="s">
        <v>21</v>
      </c>
      <c r="AQ181" s="45">
        <v>1</v>
      </c>
      <c r="AR181" s="76" t="s">
        <v>21</v>
      </c>
      <c r="AS181" s="76" t="s">
        <v>21</v>
      </c>
      <c r="AT181" s="72" t="s">
        <v>44</v>
      </c>
      <c r="AU181" s="76" t="s">
        <v>21</v>
      </c>
      <c r="AV181" s="76" t="s">
        <v>21</v>
      </c>
      <c r="AW181" s="76" t="s">
        <v>21</v>
      </c>
      <c r="AX181" s="78" t="s">
        <v>20</v>
      </c>
      <c r="AY181" s="78" t="s">
        <v>20</v>
      </c>
      <c r="AZ181" s="78" t="s">
        <v>20</v>
      </c>
      <c r="BA181" s="78" t="s">
        <v>20</v>
      </c>
      <c r="BB181" s="78" t="s">
        <v>20</v>
      </c>
      <c r="BC181" s="78" t="s">
        <v>20</v>
      </c>
      <c r="BD181" s="80" t="s">
        <v>45</v>
      </c>
      <c r="BE181" s="80" t="s">
        <v>45</v>
      </c>
      <c r="BF181" s="80" t="s">
        <v>45</v>
      </c>
      <c r="BG181" s="80" t="s">
        <v>45</v>
      </c>
      <c r="BH181" s="80" t="s">
        <v>45</v>
      </c>
      <c r="BI181" s="155" t="s">
        <v>45</v>
      </c>
      <c r="BJ181" s="237"/>
    </row>
    <row r="182" spans="1:62" x14ac:dyDescent="0.2">
      <c r="A182" s="286"/>
      <c r="B182" s="250"/>
      <c r="C182" s="11">
        <v>17</v>
      </c>
      <c r="D182" s="166"/>
      <c r="E182" s="221">
        <v>3</v>
      </c>
      <c r="F182" s="52" t="s">
        <v>54</v>
      </c>
      <c r="G182" s="52" t="s">
        <v>54</v>
      </c>
      <c r="H182" s="52" t="s">
        <v>54</v>
      </c>
      <c r="I182" s="52" t="s">
        <v>54</v>
      </c>
      <c r="J182" s="52" t="s">
        <v>54</v>
      </c>
      <c r="K182" s="52" t="s">
        <v>54</v>
      </c>
      <c r="L182" s="52" t="s">
        <v>54</v>
      </c>
      <c r="M182" s="52" t="s">
        <v>54</v>
      </c>
      <c r="N182" s="52" t="s">
        <v>54</v>
      </c>
      <c r="O182" s="52" t="s">
        <v>54</v>
      </c>
      <c r="P182" s="52" t="s">
        <v>54</v>
      </c>
      <c r="Q182" s="52" t="s">
        <v>54</v>
      </c>
      <c r="R182" s="52" t="s">
        <v>54</v>
      </c>
      <c r="S182" s="52" t="s">
        <v>54</v>
      </c>
      <c r="T182" s="52" t="s">
        <v>54</v>
      </c>
      <c r="U182" s="52" t="s">
        <v>54</v>
      </c>
      <c r="V182" s="52" t="s">
        <v>54</v>
      </c>
      <c r="W182" s="66" t="s">
        <v>54</v>
      </c>
      <c r="X182" s="45">
        <v>2</v>
      </c>
      <c r="Y182" s="78" t="s">
        <v>20</v>
      </c>
      <c r="Z182" s="78" t="s">
        <v>20</v>
      </c>
      <c r="AA182" s="78" t="s">
        <v>20</v>
      </c>
      <c r="AB182" s="78" t="s">
        <v>20</v>
      </c>
      <c r="AC182" s="78" t="s">
        <v>20</v>
      </c>
      <c r="AD182" s="78" t="s">
        <v>20</v>
      </c>
      <c r="AE182" s="80" t="s">
        <v>45</v>
      </c>
      <c r="AF182" s="80" t="s">
        <v>45</v>
      </c>
      <c r="AG182" s="80" t="s">
        <v>45</v>
      </c>
      <c r="AH182" s="80" t="s">
        <v>45</v>
      </c>
      <c r="AI182" s="80" t="s">
        <v>45</v>
      </c>
      <c r="AJ182" s="80" t="s">
        <v>45</v>
      </c>
      <c r="AK182" s="76" t="s">
        <v>21</v>
      </c>
      <c r="AL182" s="76" t="s">
        <v>21</v>
      </c>
      <c r="AM182" s="76" t="s">
        <v>21</v>
      </c>
      <c r="AN182" s="76" t="s">
        <v>21</v>
      </c>
      <c r="AO182" s="76" t="s">
        <v>21</v>
      </c>
      <c r="AP182" s="77" t="s">
        <v>21</v>
      </c>
      <c r="AQ182" s="45">
        <v>1</v>
      </c>
      <c r="AR182" s="76" t="s">
        <v>21</v>
      </c>
      <c r="AS182" s="76" t="s">
        <v>21</v>
      </c>
      <c r="AT182" s="72" t="s">
        <v>44</v>
      </c>
      <c r="AU182" s="76" t="s">
        <v>21</v>
      </c>
      <c r="AV182" s="76" t="s">
        <v>21</v>
      </c>
      <c r="AW182" s="76" t="s">
        <v>21</v>
      </c>
      <c r="AX182" s="78" t="s">
        <v>20</v>
      </c>
      <c r="AY182" s="78" t="s">
        <v>20</v>
      </c>
      <c r="AZ182" s="78" t="s">
        <v>20</v>
      </c>
      <c r="BA182" s="78" t="s">
        <v>20</v>
      </c>
      <c r="BB182" s="78" t="s">
        <v>20</v>
      </c>
      <c r="BC182" s="78" t="s">
        <v>20</v>
      </c>
      <c r="BD182" s="80" t="s">
        <v>45</v>
      </c>
      <c r="BE182" s="80" t="s">
        <v>45</v>
      </c>
      <c r="BF182" s="80" t="s">
        <v>45</v>
      </c>
      <c r="BG182" s="80" t="s">
        <v>45</v>
      </c>
      <c r="BH182" s="80" t="s">
        <v>45</v>
      </c>
      <c r="BI182" s="155" t="s">
        <v>45</v>
      </c>
      <c r="BJ182" s="237"/>
    </row>
    <row r="183" spans="1:62" x14ac:dyDescent="0.2">
      <c r="A183" s="286"/>
      <c r="B183" s="250" t="s">
        <v>8</v>
      </c>
      <c r="C183" s="11">
        <v>18</v>
      </c>
      <c r="D183" s="166"/>
      <c r="E183" s="221">
        <v>3</v>
      </c>
      <c r="F183" s="52" t="s">
        <v>54</v>
      </c>
      <c r="G183" s="52" t="s">
        <v>54</v>
      </c>
      <c r="H183" s="52" t="s">
        <v>54</v>
      </c>
      <c r="I183" s="52" t="s">
        <v>54</v>
      </c>
      <c r="J183" s="52" t="s">
        <v>54</v>
      </c>
      <c r="K183" s="52" t="s">
        <v>54</v>
      </c>
      <c r="L183" s="52" t="s">
        <v>54</v>
      </c>
      <c r="M183" s="52" t="s">
        <v>54</v>
      </c>
      <c r="N183" s="52" t="s">
        <v>54</v>
      </c>
      <c r="O183" s="52" t="s">
        <v>54</v>
      </c>
      <c r="P183" s="52" t="s">
        <v>54</v>
      </c>
      <c r="Q183" s="52" t="s">
        <v>54</v>
      </c>
      <c r="R183" s="52" t="s">
        <v>54</v>
      </c>
      <c r="S183" s="52" t="s">
        <v>54</v>
      </c>
      <c r="T183" s="52" t="s">
        <v>54</v>
      </c>
      <c r="U183" s="52" t="s">
        <v>54</v>
      </c>
      <c r="V183" s="52" t="s">
        <v>54</v>
      </c>
      <c r="W183" s="66" t="s">
        <v>54</v>
      </c>
      <c r="X183" s="45">
        <v>2</v>
      </c>
      <c r="Y183" s="78" t="s">
        <v>20</v>
      </c>
      <c r="Z183" s="78" t="s">
        <v>20</v>
      </c>
      <c r="AA183" s="78" t="s">
        <v>20</v>
      </c>
      <c r="AB183" s="78" t="s">
        <v>20</v>
      </c>
      <c r="AC183" s="78" t="s">
        <v>20</v>
      </c>
      <c r="AD183" s="78" t="s">
        <v>20</v>
      </c>
      <c r="AE183" s="80" t="s">
        <v>45</v>
      </c>
      <c r="AF183" s="80" t="s">
        <v>45</v>
      </c>
      <c r="AG183" s="80" t="s">
        <v>45</v>
      </c>
      <c r="AH183" s="80" t="s">
        <v>45</v>
      </c>
      <c r="AI183" s="80" t="s">
        <v>45</v>
      </c>
      <c r="AJ183" s="80" t="s">
        <v>45</v>
      </c>
      <c r="AK183" s="76" t="s">
        <v>21</v>
      </c>
      <c r="AL183" s="76" t="s">
        <v>21</v>
      </c>
      <c r="AM183" s="76" t="s">
        <v>21</v>
      </c>
      <c r="AN183" s="76" t="s">
        <v>21</v>
      </c>
      <c r="AO183" s="76" t="s">
        <v>21</v>
      </c>
      <c r="AP183" s="77" t="s">
        <v>21</v>
      </c>
      <c r="AQ183" s="45">
        <v>1</v>
      </c>
      <c r="AR183" s="76" t="s">
        <v>21</v>
      </c>
      <c r="AS183" s="76" t="s">
        <v>21</v>
      </c>
      <c r="AT183" s="76" t="s">
        <v>21</v>
      </c>
      <c r="AU183" s="72" t="s">
        <v>44</v>
      </c>
      <c r="AV183" s="76" t="s">
        <v>21</v>
      </c>
      <c r="AW183" s="76" t="s">
        <v>21</v>
      </c>
      <c r="AX183" s="78" t="s">
        <v>20</v>
      </c>
      <c r="AY183" s="78" t="s">
        <v>20</v>
      </c>
      <c r="AZ183" s="78" t="s">
        <v>20</v>
      </c>
      <c r="BA183" s="78" t="s">
        <v>20</v>
      </c>
      <c r="BB183" s="78" t="s">
        <v>20</v>
      </c>
      <c r="BC183" s="78" t="s">
        <v>20</v>
      </c>
      <c r="BD183" s="80" t="s">
        <v>45</v>
      </c>
      <c r="BE183" s="80" t="s">
        <v>45</v>
      </c>
      <c r="BF183" s="80" t="s">
        <v>45</v>
      </c>
      <c r="BG183" s="80" t="s">
        <v>45</v>
      </c>
      <c r="BH183" s="80" t="s">
        <v>45</v>
      </c>
      <c r="BI183" s="155" t="s">
        <v>45</v>
      </c>
      <c r="BJ183" s="237"/>
    </row>
    <row r="184" spans="1:62" x14ac:dyDescent="0.2">
      <c r="A184" s="286"/>
      <c r="B184" s="250"/>
      <c r="C184" s="11">
        <v>19</v>
      </c>
      <c r="D184" s="166"/>
      <c r="E184" s="221">
        <v>3</v>
      </c>
      <c r="F184" s="52" t="s">
        <v>54</v>
      </c>
      <c r="G184" s="52" t="s">
        <v>54</v>
      </c>
      <c r="H184" s="52" t="s">
        <v>54</v>
      </c>
      <c r="I184" s="52" t="s">
        <v>54</v>
      </c>
      <c r="J184" s="52" t="s">
        <v>54</v>
      </c>
      <c r="K184" s="52" t="s">
        <v>54</v>
      </c>
      <c r="L184" s="52" t="s">
        <v>54</v>
      </c>
      <c r="M184" s="52" t="s">
        <v>54</v>
      </c>
      <c r="N184" s="52" t="s">
        <v>54</v>
      </c>
      <c r="O184" s="52" t="s">
        <v>54</v>
      </c>
      <c r="P184" s="52" t="s">
        <v>54</v>
      </c>
      <c r="Q184" s="52" t="s">
        <v>54</v>
      </c>
      <c r="R184" s="52" t="s">
        <v>54</v>
      </c>
      <c r="S184" s="52" t="s">
        <v>54</v>
      </c>
      <c r="T184" s="52" t="s">
        <v>54</v>
      </c>
      <c r="U184" s="52" t="s">
        <v>54</v>
      </c>
      <c r="V184" s="52" t="s">
        <v>54</v>
      </c>
      <c r="W184" s="66" t="s">
        <v>54</v>
      </c>
      <c r="X184" s="45">
        <v>2</v>
      </c>
      <c r="Y184" s="78" t="s">
        <v>20</v>
      </c>
      <c r="Z184" s="78" t="s">
        <v>20</v>
      </c>
      <c r="AA184" s="78" t="s">
        <v>20</v>
      </c>
      <c r="AB184" s="78" t="s">
        <v>20</v>
      </c>
      <c r="AC184" s="78" t="s">
        <v>20</v>
      </c>
      <c r="AD184" s="78" t="s">
        <v>20</v>
      </c>
      <c r="AE184" s="80" t="s">
        <v>45</v>
      </c>
      <c r="AF184" s="80" t="s">
        <v>45</v>
      </c>
      <c r="AG184" s="80" t="s">
        <v>45</v>
      </c>
      <c r="AH184" s="80" t="s">
        <v>45</v>
      </c>
      <c r="AI184" s="80" t="s">
        <v>45</v>
      </c>
      <c r="AJ184" s="80" t="s">
        <v>45</v>
      </c>
      <c r="AK184" s="76" t="s">
        <v>21</v>
      </c>
      <c r="AL184" s="76" t="s">
        <v>21</v>
      </c>
      <c r="AM184" s="76" t="s">
        <v>21</v>
      </c>
      <c r="AN184" s="76" t="s">
        <v>21</v>
      </c>
      <c r="AO184" s="76" t="s">
        <v>21</v>
      </c>
      <c r="AP184" s="77" t="s">
        <v>21</v>
      </c>
      <c r="AQ184" s="45">
        <v>1</v>
      </c>
      <c r="AR184" s="76" t="s">
        <v>21</v>
      </c>
      <c r="AS184" s="76" t="s">
        <v>21</v>
      </c>
      <c r="AT184" s="76" t="s">
        <v>21</v>
      </c>
      <c r="AU184" s="72" t="s">
        <v>44</v>
      </c>
      <c r="AV184" s="76" t="s">
        <v>21</v>
      </c>
      <c r="AW184" s="76" t="s">
        <v>21</v>
      </c>
      <c r="AX184" s="78" t="s">
        <v>20</v>
      </c>
      <c r="AY184" s="78" t="s">
        <v>20</v>
      </c>
      <c r="AZ184" s="78" t="s">
        <v>20</v>
      </c>
      <c r="BA184" s="78" t="s">
        <v>20</v>
      </c>
      <c r="BB184" s="78" t="s">
        <v>20</v>
      </c>
      <c r="BC184" s="78" t="s">
        <v>20</v>
      </c>
      <c r="BD184" s="80" t="s">
        <v>45</v>
      </c>
      <c r="BE184" s="80" t="s">
        <v>45</v>
      </c>
      <c r="BF184" s="80" t="s">
        <v>45</v>
      </c>
      <c r="BG184" s="80" t="s">
        <v>45</v>
      </c>
      <c r="BH184" s="80" t="s">
        <v>45</v>
      </c>
      <c r="BI184" s="155" t="s">
        <v>45</v>
      </c>
      <c r="BJ184" s="237"/>
    </row>
    <row r="185" spans="1:62" x14ac:dyDescent="0.2">
      <c r="A185" s="286"/>
      <c r="B185" s="250"/>
      <c r="C185" s="11">
        <v>20</v>
      </c>
      <c r="D185" s="166"/>
      <c r="E185" s="221">
        <v>3</v>
      </c>
      <c r="F185" s="52" t="s">
        <v>54</v>
      </c>
      <c r="G185" s="52" t="s">
        <v>54</v>
      </c>
      <c r="H185" s="52" t="s">
        <v>54</v>
      </c>
      <c r="I185" s="52" t="s">
        <v>54</v>
      </c>
      <c r="J185" s="52" t="s">
        <v>54</v>
      </c>
      <c r="K185" s="52" t="s">
        <v>54</v>
      </c>
      <c r="L185" s="52" t="s">
        <v>54</v>
      </c>
      <c r="M185" s="52" t="s">
        <v>54</v>
      </c>
      <c r="N185" s="52" t="s">
        <v>54</v>
      </c>
      <c r="O185" s="52" t="s">
        <v>54</v>
      </c>
      <c r="P185" s="52" t="s">
        <v>54</v>
      </c>
      <c r="Q185" s="52" t="s">
        <v>54</v>
      </c>
      <c r="R185" s="52" t="s">
        <v>54</v>
      </c>
      <c r="S185" s="52" t="s">
        <v>54</v>
      </c>
      <c r="T185" s="52" t="s">
        <v>54</v>
      </c>
      <c r="U185" s="52" t="s">
        <v>54</v>
      </c>
      <c r="V185" s="52" t="s">
        <v>54</v>
      </c>
      <c r="W185" s="66" t="s">
        <v>54</v>
      </c>
      <c r="X185" s="45">
        <v>2</v>
      </c>
      <c r="Y185" s="78" t="s">
        <v>20</v>
      </c>
      <c r="Z185" s="78" t="s">
        <v>20</v>
      </c>
      <c r="AA185" s="78" t="s">
        <v>20</v>
      </c>
      <c r="AB185" s="78" t="s">
        <v>20</v>
      </c>
      <c r="AC185" s="78" t="s">
        <v>20</v>
      </c>
      <c r="AD185" s="78" t="s">
        <v>20</v>
      </c>
      <c r="AE185" s="80" t="s">
        <v>45</v>
      </c>
      <c r="AF185" s="80" t="s">
        <v>45</v>
      </c>
      <c r="AG185" s="80" t="s">
        <v>45</v>
      </c>
      <c r="AH185" s="80" t="s">
        <v>45</v>
      </c>
      <c r="AI185" s="80" t="s">
        <v>45</v>
      </c>
      <c r="AJ185" s="80" t="s">
        <v>45</v>
      </c>
      <c r="AK185" s="76" t="s">
        <v>21</v>
      </c>
      <c r="AL185" s="76" t="s">
        <v>21</v>
      </c>
      <c r="AM185" s="76" t="s">
        <v>21</v>
      </c>
      <c r="AN185" s="76" t="s">
        <v>21</v>
      </c>
      <c r="AO185" s="76" t="s">
        <v>21</v>
      </c>
      <c r="AP185" s="77" t="s">
        <v>21</v>
      </c>
      <c r="AQ185" s="45">
        <v>1</v>
      </c>
      <c r="AR185" s="76" t="s">
        <v>21</v>
      </c>
      <c r="AS185" s="76" t="s">
        <v>21</v>
      </c>
      <c r="AT185" s="76" t="s">
        <v>21</v>
      </c>
      <c r="AU185" s="72" t="s">
        <v>44</v>
      </c>
      <c r="AV185" s="76" t="s">
        <v>21</v>
      </c>
      <c r="AW185" s="76" t="s">
        <v>21</v>
      </c>
      <c r="AX185" s="78" t="s">
        <v>20</v>
      </c>
      <c r="AY185" s="78" t="s">
        <v>20</v>
      </c>
      <c r="AZ185" s="78" t="s">
        <v>20</v>
      </c>
      <c r="BA185" s="78" t="s">
        <v>20</v>
      </c>
      <c r="BB185" s="78" t="s">
        <v>20</v>
      </c>
      <c r="BC185" s="78" t="s">
        <v>20</v>
      </c>
      <c r="BD185" s="80" t="s">
        <v>45</v>
      </c>
      <c r="BE185" s="80" t="s">
        <v>45</v>
      </c>
      <c r="BF185" s="80" t="s">
        <v>45</v>
      </c>
      <c r="BG185" s="80" t="s">
        <v>45</v>
      </c>
      <c r="BH185" s="80" t="s">
        <v>45</v>
      </c>
      <c r="BI185" s="155" t="s">
        <v>45</v>
      </c>
      <c r="BJ185" s="237"/>
    </row>
    <row r="186" spans="1:62" x14ac:dyDescent="0.2">
      <c r="A186" s="286"/>
      <c r="B186" s="250"/>
      <c r="C186" s="11">
        <v>21</v>
      </c>
      <c r="D186" s="166"/>
      <c r="E186" s="221">
        <v>3</v>
      </c>
      <c r="F186" s="52" t="s">
        <v>54</v>
      </c>
      <c r="G186" s="52" t="s">
        <v>54</v>
      </c>
      <c r="H186" s="52" t="s">
        <v>54</v>
      </c>
      <c r="I186" s="52" t="s">
        <v>54</v>
      </c>
      <c r="J186" s="52" t="s">
        <v>54</v>
      </c>
      <c r="K186" s="52" t="s">
        <v>54</v>
      </c>
      <c r="L186" s="52" t="s">
        <v>54</v>
      </c>
      <c r="M186" s="52" t="s">
        <v>54</v>
      </c>
      <c r="N186" s="52" t="s">
        <v>54</v>
      </c>
      <c r="O186" s="52" t="s">
        <v>54</v>
      </c>
      <c r="P186" s="52" t="s">
        <v>54</v>
      </c>
      <c r="Q186" s="52" t="s">
        <v>54</v>
      </c>
      <c r="R186" s="52" t="s">
        <v>54</v>
      </c>
      <c r="S186" s="52" t="s">
        <v>54</v>
      </c>
      <c r="T186" s="52" t="s">
        <v>54</v>
      </c>
      <c r="U186" s="52" t="s">
        <v>54</v>
      </c>
      <c r="V186" s="52" t="s">
        <v>54</v>
      </c>
      <c r="W186" s="66" t="s">
        <v>54</v>
      </c>
      <c r="X186" s="45">
        <v>2</v>
      </c>
      <c r="Y186" s="78" t="s">
        <v>20</v>
      </c>
      <c r="Z186" s="78" t="s">
        <v>20</v>
      </c>
      <c r="AA186" s="78" t="s">
        <v>20</v>
      </c>
      <c r="AB186" s="78" t="s">
        <v>20</v>
      </c>
      <c r="AC186" s="78" t="s">
        <v>20</v>
      </c>
      <c r="AD186" s="78" t="s">
        <v>20</v>
      </c>
      <c r="AE186" s="80" t="s">
        <v>45</v>
      </c>
      <c r="AF186" s="80" t="s">
        <v>45</v>
      </c>
      <c r="AG186" s="80" t="s">
        <v>45</v>
      </c>
      <c r="AH186" s="80" t="s">
        <v>45</v>
      </c>
      <c r="AI186" s="80" t="s">
        <v>45</v>
      </c>
      <c r="AJ186" s="80" t="s">
        <v>45</v>
      </c>
      <c r="AK186" s="76" t="s">
        <v>21</v>
      </c>
      <c r="AL186" s="76" t="s">
        <v>21</v>
      </c>
      <c r="AM186" s="76" t="s">
        <v>21</v>
      </c>
      <c r="AN186" s="76" t="s">
        <v>21</v>
      </c>
      <c r="AO186" s="76" t="s">
        <v>21</v>
      </c>
      <c r="AP186" s="77" t="s">
        <v>21</v>
      </c>
      <c r="AQ186" s="45">
        <v>1</v>
      </c>
      <c r="AR186" s="76" t="s">
        <v>21</v>
      </c>
      <c r="AS186" s="76" t="s">
        <v>21</v>
      </c>
      <c r="AT186" s="76" t="s">
        <v>21</v>
      </c>
      <c r="AU186" s="76" t="s">
        <v>21</v>
      </c>
      <c r="AV186" s="72" t="s">
        <v>44</v>
      </c>
      <c r="AW186" s="76" t="s">
        <v>21</v>
      </c>
      <c r="AX186" s="78" t="s">
        <v>20</v>
      </c>
      <c r="AY186" s="78" t="s">
        <v>20</v>
      </c>
      <c r="AZ186" s="78" t="s">
        <v>20</v>
      </c>
      <c r="BA186" s="78" t="s">
        <v>20</v>
      </c>
      <c r="BB186" s="78" t="s">
        <v>20</v>
      </c>
      <c r="BC186" s="78" t="s">
        <v>20</v>
      </c>
      <c r="BD186" s="80" t="s">
        <v>45</v>
      </c>
      <c r="BE186" s="80" t="s">
        <v>45</v>
      </c>
      <c r="BF186" s="80" t="s">
        <v>45</v>
      </c>
      <c r="BG186" s="80" t="s">
        <v>45</v>
      </c>
      <c r="BH186" s="80" t="s">
        <v>45</v>
      </c>
      <c r="BI186" s="155" t="s">
        <v>45</v>
      </c>
      <c r="BJ186" s="237"/>
    </row>
    <row r="187" spans="1:62" x14ac:dyDescent="0.2">
      <c r="A187" s="286"/>
      <c r="B187" s="250"/>
      <c r="C187" s="11">
        <v>22</v>
      </c>
      <c r="D187" s="166" t="s">
        <v>27</v>
      </c>
      <c r="E187" s="221">
        <v>3</v>
      </c>
      <c r="F187" s="74" t="s">
        <v>51</v>
      </c>
      <c r="G187" s="74" t="s">
        <v>51</v>
      </c>
      <c r="H187" s="74" t="s">
        <v>51</v>
      </c>
      <c r="I187" s="74" t="s">
        <v>51</v>
      </c>
      <c r="J187" s="74" t="s">
        <v>51</v>
      </c>
      <c r="K187" s="74" t="s">
        <v>51</v>
      </c>
      <c r="L187" s="74" t="s">
        <v>51</v>
      </c>
      <c r="M187" s="74" t="s">
        <v>51</v>
      </c>
      <c r="N187" s="74" t="s">
        <v>51</v>
      </c>
      <c r="O187" s="74" t="s">
        <v>51</v>
      </c>
      <c r="P187" s="74" t="s">
        <v>51</v>
      </c>
      <c r="Q187" s="74" t="s">
        <v>51</v>
      </c>
      <c r="R187" s="74" t="s">
        <v>51</v>
      </c>
      <c r="S187" s="74" t="s">
        <v>51</v>
      </c>
      <c r="T187" s="74" t="s">
        <v>51</v>
      </c>
      <c r="U187" s="74" t="s">
        <v>51</v>
      </c>
      <c r="V187" s="74" t="s">
        <v>51</v>
      </c>
      <c r="W187" s="75" t="s">
        <v>51</v>
      </c>
      <c r="X187" s="45">
        <v>2</v>
      </c>
      <c r="Y187" s="74" t="s">
        <v>50</v>
      </c>
      <c r="Z187" s="74" t="s">
        <v>50</v>
      </c>
      <c r="AA187" s="74" t="s">
        <v>50</v>
      </c>
      <c r="AB187" s="74" t="s">
        <v>50</v>
      </c>
      <c r="AC187" s="74" t="s">
        <v>50</v>
      </c>
      <c r="AD187" s="74" t="s">
        <v>50</v>
      </c>
      <c r="AE187" s="74" t="s">
        <v>50</v>
      </c>
      <c r="AF187" s="74" t="s">
        <v>50</v>
      </c>
      <c r="AG187" s="74" t="s">
        <v>50</v>
      </c>
      <c r="AH187" s="74" t="s">
        <v>50</v>
      </c>
      <c r="AI187" s="74" t="s">
        <v>50</v>
      </c>
      <c r="AJ187" s="74" t="s">
        <v>50</v>
      </c>
      <c r="AK187" s="74" t="s">
        <v>50</v>
      </c>
      <c r="AL187" s="74" t="s">
        <v>50</v>
      </c>
      <c r="AM187" s="74" t="s">
        <v>50</v>
      </c>
      <c r="AN187" s="74" t="s">
        <v>50</v>
      </c>
      <c r="AO187" s="74" t="s">
        <v>50</v>
      </c>
      <c r="AP187" s="75" t="s">
        <v>50</v>
      </c>
      <c r="AQ187" s="45">
        <v>1</v>
      </c>
      <c r="AR187" s="73" t="s">
        <v>49</v>
      </c>
      <c r="AS187" s="73" t="s">
        <v>49</v>
      </c>
      <c r="AT187" s="73" t="s">
        <v>49</v>
      </c>
      <c r="AU187" s="73" t="s">
        <v>49</v>
      </c>
      <c r="AV187" s="73" t="s">
        <v>49</v>
      </c>
      <c r="AW187" s="73" t="s">
        <v>49</v>
      </c>
      <c r="AX187" s="73" t="s">
        <v>49</v>
      </c>
      <c r="AY187" s="73" t="s">
        <v>49</v>
      </c>
      <c r="AZ187" s="73" t="s">
        <v>49</v>
      </c>
      <c r="BA187" s="73" t="s">
        <v>49</v>
      </c>
      <c r="BB187" s="73" t="s">
        <v>49</v>
      </c>
      <c r="BC187" s="73" t="s">
        <v>49</v>
      </c>
      <c r="BD187" s="73" t="s">
        <v>49</v>
      </c>
      <c r="BE187" s="73" t="s">
        <v>49</v>
      </c>
      <c r="BF187" s="73" t="s">
        <v>49</v>
      </c>
      <c r="BG187" s="73" t="s">
        <v>49</v>
      </c>
      <c r="BH187" s="73" t="s">
        <v>49</v>
      </c>
      <c r="BI187" s="98" t="s">
        <v>49</v>
      </c>
      <c r="BJ187" s="237"/>
    </row>
    <row r="188" spans="1:62" x14ac:dyDescent="0.2">
      <c r="A188" s="286"/>
      <c r="B188" s="250" t="s">
        <v>9</v>
      </c>
      <c r="C188" s="11">
        <v>23</v>
      </c>
      <c r="D188" s="166" t="s">
        <v>27</v>
      </c>
      <c r="E188" s="221">
        <v>3</v>
      </c>
      <c r="F188" s="74" t="s">
        <v>51</v>
      </c>
      <c r="G188" s="74" t="s">
        <v>51</v>
      </c>
      <c r="H188" s="74" t="s">
        <v>51</v>
      </c>
      <c r="I188" s="74" t="s">
        <v>51</v>
      </c>
      <c r="J188" s="74" t="s">
        <v>51</v>
      </c>
      <c r="K188" s="74" t="s">
        <v>51</v>
      </c>
      <c r="L188" s="74" t="s">
        <v>51</v>
      </c>
      <c r="M188" s="74" t="s">
        <v>51</v>
      </c>
      <c r="N188" s="74" t="s">
        <v>51</v>
      </c>
      <c r="O188" s="74" t="s">
        <v>51</v>
      </c>
      <c r="P188" s="74" t="s">
        <v>51</v>
      </c>
      <c r="Q188" s="74" t="s">
        <v>51</v>
      </c>
      <c r="R188" s="74" t="s">
        <v>51</v>
      </c>
      <c r="S188" s="74" t="s">
        <v>51</v>
      </c>
      <c r="T188" s="74" t="s">
        <v>51</v>
      </c>
      <c r="U188" s="74" t="s">
        <v>51</v>
      </c>
      <c r="V188" s="74" t="s">
        <v>51</v>
      </c>
      <c r="W188" s="75" t="s">
        <v>51</v>
      </c>
      <c r="X188" s="45">
        <v>2</v>
      </c>
      <c r="Y188" s="74" t="s">
        <v>50</v>
      </c>
      <c r="Z188" s="74" t="s">
        <v>50</v>
      </c>
      <c r="AA188" s="74" t="s">
        <v>50</v>
      </c>
      <c r="AB188" s="74" t="s">
        <v>50</v>
      </c>
      <c r="AC188" s="74" t="s">
        <v>50</v>
      </c>
      <c r="AD188" s="74" t="s">
        <v>50</v>
      </c>
      <c r="AE188" s="74" t="s">
        <v>50</v>
      </c>
      <c r="AF188" s="74" t="s">
        <v>50</v>
      </c>
      <c r="AG188" s="74" t="s">
        <v>50</v>
      </c>
      <c r="AH188" s="74" t="s">
        <v>50</v>
      </c>
      <c r="AI188" s="74" t="s">
        <v>50</v>
      </c>
      <c r="AJ188" s="74" t="s">
        <v>50</v>
      </c>
      <c r="AK188" s="74" t="s">
        <v>50</v>
      </c>
      <c r="AL188" s="74" t="s">
        <v>50</v>
      </c>
      <c r="AM188" s="74" t="s">
        <v>50</v>
      </c>
      <c r="AN188" s="74" t="s">
        <v>50</v>
      </c>
      <c r="AO188" s="74" t="s">
        <v>50</v>
      </c>
      <c r="AP188" s="75" t="s">
        <v>50</v>
      </c>
      <c r="AQ188" s="45">
        <v>1</v>
      </c>
      <c r="AR188" s="73" t="s">
        <v>49</v>
      </c>
      <c r="AS188" s="73" t="s">
        <v>49</v>
      </c>
      <c r="AT188" s="73" t="s">
        <v>49</v>
      </c>
      <c r="AU188" s="73" t="s">
        <v>49</v>
      </c>
      <c r="AV188" s="73" t="s">
        <v>49</v>
      </c>
      <c r="AW188" s="73" t="s">
        <v>49</v>
      </c>
      <c r="AX188" s="73" t="s">
        <v>49</v>
      </c>
      <c r="AY188" s="73" t="s">
        <v>49</v>
      </c>
      <c r="AZ188" s="73" t="s">
        <v>49</v>
      </c>
      <c r="BA188" s="73" t="s">
        <v>49</v>
      </c>
      <c r="BB188" s="73" t="s">
        <v>49</v>
      </c>
      <c r="BC188" s="73" t="s">
        <v>49</v>
      </c>
      <c r="BD188" s="73" t="s">
        <v>49</v>
      </c>
      <c r="BE188" s="73" t="s">
        <v>49</v>
      </c>
      <c r="BF188" s="73" t="s">
        <v>49</v>
      </c>
      <c r="BG188" s="73" t="s">
        <v>49</v>
      </c>
      <c r="BH188" s="73" t="s">
        <v>49</v>
      </c>
      <c r="BI188" s="98" t="s">
        <v>49</v>
      </c>
      <c r="BJ188" s="237"/>
    </row>
    <row r="189" spans="1:62" x14ac:dyDescent="0.2">
      <c r="A189" s="286"/>
      <c r="B189" s="250"/>
      <c r="C189" s="11">
        <v>24</v>
      </c>
      <c r="D189" s="166"/>
      <c r="E189" s="221">
        <v>3</v>
      </c>
      <c r="F189" s="53" t="s">
        <v>55</v>
      </c>
      <c r="G189" s="53" t="s">
        <v>55</v>
      </c>
      <c r="H189" s="53" t="s">
        <v>55</v>
      </c>
      <c r="I189" s="53" t="s">
        <v>55</v>
      </c>
      <c r="J189" s="53" t="s">
        <v>55</v>
      </c>
      <c r="K189" s="53" t="s">
        <v>55</v>
      </c>
      <c r="L189" s="53" t="s">
        <v>55</v>
      </c>
      <c r="M189" s="53" t="s">
        <v>55</v>
      </c>
      <c r="N189" s="53" t="s">
        <v>55</v>
      </c>
      <c r="O189" s="53" t="s">
        <v>55</v>
      </c>
      <c r="P189" s="53" t="s">
        <v>55</v>
      </c>
      <c r="Q189" s="53" t="s">
        <v>55</v>
      </c>
      <c r="R189" s="53" t="s">
        <v>55</v>
      </c>
      <c r="S189" s="53" t="s">
        <v>55</v>
      </c>
      <c r="T189" s="53" t="s">
        <v>55</v>
      </c>
      <c r="U189" s="53" t="s">
        <v>55</v>
      </c>
      <c r="V189" s="53" t="s">
        <v>55</v>
      </c>
      <c r="W189" s="67" t="s">
        <v>55</v>
      </c>
      <c r="X189" s="45">
        <v>2</v>
      </c>
      <c r="Y189" s="78" t="s">
        <v>20</v>
      </c>
      <c r="Z189" s="78" t="s">
        <v>20</v>
      </c>
      <c r="AA189" s="78" t="s">
        <v>20</v>
      </c>
      <c r="AB189" s="78" t="s">
        <v>20</v>
      </c>
      <c r="AC189" s="78" t="s">
        <v>20</v>
      </c>
      <c r="AD189" s="78" t="s">
        <v>20</v>
      </c>
      <c r="AE189" s="80" t="s">
        <v>45</v>
      </c>
      <c r="AF189" s="80" t="s">
        <v>45</v>
      </c>
      <c r="AG189" s="80" t="s">
        <v>45</v>
      </c>
      <c r="AH189" s="80" t="s">
        <v>45</v>
      </c>
      <c r="AI189" s="80" t="s">
        <v>45</v>
      </c>
      <c r="AJ189" s="80" t="s">
        <v>45</v>
      </c>
      <c r="AK189" s="76" t="s">
        <v>21</v>
      </c>
      <c r="AL189" s="76" t="s">
        <v>21</v>
      </c>
      <c r="AM189" s="76" t="s">
        <v>21</v>
      </c>
      <c r="AN189" s="76" t="s">
        <v>21</v>
      </c>
      <c r="AO189" s="76" t="s">
        <v>21</v>
      </c>
      <c r="AP189" s="77" t="s">
        <v>21</v>
      </c>
      <c r="AQ189" s="45">
        <v>1</v>
      </c>
      <c r="AR189" s="76" t="s">
        <v>21</v>
      </c>
      <c r="AS189" s="76" t="s">
        <v>21</v>
      </c>
      <c r="AT189" s="76" t="s">
        <v>21</v>
      </c>
      <c r="AU189" s="76" t="s">
        <v>21</v>
      </c>
      <c r="AV189" s="72" t="s">
        <v>44</v>
      </c>
      <c r="AW189" s="76" t="s">
        <v>21</v>
      </c>
      <c r="AX189" s="78" t="s">
        <v>20</v>
      </c>
      <c r="AY189" s="78" t="s">
        <v>20</v>
      </c>
      <c r="AZ189" s="78" t="s">
        <v>20</v>
      </c>
      <c r="BA189" s="78" t="s">
        <v>20</v>
      </c>
      <c r="BB189" s="78" t="s">
        <v>20</v>
      </c>
      <c r="BC189" s="78" t="s">
        <v>20</v>
      </c>
      <c r="BD189" s="80" t="s">
        <v>45</v>
      </c>
      <c r="BE189" s="80" t="s">
        <v>45</v>
      </c>
      <c r="BF189" s="80" t="s">
        <v>45</v>
      </c>
      <c r="BG189" s="80" t="s">
        <v>45</v>
      </c>
      <c r="BH189" s="80" t="s">
        <v>45</v>
      </c>
      <c r="BI189" s="155" t="s">
        <v>45</v>
      </c>
      <c r="BJ189" s="237"/>
    </row>
    <row r="190" spans="1:62" x14ac:dyDescent="0.2">
      <c r="A190" s="286"/>
      <c r="B190" s="250"/>
      <c r="C190" s="11">
        <v>25</v>
      </c>
      <c r="D190" s="166"/>
      <c r="E190" s="221">
        <v>3</v>
      </c>
      <c r="F190" s="53" t="s">
        <v>55</v>
      </c>
      <c r="G190" s="53" t="s">
        <v>55</v>
      </c>
      <c r="H190" s="53" t="s">
        <v>55</v>
      </c>
      <c r="I190" s="53" t="s">
        <v>55</v>
      </c>
      <c r="J190" s="53" t="s">
        <v>55</v>
      </c>
      <c r="K190" s="53" t="s">
        <v>55</v>
      </c>
      <c r="L190" s="53" t="s">
        <v>55</v>
      </c>
      <c r="M190" s="53" t="s">
        <v>55</v>
      </c>
      <c r="N190" s="53" t="s">
        <v>55</v>
      </c>
      <c r="O190" s="53" t="s">
        <v>55</v>
      </c>
      <c r="P190" s="53" t="s">
        <v>55</v>
      </c>
      <c r="Q190" s="53" t="s">
        <v>55</v>
      </c>
      <c r="R190" s="53" t="s">
        <v>55</v>
      </c>
      <c r="S190" s="53" t="s">
        <v>55</v>
      </c>
      <c r="T190" s="53" t="s">
        <v>55</v>
      </c>
      <c r="U190" s="53" t="s">
        <v>55</v>
      </c>
      <c r="V190" s="53" t="s">
        <v>55</v>
      </c>
      <c r="W190" s="67" t="s">
        <v>55</v>
      </c>
      <c r="X190" s="45">
        <v>2</v>
      </c>
      <c r="Y190" s="78" t="s">
        <v>20</v>
      </c>
      <c r="Z190" s="78" t="s">
        <v>20</v>
      </c>
      <c r="AA190" s="78" t="s">
        <v>20</v>
      </c>
      <c r="AB190" s="78" t="s">
        <v>20</v>
      </c>
      <c r="AC190" s="78" t="s">
        <v>20</v>
      </c>
      <c r="AD190" s="78" t="s">
        <v>20</v>
      </c>
      <c r="AE190" s="80" t="s">
        <v>45</v>
      </c>
      <c r="AF190" s="80" t="s">
        <v>45</v>
      </c>
      <c r="AG190" s="80" t="s">
        <v>45</v>
      </c>
      <c r="AH190" s="80" t="s">
        <v>45</v>
      </c>
      <c r="AI190" s="80" t="s">
        <v>45</v>
      </c>
      <c r="AJ190" s="80" t="s">
        <v>45</v>
      </c>
      <c r="AK190" s="76" t="s">
        <v>21</v>
      </c>
      <c r="AL190" s="76" t="s">
        <v>21</v>
      </c>
      <c r="AM190" s="76" t="s">
        <v>21</v>
      </c>
      <c r="AN190" s="76" t="s">
        <v>21</v>
      </c>
      <c r="AO190" s="76" t="s">
        <v>21</v>
      </c>
      <c r="AP190" s="77" t="s">
        <v>21</v>
      </c>
      <c r="AQ190" s="45">
        <v>1</v>
      </c>
      <c r="AR190" s="76" t="s">
        <v>21</v>
      </c>
      <c r="AS190" s="76" t="s">
        <v>21</v>
      </c>
      <c r="AT190" s="76" t="s">
        <v>21</v>
      </c>
      <c r="AU190" s="76" t="s">
        <v>21</v>
      </c>
      <c r="AV190" s="72" t="s">
        <v>44</v>
      </c>
      <c r="AW190" s="76" t="s">
        <v>21</v>
      </c>
      <c r="AX190" s="78" t="s">
        <v>20</v>
      </c>
      <c r="AY190" s="78" t="s">
        <v>20</v>
      </c>
      <c r="AZ190" s="78" t="s">
        <v>20</v>
      </c>
      <c r="BA190" s="78" t="s">
        <v>20</v>
      </c>
      <c r="BB190" s="78" t="s">
        <v>20</v>
      </c>
      <c r="BC190" s="78" t="s">
        <v>20</v>
      </c>
      <c r="BD190" s="80" t="s">
        <v>45</v>
      </c>
      <c r="BE190" s="80" t="s">
        <v>45</v>
      </c>
      <c r="BF190" s="80" t="s">
        <v>45</v>
      </c>
      <c r="BG190" s="80" t="s">
        <v>45</v>
      </c>
      <c r="BH190" s="80" t="s">
        <v>45</v>
      </c>
      <c r="BI190" s="155" t="s">
        <v>45</v>
      </c>
      <c r="BJ190" s="237"/>
    </row>
    <row r="191" spans="1:62" x14ac:dyDescent="0.2">
      <c r="A191" s="286"/>
      <c r="B191" s="250"/>
      <c r="C191" s="11">
        <v>26</v>
      </c>
      <c r="D191" s="166"/>
      <c r="E191" s="221">
        <v>3</v>
      </c>
      <c r="F191" s="53" t="s">
        <v>55</v>
      </c>
      <c r="G191" s="53" t="s">
        <v>55</v>
      </c>
      <c r="H191" s="53" t="s">
        <v>55</v>
      </c>
      <c r="I191" s="53" t="s">
        <v>55</v>
      </c>
      <c r="J191" s="53" t="s">
        <v>55</v>
      </c>
      <c r="K191" s="53" t="s">
        <v>55</v>
      </c>
      <c r="L191" s="53" t="s">
        <v>55</v>
      </c>
      <c r="M191" s="53" t="s">
        <v>55</v>
      </c>
      <c r="N191" s="53" t="s">
        <v>55</v>
      </c>
      <c r="O191" s="53" t="s">
        <v>55</v>
      </c>
      <c r="P191" s="53" t="s">
        <v>55</v>
      </c>
      <c r="Q191" s="53" t="s">
        <v>55</v>
      </c>
      <c r="R191" s="53" t="s">
        <v>55</v>
      </c>
      <c r="S191" s="53" t="s">
        <v>55</v>
      </c>
      <c r="T191" s="53" t="s">
        <v>55</v>
      </c>
      <c r="U191" s="53" t="s">
        <v>55</v>
      </c>
      <c r="V191" s="53" t="s">
        <v>55</v>
      </c>
      <c r="W191" s="67" t="s">
        <v>55</v>
      </c>
      <c r="X191" s="45">
        <v>2</v>
      </c>
      <c r="Y191" s="78" t="s">
        <v>20</v>
      </c>
      <c r="Z191" s="78" t="s">
        <v>20</v>
      </c>
      <c r="AA191" s="78" t="s">
        <v>20</v>
      </c>
      <c r="AB191" s="78" t="s">
        <v>20</v>
      </c>
      <c r="AC191" s="78" t="s">
        <v>20</v>
      </c>
      <c r="AD191" s="78" t="s">
        <v>20</v>
      </c>
      <c r="AE191" s="80" t="s">
        <v>45</v>
      </c>
      <c r="AF191" s="80" t="s">
        <v>45</v>
      </c>
      <c r="AG191" s="80" t="s">
        <v>45</v>
      </c>
      <c r="AH191" s="80" t="s">
        <v>45</v>
      </c>
      <c r="AI191" s="80" t="s">
        <v>45</v>
      </c>
      <c r="AJ191" s="80" t="s">
        <v>45</v>
      </c>
      <c r="AK191" s="76" t="s">
        <v>21</v>
      </c>
      <c r="AL191" s="76" t="s">
        <v>21</v>
      </c>
      <c r="AM191" s="76" t="s">
        <v>21</v>
      </c>
      <c r="AN191" s="76" t="s">
        <v>21</v>
      </c>
      <c r="AO191" s="76" t="s">
        <v>21</v>
      </c>
      <c r="AP191" s="77" t="s">
        <v>21</v>
      </c>
      <c r="AQ191" s="45">
        <v>1</v>
      </c>
      <c r="AR191" s="76" t="s">
        <v>21</v>
      </c>
      <c r="AS191" s="76" t="s">
        <v>21</v>
      </c>
      <c r="AT191" s="76" t="s">
        <v>21</v>
      </c>
      <c r="AU191" s="76" t="s">
        <v>21</v>
      </c>
      <c r="AV191" s="76" t="s">
        <v>21</v>
      </c>
      <c r="AW191" s="72" t="s">
        <v>44</v>
      </c>
      <c r="AX191" s="78" t="s">
        <v>20</v>
      </c>
      <c r="AY191" s="78" t="s">
        <v>20</v>
      </c>
      <c r="AZ191" s="78" t="s">
        <v>20</v>
      </c>
      <c r="BA191" s="78" t="s">
        <v>20</v>
      </c>
      <c r="BB191" s="78" t="s">
        <v>20</v>
      </c>
      <c r="BC191" s="78" t="s">
        <v>20</v>
      </c>
      <c r="BD191" s="80" t="s">
        <v>45</v>
      </c>
      <c r="BE191" s="80" t="s">
        <v>45</v>
      </c>
      <c r="BF191" s="80" t="s">
        <v>45</v>
      </c>
      <c r="BG191" s="80" t="s">
        <v>45</v>
      </c>
      <c r="BH191" s="80" t="s">
        <v>45</v>
      </c>
      <c r="BI191" s="155" t="s">
        <v>45</v>
      </c>
      <c r="BJ191" s="237"/>
    </row>
    <row r="192" spans="1:62" x14ac:dyDescent="0.2">
      <c r="A192" s="286"/>
      <c r="B192" s="250" t="s">
        <v>10</v>
      </c>
      <c r="C192" s="11">
        <v>27</v>
      </c>
      <c r="D192" s="166"/>
      <c r="E192" s="221">
        <v>3</v>
      </c>
      <c r="F192" s="53" t="s">
        <v>55</v>
      </c>
      <c r="G192" s="53" t="s">
        <v>55</v>
      </c>
      <c r="H192" s="53" t="s">
        <v>55</v>
      </c>
      <c r="I192" s="53" t="s">
        <v>55</v>
      </c>
      <c r="J192" s="53" t="s">
        <v>55</v>
      </c>
      <c r="K192" s="53" t="s">
        <v>55</v>
      </c>
      <c r="L192" s="53" t="s">
        <v>55</v>
      </c>
      <c r="M192" s="53" t="s">
        <v>55</v>
      </c>
      <c r="N192" s="53" t="s">
        <v>55</v>
      </c>
      <c r="O192" s="53" t="s">
        <v>55</v>
      </c>
      <c r="P192" s="53" t="s">
        <v>55</v>
      </c>
      <c r="Q192" s="53" t="s">
        <v>55</v>
      </c>
      <c r="R192" s="53" t="s">
        <v>55</v>
      </c>
      <c r="S192" s="53" t="s">
        <v>55</v>
      </c>
      <c r="T192" s="53" t="s">
        <v>55</v>
      </c>
      <c r="U192" s="53" t="s">
        <v>55</v>
      </c>
      <c r="V192" s="53" t="s">
        <v>55</v>
      </c>
      <c r="W192" s="67" t="s">
        <v>55</v>
      </c>
      <c r="X192" s="45">
        <v>2</v>
      </c>
      <c r="Y192" s="78" t="s">
        <v>20</v>
      </c>
      <c r="Z192" s="78" t="s">
        <v>20</v>
      </c>
      <c r="AA192" s="78" t="s">
        <v>20</v>
      </c>
      <c r="AB192" s="78" t="s">
        <v>20</v>
      </c>
      <c r="AC192" s="78" t="s">
        <v>20</v>
      </c>
      <c r="AD192" s="78" t="s">
        <v>20</v>
      </c>
      <c r="AE192" s="80" t="s">
        <v>45</v>
      </c>
      <c r="AF192" s="80" t="s">
        <v>45</v>
      </c>
      <c r="AG192" s="80" t="s">
        <v>45</v>
      </c>
      <c r="AH192" s="80" t="s">
        <v>45</v>
      </c>
      <c r="AI192" s="80" t="s">
        <v>45</v>
      </c>
      <c r="AJ192" s="80" t="s">
        <v>45</v>
      </c>
      <c r="AK192" s="76" t="s">
        <v>21</v>
      </c>
      <c r="AL192" s="76" t="s">
        <v>21</v>
      </c>
      <c r="AM192" s="76" t="s">
        <v>21</v>
      </c>
      <c r="AN192" s="76" t="s">
        <v>21</v>
      </c>
      <c r="AO192" s="76" t="s">
        <v>21</v>
      </c>
      <c r="AP192" s="77" t="s">
        <v>21</v>
      </c>
      <c r="AQ192" s="45">
        <v>1</v>
      </c>
      <c r="AR192" s="76" t="s">
        <v>21</v>
      </c>
      <c r="AS192" s="76" t="s">
        <v>21</v>
      </c>
      <c r="AT192" s="76" t="s">
        <v>21</v>
      </c>
      <c r="AU192" s="76" t="s">
        <v>21</v>
      </c>
      <c r="AV192" s="76" t="s">
        <v>21</v>
      </c>
      <c r="AW192" s="72" t="s">
        <v>44</v>
      </c>
      <c r="AX192" s="78" t="s">
        <v>20</v>
      </c>
      <c r="AY192" s="78" t="s">
        <v>20</v>
      </c>
      <c r="AZ192" s="78" t="s">
        <v>20</v>
      </c>
      <c r="BA192" s="78" t="s">
        <v>20</v>
      </c>
      <c r="BB192" s="78" t="s">
        <v>20</v>
      </c>
      <c r="BC192" s="78" t="s">
        <v>20</v>
      </c>
      <c r="BD192" s="80" t="s">
        <v>45</v>
      </c>
      <c r="BE192" s="80" t="s">
        <v>45</v>
      </c>
      <c r="BF192" s="80" t="s">
        <v>45</v>
      </c>
      <c r="BG192" s="80" t="s">
        <v>45</v>
      </c>
      <c r="BH192" s="80" t="s">
        <v>45</v>
      </c>
      <c r="BI192" s="155" t="s">
        <v>45</v>
      </c>
      <c r="BJ192" s="237"/>
    </row>
    <row r="193" spans="1:62" x14ac:dyDescent="0.2">
      <c r="A193" s="286"/>
      <c r="B193" s="250"/>
      <c r="C193" s="11">
        <v>28</v>
      </c>
      <c r="D193" s="166"/>
      <c r="E193" s="221">
        <v>3</v>
      </c>
      <c r="F193" s="53" t="s">
        <v>55</v>
      </c>
      <c r="G193" s="53" t="s">
        <v>55</v>
      </c>
      <c r="H193" s="53" t="s">
        <v>55</v>
      </c>
      <c r="I193" s="53" t="s">
        <v>55</v>
      </c>
      <c r="J193" s="53" t="s">
        <v>55</v>
      </c>
      <c r="K193" s="53" t="s">
        <v>55</v>
      </c>
      <c r="L193" s="53" t="s">
        <v>55</v>
      </c>
      <c r="M193" s="53" t="s">
        <v>55</v>
      </c>
      <c r="N193" s="53" t="s">
        <v>55</v>
      </c>
      <c r="O193" s="53" t="s">
        <v>55</v>
      </c>
      <c r="P193" s="53" t="s">
        <v>55</v>
      </c>
      <c r="Q193" s="53" t="s">
        <v>55</v>
      </c>
      <c r="R193" s="53" t="s">
        <v>55</v>
      </c>
      <c r="S193" s="53" t="s">
        <v>55</v>
      </c>
      <c r="T193" s="53" t="s">
        <v>55</v>
      </c>
      <c r="U193" s="53" t="s">
        <v>55</v>
      </c>
      <c r="V193" s="53" t="s">
        <v>55</v>
      </c>
      <c r="W193" s="67" t="s">
        <v>55</v>
      </c>
      <c r="X193" s="45">
        <v>2</v>
      </c>
      <c r="Y193" s="78" t="s">
        <v>20</v>
      </c>
      <c r="Z193" s="78" t="s">
        <v>20</v>
      </c>
      <c r="AA193" s="78" t="s">
        <v>20</v>
      </c>
      <c r="AB193" s="78" t="s">
        <v>20</v>
      </c>
      <c r="AC193" s="78" t="s">
        <v>20</v>
      </c>
      <c r="AD193" s="78" t="s">
        <v>20</v>
      </c>
      <c r="AE193" s="80" t="s">
        <v>45</v>
      </c>
      <c r="AF193" s="80" t="s">
        <v>45</v>
      </c>
      <c r="AG193" s="80" t="s">
        <v>45</v>
      </c>
      <c r="AH193" s="80" t="s">
        <v>45</v>
      </c>
      <c r="AI193" s="80" t="s">
        <v>45</v>
      </c>
      <c r="AJ193" s="80" t="s">
        <v>45</v>
      </c>
      <c r="AK193" s="76" t="s">
        <v>21</v>
      </c>
      <c r="AL193" s="76" t="s">
        <v>21</v>
      </c>
      <c r="AM193" s="76" t="s">
        <v>21</v>
      </c>
      <c r="AN193" s="76" t="s">
        <v>21</v>
      </c>
      <c r="AO193" s="76" t="s">
        <v>21</v>
      </c>
      <c r="AP193" s="77" t="s">
        <v>21</v>
      </c>
      <c r="AQ193" s="45">
        <v>1</v>
      </c>
      <c r="AR193" s="76" t="s">
        <v>21</v>
      </c>
      <c r="AS193" s="76" t="s">
        <v>21</v>
      </c>
      <c r="AT193" s="76" t="s">
        <v>21</v>
      </c>
      <c r="AU193" s="76" t="s">
        <v>21</v>
      </c>
      <c r="AV193" s="76" t="s">
        <v>21</v>
      </c>
      <c r="AW193" s="72" t="s">
        <v>44</v>
      </c>
      <c r="AX193" s="78" t="s">
        <v>20</v>
      </c>
      <c r="AY193" s="78" t="s">
        <v>20</v>
      </c>
      <c r="AZ193" s="78" t="s">
        <v>20</v>
      </c>
      <c r="BA193" s="78" t="s">
        <v>20</v>
      </c>
      <c r="BB193" s="78" t="s">
        <v>20</v>
      </c>
      <c r="BC193" s="78" t="s">
        <v>20</v>
      </c>
      <c r="BD193" s="80" t="s">
        <v>45</v>
      </c>
      <c r="BE193" s="80" t="s">
        <v>45</v>
      </c>
      <c r="BF193" s="80" t="s">
        <v>45</v>
      </c>
      <c r="BG193" s="80" t="s">
        <v>45</v>
      </c>
      <c r="BH193" s="80" t="s">
        <v>45</v>
      </c>
      <c r="BI193" s="155" t="s">
        <v>45</v>
      </c>
      <c r="BJ193" s="237"/>
    </row>
    <row r="194" spans="1:62" x14ac:dyDescent="0.2">
      <c r="A194" s="286"/>
      <c r="B194" s="250"/>
      <c r="C194" s="11">
        <v>29</v>
      </c>
      <c r="D194" s="166"/>
      <c r="E194" s="221">
        <v>3</v>
      </c>
      <c r="F194" s="35" t="s">
        <v>52</v>
      </c>
      <c r="G194" s="35" t="s">
        <v>52</v>
      </c>
      <c r="H194" s="35" t="s">
        <v>52</v>
      </c>
      <c r="I194" s="35" t="s">
        <v>52</v>
      </c>
      <c r="J194" s="35" t="s">
        <v>52</v>
      </c>
      <c r="K194" s="35" t="s">
        <v>52</v>
      </c>
      <c r="L194" s="35" t="s">
        <v>52</v>
      </c>
      <c r="M194" s="35" t="s">
        <v>52</v>
      </c>
      <c r="N194" s="35" t="s">
        <v>52</v>
      </c>
      <c r="O194" s="35" t="s">
        <v>52</v>
      </c>
      <c r="P194" s="35" t="s">
        <v>52</v>
      </c>
      <c r="Q194" s="35" t="s">
        <v>52</v>
      </c>
      <c r="R194" s="35" t="s">
        <v>52</v>
      </c>
      <c r="S194" s="35" t="s">
        <v>52</v>
      </c>
      <c r="T194" s="35" t="s">
        <v>52</v>
      </c>
      <c r="U194" s="35" t="s">
        <v>52</v>
      </c>
      <c r="V194" s="35" t="s">
        <v>52</v>
      </c>
      <c r="W194" s="65" t="s">
        <v>52</v>
      </c>
      <c r="X194" s="45">
        <v>2</v>
      </c>
      <c r="Y194" s="80" t="s">
        <v>45</v>
      </c>
      <c r="Z194" s="80" t="s">
        <v>45</v>
      </c>
      <c r="AA194" s="80" t="s">
        <v>45</v>
      </c>
      <c r="AB194" s="80" t="s">
        <v>45</v>
      </c>
      <c r="AC194" s="80" t="s">
        <v>45</v>
      </c>
      <c r="AD194" s="80" t="s">
        <v>45</v>
      </c>
      <c r="AE194" s="76" t="s">
        <v>21</v>
      </c>
      <c r="AF194" s="76" t="s">
        <v>21</v>
      </c>
      <c r="AG194" s="76" t="s">
        <v>21</v>
      </c>
      <c r="AH194" s="76" t="s">
        <v>21</v>
      </c>
      <c r="AI194" s="76" t="s">
        <v>21</v>
      </c>
      <c r="AJ194" s="76" t="s">
        <v>21</v>
      </c>
      <c r="AK194" s="78" t="s">
        <v>20</v>
      </c>
      <c r="AL194" s="78" t="s">
        <v>20</v>
      </c>
      <c r="AM194" s="78" t="s">
        <v>20</v>
      </c>
      <c r="AN194" s="78" t="s">
        <v>20</v>
      </c>
      <c r="AO194" s="78" t="s">
        <v>20</v>
      </c>
      <c r="AP194" s="79" t="s">
        <v>20</v>
      </c>
      <c r="AQ194" s="45">
        <v>1</v>
      </c>
      <c r="AR194" s="76" t="s">
        <v>21</v>
      </c>
      <c r="AS194" s="76" t="s">
        <v>21</v>
      </c>
      <c r="AT194" s="76" t="s">
        <v>21</v>
      </c>
      <c r="AU194" s="76" t="s">
        <v>21</v>
      </c>
      <c r="AV194" s="76" t="s">
        <v>21</v>
      </c>
      <c r="AW194" s="76" t="s">
        <v>21</v>
      </c>
      <c r="AX194" s="72" t="s">
        <v>44</v>
      </c>
      <c r="AY194" s="78" t="s">
        <v>20</v>
      </c>
      <c r="AZ194" s="78" t="s">
        <v>20</v>
      </c>
      <c r="BA194" s="78" t="s">
        <v>20</v>
      </c>
      <c r="BB194" s="78" t="s">
        <v>20</v>
      </c>
      <c r="BC194" s="78" t="s">
        <v>20</v>
      </c>
      <c r="BD194" s="80" t="s">
        <v>45</v>
      </c>
      <c r="BE194" s="80" t="s">
        <v>45</v>
      </c>
      <c r="BF194" s="80" t="s">
        <v>45</v>
      </c>
      <c r="BG194" s="80" t="s">
        <v>45</v>
      </c>
      <c r="BH194" s="80" t="s">
        <v>45</v>
      </c>
      <c r="BI194" s="155" t="s">
        <v>45</v>
      </c>
      <c r="BJ194" s="237"/>
    </row>
    <row r="195" spans="1:62" x14ac:dyDescent="0.2">
      <c r="A195" s="286"/>
      <c r="B195" s="250"/>
      <c r="C195" s="11">
        <v>30</v>
      </c>
      <c r="D195" s="166"/>
      <c r="E195" s="221">
        <v>3</v>
      </c>
      <c r="F195" s="35" t="s">
        <v>52</v>
      </c>
      <c r="G195" s="35" t="s">
        <v>52</v>
      </c>
      <c r="H195" s="35" t="s">
        <v>52</v>
      </c>
      <c r="I195" s="35" t="s">
        <v>52</v>
      </c>
      <c r="J195" s="35" t="s">
        <v>52</v>
      </c>
      <c r="K195" s="35" t="s">
        <v>52</v>
      </c>
      <c r="L195" s="35" t="s">
        <v>52</v>
      </c>
      <c r="M195" s="35" t="s">
        <v>52</v>
      </c>
      <c r="N195" s="35" t="s">
        <v>52</v>
      </c>
      <c r="O195" s="35" t="s">
        <v>52</v>
      </c>
      <c r="P195" s="35" t="s">
        <v>52</v>
      </c>
      <c r="Q195" s="35" t="s">
        <v>52</v>
      </c>
      <c r="R195" s="35" t="s">
        <v>52</v>
      </c>
      <c r="S195" s="35" t="s">
        <v>52</v>
      </c>
      <c r="T195" s="35" t="s">
        <v>52</v>
      </c>
      <c r="U195" s="35" t="s">
        <v>52</v>
      </c>
      <c r="V195" s="35" t="s">
        <v>52</v>
      </c>
      <c r="W195" s="65" t="s">
        <v>52</v>
      </c>
      <c r="X195" s="45">
        <v>2</v>
      </c>
      <c r="Y195" s="80" t="s">
        <v>45</v>
      </c>
      <c r="Z195" s="80" t="s">
        <v>45</v>
      </c>
      <c r="AA195" s="80" t="s">
        <v>45</v>
      </c>
      <c r="AB195" s="80" t="s">
        <v>45</v>
      </c>
      <c r="AC195" s="80" t="s">
        <v>45</v>
      </c>
      <c r="AD195" s="80" t="s">
        <v>45</v>
      </c>
      <c r="AE195" s="76" t="s">
        <v>21</v>
      </c>
      <c r="AF195" s="76" t="s">
        <v>21</v>
      </c>
      <c r="AG195" s="76" t="s">
        <v>21</v>
      </c>
      <c r="AH195" s="76" t="s">
        <v>21</v>
      </c>
      <c r="AI195" s="76" t="s">
        <v>21</v>
      </c>
      <c r="AJ195" s="76" t="s">
        <v>21</v>
      </c>
      <c r="AK195" s="78" t="s">
        <v>20</v>
      </c>
      <c r="AL195" s="78" t="s">
        <v>20</v>
      </c>
      <c r="AM195" s="78" t="s">
        <v>20</v>
      </c>
      <c r="AN195" s="78" t="s">
        <v>20</v>
      </c>
      <c r="AO195" s="78" t="s">
        <v>20</v>
      </c>
      <c r="AP195" s="79" t="s">
        <v>20</v>
      </c>
      <c r="AQ195" s="45">
        <v>1</v>
      </c>
      <c r="AR195" s="76" t="s">
        <v>21</v>
      </c>
      <c r="AS195" s="76" t="s">
        <v>21</v>
      </c>
      <c r="AT195" s="76" t="s">
        <v>21</v>
      </c>
      <c r="AU195" s="76" t="s">
        <v>21</v>
      </c>
      <c r="AV195" s="76" t="s">
        <v>21</v>
      </c>
      <c r="AW195" s="76" t="s">
        <v>21</v>
      </c>
      <c r="AX195" s="72" t="s">
        <v>44</v>
      </c>
      <c r="AY195" s="78" t="s">
        <v>20</v>
      </c>
      <c r="AZ195" s="78" t="s">
        <v>20</v>
      </c>
      <c r="BA195" s="78" t="s">
        <v>20</v>
      </c>
      <c r="BB195" s="78" t="s">
        <v>20</v>
      </c>
      <c r="BC195" s="78" t="s">
        <v>20</v>
      </c>
      <c r="BD195" s="80" t="s">
        <v>45</v>
      </c>
      <c r="BE195" s="80" t="s">
        <v>45</v>
      </c>
      <c r="BF195" s="80" t="s">
        <v>45</v>
      </c>
      <c r="BG195" s="80" t="s">
        <v>45</v>
      </c>
      <c r="BH195" s="80" t="s">
        <v>45</v>
      </c>
      <c r="BI195" s="155" t="s">
        <v>45</v>
      </c>
      <c r="BJ195" s="237"/>
    </row>
    <row r="196" spans="1:62" x14ac:dyDescent="0.2">
      <c r="A196" s="286"/>
      <c r="B196" s="250" t="s">
        <v>11</v>
      </c>
      <c r="C196" s="11">
        <v>31</v>
      </c>
      <c r="D196" s="166" t="s">
        <v>27</v>
      </c>
      <c r="E196" s="221">
        <v>3</v>
      </c>
      <c r="F196" s="35" t="s">
        <v>52</v>
      </c>
      <c r="G196" s="35" t="s">
        <v>52</v>
      </c>
      <c r="H196" s="35" t="s">
        <v>52</v>
      </c>
      <c r="I196" s="35" t="s">
        <v>52</v>
      </c>
      <c r="J196" s="35" t="s">
        <v>52</v>
      </c>
      <c r="K196" s="35" t="s">
        <v>52</v>
      </c>
      <c r="L196" s="35" t="s">
        <v>52</v>
      </c>
      <c r="M196" s="35" t="s">
        <v>52</v>
      </c>
      <c r="N196" s="35" t="s">
        <v>52</v>
      </c>
      <c r="O196" s="35" t="s">
        <v>52</v>
      </c>
      <c r="P196" s="35" t="s">
        <v>52</v>
      </c>
      <c r="Q196" s="35" t="s">
        <v>52</v>
      </c>
      <c r="R196" s="35" t="s">
        <v>52</v>
      </c>
      <c r="S196" s="35" t="s">
        <v>52</v>
      </c>
      <c r="T196" s="35" t="s">
        <v>52</v>
      </c>
      <c r="U196" s="35" t="s">
        <v>52</v>
      </c>
      <c r="V196" s="35" t="s">
        <v>52</v>
      </c>
      <c r="W196" s="65" t="s">
        <v>52</v>
      </c>
      <c r="X196" s="45">
        <v>2</v>
      </c>
      <c r="Y196" s="80" t="s">
        <v>45</v>
      </c>
      <c r="Z196" s="80" t="s">
        <v>45</v>
      </c>
      <c r="AA196" s="80" t="s">
        <v>45</v>
      </c>
      <c r="AB196" s="80" t="s">
        <v>45</v>
      </c>
      <c r="AC196" s="80" t="s">
        <v>45</v>
      </c>
      <c r="AD196" s="80" t="s">
        <v>45</v>
      </c>
      <c r="AE196" s="76" t="s">
        <v>21</v>
      </c>
      <c r="AF196" s="76" t="s">
        <v>21</v>
      </c>
      <c r="AG196" s="76" t="s">
        <v>21</v>
      </c>
      <c r="AH196" s="76" t="s">
        <v>21</v>
      </c>
      <c r="AI196" s="76" t="s">
        <v>21</v>
      </c>
      <c r="AJ196" s="76" t="s">
        <v>21</v>
      </c>
      <c r="AK196" s="78" t="s">
        <v>20</v>
      </c>
      <c r="AL196" s="78" t="s">
        <v>20</v>
      </c>
      <c r="AM196" s="78" t="s">
        <v>20</v>
      </c>
      <c r="AN196" s="78" t="s">
        <v>20</v>
      </c>
      <c r="AO196" s="78" t="s">
        <v>20</v>
      </c>
      <c r="AP196" s="79" t="s">
        <v>20</v>
      </c>
      <c r="AQ196" s="45">
        <v>1</v>
      </c>
      <c r="AR196" s="76" t="s">
        <v>21</v>
      </c>
      <c r="AS196" s="76" t="s">
        <v>21</v>
      </c>
      <c r="AT196" s="76" t="s">
        <v>21</v>
      </c>
      <c r="AU196" s="76" t="s">
        <v>21</v>
      </c>
      <c r="AV196" s="76" t="s">
        <v>21</v>
      </c>
      <c r="AW196" s="76" t="s">
        <v>21</v>
      </c>
      <c r="AX196" s="72" t="s">
        <v>44</v>
      </c>
      <c r="AY196" s="78" t="s">
        <v>20</v>
      </c>
      <c r="AZ196" s="78" t="s">
        <v>20</v>
      </c>
      <c r="BA196" s="78" t="s">
        <v>20</v>
      </c>
      <c r="BB196" s="78" t="s">
        <v>20</v>
      </c>
      <c r="BC196" s="78" t="s">
        <v>20</v>
      </c>
      <c r="BD196" s="80" t="s">
        <v>45</v>
      </c>
      <c r="BE196" s="80" t="s">
        <v>45</v>
      </c>
      <c r="BF196" s="80" t="s">
        <v>45</v>
      </c>
      <c r="BG196" s="80" t="s">
        <v>45</v>
      </c>
      <c r="BH196" s="80" t="s">
        <v>45</v>
      </c>
      <c r="BI196" s="155" t="s">
        <v>45</v>
      </c>
      <c r="BJ196" s="237"/>
    </row>
    <row r="197" spans="1:62" x14ac:dyDescent="0.2">
      <c r="A197" s="286"/>
      <c r="B197" s="250"/>
      <c r="C197" s="11">
        <v>32</v>
      </c>
      <c r="D197" s="166" t="s">
        <v>27</v>
      </c>
      <c r="E197" s="221">
        <v>3</v>
      </c>
      <c r="F197" s="35" t="s">
        <v>52</v>
      </c>
      <c r="G197" s="35" t="s">
        <v>52</v>
      </c>
      <c r="H197" s="35" t="s">
        <v>52</v>
      </c>
      <c r="I197" s="35" t="s">
        <v>52</v>
      </c>
      <c r="J197" s="35" t="s">
        <v>52</v>
      </c>
      <c r="K197" s="35" t="s">
        <v>52</v>
      </c>
      <c r="L197" s="35" t="s">
        <v>52</v>
      </c>
      <c r="M197" s="35" t="s">
        <v>52</v>
      </c>
      <c r="N197" s="35" t="s">
        <v>52</v>
      </c>
      <c r="O197" s="35" t="s">
        <v>52</v>
      </c>
      <c r="P197" s="35" t="s">
        <v>52</v>
      </c>
      <c r="Q197" s="35" t="s">
        <v>52</v>
      </c>
      <c r="R197" s="35" t="s">
        <v>52</v>
      </c>
      <c r="S197" s="35" t="s">
        <v>52</v>
      </c>
      <c r="T197" s="35" t="s">
        <v>52</v>
      </c>
      <c r="U197" s="35" t="s">
        <v>52</v>
      </c>
      <c r="V197" s="35" t="s">
        <v>52</v>
      </c>
      <c r="W197" s="65" t="s">
        <v>52</v>
      </c>
      <c r="X197" s="45">
        <v>2</v>
      </c>
      <c r="Y197" s="80" t="s">
        <v>45</v>
      </c>
      <c r="Z197" s="80" t="s">
        <v>45</v>
      </c>
      <c r="AA197" s="80" t="s">
        <v>45</v>
      </c>
      <c r="AB197" s="80" t="s">
        <v>45</v>
      </c>
      <c r="AC197" s="80" t="s">
        <v>45</v>
      </c>
      <c r="AD197" s="80" t="s">
        <v>45</v>
      </c>
      <c r="AE197" s="76" t="s">
        <v>21</v>
      </c>
      <c r="AF197" s="76" t="s">
        <v>21</v>
      </c>
      <c r="AG197" s="76" t="s">
        <v>21</v>
      </c>
      <c r="AH197" s="76" t="s">
        <v>21</v>
      </c>
      <c r="AI197" s="76" t="s">
        <v>21</v>
      </c>
      <c r="AJ197" s="76" t="s">
        <v>21</v>
      </c>
      <c r="AK197" s="78" t="s">
        <v>20</v>
      </c>
      <c r="AL197" s="78" t="s">
        <v>20</v>
      </c>
      <c r="AM197" s="78" t="s">
        <v>20</v>
      </c>
      <c r="AN197" s="78" t="s">
        <v>20</v>
      </c>
      <c r="AO197" s="78" t="s">
        <v>20</v>
      </c>
      <c r="AP197" s="79" t="s">
        <v>20</v>
      </c>
      <c r="AQ197" s="45">
        <v>1</v>
      </c>
      <c r="AR197" s="76" t="s">
        <v>21</v>
      </c>
      <c r="AS197" s="76" t="s">
        <v>21</v>
      </c>
      <c r="AT197" s="76" t="s">
        <v>21</v>
      </c>
      <c r="AU197" s="76" t="s">
        <v>21</v>
      </c>
      <c r="AV197" s="76" t="s">
        <v>21</v>
      </c>
      <c r="AW197" s="76" t="s">
        <v>21</v>
      </c>
      <c r="AX197" s="78" t="s">
        <v>20</v>
      </c>
      <c r="AY197" s="72" t="s">
        <v>44</v>
      </c>
      <c r="AZ197" s="78" t="s">
        <v>20</v>
      </c>
      <c r="BA197" s="78" t="s">
        <v>20</v>
      </c>
      <c r="BB197" s="78" t="s">
        <v>20</v>
      </c>
      <c r="BC197" s="78" t="s">
        <v>20</v>
      </c>
      <c r="BD197" s="80" t="s">
        <v>45</v>
      </c>
      <c r="BE197" s="80" t="s">
        <v>45</v>
      </c>
      <c r="BF197" s="80" t="s">
        <v>45</v>
      </c>
      <c r="BG197" s="80" t="s">
        <v>45</v>
      </c>
      <c r="BH197" s="80" t="s">
        <v>45</v>
      </c>
      <c r="BI197" s="155" t="s">
        <v>45</v>
      </c>
      <c r="BJ197" s="237"/>
    </row>
    <row r="198" spans="1:62" x14ac:dyDescent="0.2">
      <c r="A198" s="286"/>
      <c r="B198" s="250"/>
      <c r="C198" s="11">
        <v>33</v>
      </c>
      <c r="D198" s="166" t="s">
        <v>27</v>
      </c>
      <c r="E198" s="221">
        <v>3</v>
      </c>
      <c r="F198" s="35" t="s">
        <v>52</v>
      </c>
      <c r="G198" s="35" t="s">
        <v>52</v>
      </c>
      <c r="H198" s="35" t="s">
        <v>52</v>
      </c>
      <c r="I198" s="35" t="s">
        <v>52</v>
      </c>
      <c r="J198" s="35" t="s">
        <v>52</v>
      </c>
      <c r="K198" s="35" t="s">
        <v>52</v>
      </c>
      <c r="L198" s="35" t="s">
        <v>52</v>
      </c>
      <c r="M198" s="35" t="s">
        <v>52</v>
      </c>
      <c r="N198" s="35" t="s">
        <v>52</v>
      </c>
      <c r="O198" s="35" t="s">
        <v>52</v>
      </c>
      <c r="P198" s="35" t="s">
        <v>52</v>
      </c>
      <c r="Q198" s="35" t="s">
        <v>52</v>
      </c>
      <c r="R198" s="35" t="s">
        <v>52</v>
      </c>
      <c r="S198" s="35" t="s">
        <v>52</v>
      </c>
      <c r="T198" s="35" t="s">
        <v>52</v>
      </c>
      <c r="U198" s="35" t="s">
        <v>52</v>
      </c>
      <c r="V198" s="35" t="s">
        <v>52</v>
      </c>
      <c r="W198" s="65" t="s">
        <v>52</v>
      </c>
      <c r="X198" s="45">
        <v>2</v>
      </c>
      <c r="Y198" s="80" t="s">
        <v>45</v>
      </c>
      <c r="Z198" s="80" t="s">
        <v>45</v>
      </c>
      <c r="AA198" s="80" t="s">
        <v>45</v>
      </c>
      <c r="AB198" s="80" t="s">
        <v>45</v>
      </c>
      <c r="AC198" s="80" t="s">
        <v>45</v>
      </c>
      <c r="AD198" s="80" t="s">
        <v>45</v>
      </c>
      <c r="AE198" s="76" t="s">
        <v>21</v>
      </c>
      <c r="AF198" s="76" t="s">
        <v>21</v>
      </c>
      <c r="AG198" s="76" t="s">
        <v>21</v>
      </c>
      <c r="AH198" s="76" t="s">
        <v>21</v>
      </c>
      <c r="AI198" s="76" t="s">
        <v>21</v>
      </c>
      <c r="AJ198" s="76" t="s">
        <v>21</v>
      </c>
      <c r="AK198" s="78" t="s">
        <v>20</v>
      </c>
      <c r="AL198" s="78" t="s">
        <v>20</v>
      </c>
      <c r="AM198" s="78" t="s">
        <v>20</v>
      </c>
      <c r="AN198" s="78" t="s">
        <v>20</v>
      </c>
      <c r="AO198" s="78" t="s">
        <v>20</v>
      </c>
      <c r="AP198" s="79" t="s">
        <v>20</v>
      </c>
      <c r="AQ198" s="45">
        <v>1</v>
      </c>
      <c r="AR198" s="76" t="s">
        <v>21</v>
      </c>
      <c r="AS198" s="76" t="s">
        <v>21</v>
      </c>
      <c r="AT198" s="76" t="s">
        <v>21</v>
      </c>
      <c r="AU198" s="76" t="s">
        <v>21</v>
      </c>
      <c r="AV198" s="76" t="s">
        <v>21</v>
      </c>
      <c r="AW198" s="76" t="s">
        <v>21</v>
      </c>
      <c r="AX198" s="78" t="s">
        <v>20</v>
      </c>
      <c r="AY198" s="72" t="s">
        <v>44</v>
      </c>
      <c r="AZ198" s="78" t="s">
        <v>20</v>
      </c>
      <c r="BA198" s="78" t="s">
        <v>20</v>
      </c>
      <c r="BB198" s="78" t="s">
        <v>20</v>
      </c>
      <c r="BC198" s="78" t="s">
        <v>20</v>
      </c>
      <c r="BD198" s="80" t="s">
        <v>45</v>
      </c>
      <c r="BE198" s="80" t="s">
        <v>45</v>
      </c>
      <c r="BF198" s="80" t="s">
        <v>45</v>
      </c>
      <c r="BG198" s="80" t="s">
        <v>45</v>
      </c>
      <c r="BH198" s="80" t="s">
        <v>45</v>
      </c>
      <c r="BI198" s="155" t="s">
        <v>45</v>
      </c>
      <c r="BJ198" s="237"/>
    </row>
    <row r="199" spans="1:62" x14ac:dyDescent="0.2">
      <c r="A199" s="286"/>
      <c r="B199" s="250"/>
      <c r="C199" s="11">
        <v>34</v>
      </c>
      <c r="D199" s="166" t="s">
        <v>27</v>
      </c>
      <c r="E199" s="221">
        <v>3</v>
      </c>
      <c r="F199" s="35" t="s">
        <v>52</v>
      </c>
      <c r="G199" s="35" t="s">
        <v>52</v>
      </c>
      <c r="H199" s="35" t="s">
        <v>52</v>
      </c>
      <c r="I199" s="35" t="s">
        <v>52</v>
      </c>
      <c r="J199" s="35" t="s">
        <v>52</v>
      </c>
      <c r="K199" s="35" t="s">
        <v>52</v>
      </c>
      <c r="L199" s="35" t="s">
        <v>52</v>
      </c>
      <c r="M199" s="35" t="s">
        <v>52</v>
      </c>
      <c r="N199" s="35" t="s">
        <v>52</v>
      </c>
      <c r="O199" s="35" t="s">
        <v>52</v>
      </c>
      <c r="P199" s="35" t="s">
        <v>52</v>
      </c>
      <c r="Q199" s="35" t="s">
        <v>52</v>
      </c>
      <c r="R199" s="35" t="s">
        <v>52</v>
      </c>
      <c r="S199" s="35" t="s">
        <v>52</v>
      </c>
      <c r="T199" s="35" t="s">
        <v>52</v>
      </c>
      <c r="U199" s="35" t="s">
        <v>52</v>
      </c>
      <c r="V199" s="35" t="s">
        <v>52</v>
      </c>
      <c r="W199" s="65" t="s">
        <v>52</v>
      </c>
      <c r="X199" s="45">
        <v>2</v>
      </c>
      <c r="Y199" s="80" t="s">
        <v>45</v>
      </c>
      <c r="Z199" s="80" t="s">
        <v>45</v>
      </c>
      <c r="AA199" s="80" t="s">
        <v>45</v>
      </c>
      <c r="AB199" s="80" t="s">
        <v>45</v>
      </c>
      <c r="AC199" s="80" t="s">
        <v>45</v>
      </c>
      <c r="AD199" s="80" t="s">
        <v>45</v>
      </c>
      <c r="AE199" s="76" t="s">
        <v>21</v>
      </c>
      <c r="AF199" s="76" t="s">
        <v>21</v>
      </c>
      <c r="AG199" s="76" t="s">
        <v>21</v>
      </c>
      <c r="AH199" s="76" t="s">
        <v>21</v>
      </c>
      <c r="AI199" s="76" t="s">
        <v>21</v>
      </c>
      <c r="AJ199" s="76" t="s">
        <v>21</v>
      </c>
      <c r="AK199" s="78" t="s">
        <v>20</v>
      </c>
      <c r="AL199" s="78" t="s">
        <v>20</v>
      </c>
      <c r="AM199" s="78" t="s">
        <v>20</v>
      </c>
      <c r="AN199" s="78" t="s">
        <v>20</v>
      </c>
      <c r="AO199" s="78" t="s">
        <v>20</v>
      </c>
      <c r="AP199" s="79" t="s">
        <v>20</v>
      </c>
      <c r="AQ199" s="45">
        <v>1</v>
      </c>
      <c r="AR199" s="76" t="s">
        <v>21</v>
      </c>
      <c r="AS199" s="76" t="s">
        <v>21</v>
      </c>
      <c r="AT199" s="76" t="s">
        <v>21</v>
      </c>
      <c r="AU199" s="76" t="s">
        <v>21</v>
      </c>
      <c r="AV199" s="76" t="s">
        <v>21</v>
      </c>
      <c r="AW199" s="76" t="s">
        <v>21</v>
      </c>
      <c r="AX199" s="78" t="s">
        <v>20</v>
      </c>
      <c r="AY199" s="72" t="s">
        <v>44</v>
      </c>
      <c r="AZ199" s="78" t="s">
        <v>20</v>
      </c>
      <c r="BA199" s="78" t="s">
        <v>20</v>
      </c>
      <c r="BB199" s="78" t="s">
        <v>20</v>
      </c>
      <c r="BC199" s="78" t="s">
        <v>20</v>
      </c>
      <c r="BD199" s="80" t="s">
        <v>45</v>
      </c>
      <c r="BE199" s="80" t="s">
        <v>45</v>
      </c>
      <c r="BF199" s="80" t="s">
        <v>45</v>
      </c>
      <c r="BG199" s="80" t="s">
        <v>45</v>
      </c>
      <c r="BH199" s="80" t="s">
        <v>45</v>
      </c>
      <c r="BI199" s="155" t="s">
        <v>45</v>
      </c>
      <c r="BJ199" s="237"/>
    </row>
    <row r="200" spans="1:62" x14ac:dyDescent="0.2">
      <c r="A200" s="286"/>
      <c r="B200" s="250"/>
      <c r="C200" s="11">
        <v>35</v>
      </c>
      <c r="D200" s="166" t="s">
        <v>27</v>
      </c>
      <c r="E200" s="221">
        <v>3</v>
      </c>
      <c r="F200" s="35" t="s">
        <v>52</v>
      </c>
      <c r="G200" s="35" t="s">
        <v>52</v>
      </c>
      <c r="H200" s="35" t="s">
        <v>52</v>
      </c>
      <c r="I200" s="35" t="s">
        <v>52</v>
      </c>
      <c r="J200" s="35" t="s">
        <v>52</v>
      </c>
      <c r="K200" s="35" t="s">
        <v>52</v>
      </c>
      <c r="L200" s="35" t="s">
        <v>52</v>
      </c>
      <c r="M200" s="35" t="s">
        <v>52</v>
      </c>
      <c r="N200" s="35" t="s">
        <v>52</v>
      </c>
      <c r="O200" s="35" t="s">
        <v>52</v>
      </c>
      <c r="P200" s="35" t="s">
        <v>52</v>
      </c>
      <c r="Q200" s="35" t="s">
        <v>52</v>
      </c>
      <c r="R200" s="35" t="s">
        <v>52</v>
      </c>
      <c r="S200" s="35" t="s">
        <v>52</v>
      </c>
      <c r="T200" s="35" t="s">
        <v>52</v>
      </c>
      <c r="U200" s="35" t="s">
        <v>52</v>
      </c>
      <c r="V200" s="35" t="s">
        <v>52</v>
      </c>
      <c r="W200" s="65" t="s">
        <v>52</v>
      </c>
      <c r="X200" s="45">
        <v>2</v>
      </c>
      <c r="Y200" s="80" t="s">
        <v>45</v>
      </c>
      <c r="Z200" s="80" t="s">
        <v>45</v>
      </c>
      <c r="AA200" s="80" t="s">
        <v>45</v>
      </c>
      <c r="AB200" s="80" t="s">
        <v>45</v>
      </c>
      <c r="AC200" s="80" t="s">
        <v>45</v>
      </c>
      <c r="AD200" s="80" t="s">
        <v>45</v>
      </c>
      <c r="AE200" s="76" t="s">
        <v>21</v>
      </c>
      <c r="AF200" s="76" t="s">
        <v>21</v>
      </c>
      <c r="AG200" s="76" t="s">
        <v>21</v>
      </c>
      <c r="AH200" s="76" t="s">
        <v>21</v>
      </c>
      <c r="AI200" s="76" t="s">
        <v>21</v>
      </c>
      <c r="AJ200" s="76" t="s">
        <v>21</v>
      </c>
      <c r="AK200" s="78" t="s">
        <v>20</v>
      </c>
      <c r="AL200" s="78" t="s">
        <v>20</v>
      </c>
      <c r="AM200" s="78" t="s">
        <v>20</v>
      </c>
      <c r="AN200" s="78" t="s">
        <v>20</v>
      </c>
      <c r="AO200" s="78" t="s">
        <v>20</v>
      </c>
      <c r="AP200" s="79" t="s">
        <v>20</v>
      </c>
      <c r="AQ200" s="45">
        <v>1</v>
      </c>
      <c r="AR200" s="76" t="s">
        <v>21</v>
      </c>
      <c r="AS200" s="76" t="s">
        <v>21</v>
      </c>
      <c r="AT200" s="76" t="s">
        <v>21</v>
      </c>
      <c r="AU200" s="76" t="s">
        <v>21</v>
      </c>
      <c r="AV200" s="76" t="s">
        <v>21</v>
      </c>
      <c r="AW200" s="76" t="s">
        <v>21</v>
      </c>
      <c r="AX200" s="78" t="s">
        <v>20</v>
      </c>
      <c r="AY200" s="78" t="s">
        <v>20</v>
      </c>
      <c r="AZ200" s="72" t="s">
        <v>44</v>
      </c>
      <c r="BA200" s="78" t="s">
        <v>20</v>
      </c>
      <c r="BB200" s="78" t="s">
        <v>20</v>
      </c>
      <c r="BC200" s="78" t="s">
        <v>20</v>
      </c>
      <c r="BD200" s="80" t="s">
        <v>45</v>
      </c>
      <c r="BE200" s="80" t="s">
        <v>45</v>
      </c>
      <c r="BF200" s="80" t="s">
        <v>45</v>
      </c>
      <c r="BG200" s="80" t="s">
        <v>45</v>
      </c>
      <c r="BH200" s="80" t="s">
        <v>45</v>
      </c>
      <c r="BI200" s="155" t="s">
        <v>45</v>
      </c>
      <c r="BJ200" s="237"/>
    </row>
    <row r="201" spans="1:62" x14ac:dyDescent="0.2">
      <c r="A201" s="286"/>
      <c r="B201" s="250" t="s">
        <v>12</v>
      </c>
      <c r="C201" s="11">
        <v>36</v>
      </c>
      <c r="D201" s="166" t="s">
        <v>27</v>
      </c>
      <c r="E201" s="221">
        <v>3</v>
      </c>
      <c r="F201" s="35" t="s">
        <v>52</v>
      </c>
      <c r="G201" s="35" t="s">
        <v>52</v>
      </c>
      <c r="H201" s="35" t="s">
        <v>52</v>
      </c>
      <c r="I201" s="35" t="s">
        <v>52</v>
      </c>
      <c r="J201" s="35" t="s">
        <v>52</v>
      </c>
      <c r="K201" s="35" t="s">
        <v>52</v>
      </c>
      <c r="L201" s="35" t="s">
        <v>52</v>
      </c>
      <c r="M201" s="35" t="s">
        <v>52</v>
      </c>
      <c r="N201" s="35" t="s">
        <v>52</v>
      </c>
      <c r="O201" s="35" t="s">
        <v>52</v>
      </c>
      <c r="P201" s="35" t="s">
        <v>52</v>
      </c>
      <c r="Q201" s="35" t="s">
        <v>52</v>
      </c>
      <c r="R201" s="35" t="s">
        <v>52</v>
      </c>
      <c r="S201" s="35" t="s">
        <v>52</v>
      </c>
      <c r="T201" s="35" t="s">
        <v>52</v>
      </c>
      <c r="U201" s="35" t="s">
        <v>52</v>
      </c>
      <c r="V201" s="35" t="s">
        <v>52</v>
      </c>
      <c r="W201" s="65" t="s">
        <v>52</v>
      </c>
      <c r="X201" s="45">
        <v>2</v>
      </c>
      <c r="Y201" s="80" t="s">
        <v>45</v>
      </c>
      <c r="Z201" s="80" t="s">
        <v>45</v>
      </c>
      <c r="AA201" s="80" t="s">
        <v>45</v>
      </c>
      <c r="AB201" s="80" t="s">
        <v>45</v>
      </c>
      <c r="AC201" s="80" t="s">
        <v>45</v>
      </c>
      <c r="AD201" s="80" t="s">
        <v>45</v>
      </c>
      <c r="AE201" s="76" t="s">
        <v>21</v>
      </c>
      <c r="AF201" s="76" t="s">
        <v>21</v>
      </c>
      <c r="AG201" s="76" t="s">
        <v>21</v>
      </c>
      <c r="AH201" s="76" t="s">
        <v>21</v>
      </c>
      <c r="AI201" s="76" t="s">
        <v>21</v>
      </c>
      <c r="AJ201" s="76" t="s">
        <v>21</v>
      </c>
      <c r="AK201" s="78" t="s">
        <v>20</v>
      </c>
      <c r="AL201" s="78" t="s">
        <v>20</v>
      </c>
      <c r="AM201" s="78" t="s">
        <v>20</v>
      </c>
      <c r="AN201" s="78" t="s">
        <v>20</v>
      </c>
      <c r="AO201" s="78" t="s">
        <v>20</v>
      </c>
      <c r="AP201" s="79" t="s">
        <v>20</v>
      </c>
      <c r="AQ201" s="45">
        <v>1</v>
      </c>
      <c r="AR201" s="76" t="s">
        <v>21</v>
      </c>
      <c r="AS201" s="76" t="s">
        <v>21</v>
      </c>
      <c r="AT201" s="76" t="s">
        <v>21</v>
      </c>
      <c r="AU201" s="76" t="s">
        <v>21</v>
      </c>
      <c r="AV201" s="76" t="s">
        <v>21</v>
      </c>
      <c r="AW201" s="76" t="s">
        <v>21</v>
      </c>
      <c r="AX201" s="78" t="s">
        <v>20</v>
      </c>
      <c r="AY201" s="78" t="s">
        <v>20</v>
      </c>
      <c r="AZ201" s="72" t="s">
        <v>44</v>
      </c>
      <c r="BA201" s="78" t="s">
        <v>20</v>
      </c>
      <c r="BB201" s="78" t="s">
        <v>20</v>
      </c>
      <c r="BC201" s="78" t="s">
        <v>20</v>
      </c>
      <c r="BD201" s="80" t="s">
        <v>45</v>
      </c>
      <c r="BE201" s="80" t="s">
        <v>45</v>
      </c>
      <c r="BF201" s="80" t="s">
        <v>45</v>
      </c>
      <c r="BG201" s="80" t="s">
        <v>45</v>
      </c>
      <c r="BH201" s="80" t="s">
        <v>45</v>
      </c>
      <c r="BI201" s="155" t="s">
        <v>45</v>
      </c>
      <c r="BJ201" s="237"/>
    </row>
    <row r="202" spans="1:62" x14ac:dyDescent="0.2">
      <c r="A202" s="286"/>
      <c r="B202" s="250"/>
      <c r="C202" s="11">
        <v>37</v>
      </c>
      <c r="D202" s="166"/>
      <c r="E202" s="221">
        <v>3</v>
      </c>
      <c r="F202" s="35" t="s">
        <v>52</v>
      </c>
      <c r="G202" s="35" t="s">
        <v>52</v>
      </c>
      <c r="H202" s="35" t="s">
        <v>52</v>
      </c>
      <c r="I202" s="35" t="s">
        <v>52</v>
      </c>
      <c r="J202" s="35" t="s">
        <v>52</v>
      </c>
      <c r="K202" s="35" t="s">
        <v>52</v>
      </c>
      <c r="L202" s="35" t="s">
        <v>52</v>
      </c>
      <c r="M202" s="35" t="s">
        <v>52</v>
      </c>
      <c r="N202" s="35" t="s">
        <v>52</v>
      </c>
      <c r="O202" s="35" t="s">
        <v>52</v>
      </c>
      <c r="P202" s="35" t="s">
        <v>52</v>
      </c>
      <c r="Q202" s="35" t="s">
        <v>52</v>
      </c>
      <c r="R202" s="35" t="s">
        <v>52</v>
      </c>
      <c r="S202" s="35" t="s">
        <v>52</v>
      </c>
      <c r="T202" s="35" t="s">
        <v>52</v>
      </c>
      <c r="U202" s="35" t="s">
        <v>52</v>
      </c>
      <c r="V202" s="35" t="s">
        <v>52</v>
      </c>
      <c r="W202" s="65" t="s">
        <v>52</v>
      </c>
      <c r="X202" s="45">
        <v>2</v>
      </c>
      <c r="Y202" s="80" t="s">
        <v>45</v>
      </c>
      <c r="Z202" s="80" t="s">
        <v>45</v>
      </c>
      <c r="AA202" s="80" t="s">
        <v>45</v>
      </c>
      <c r="AB202" s="80" t="s">
        <v>45</v>
      </c>
      <c r="AC202" s="80" t="s">
        <v>45</v>
      </c>
      <c r="AD202" s="80" t="s">
        <v>45</v>
      </c>
      <c r="AE202" s="76" t="s">
        <v>21</v>
      </c>
      <c r="AF202" s="76" t="s">
        <v>21</v>
      </c>
      <c r="AG202" s="76" t="s">
        <v>21</v>
      </c>
      <c r="AH202" s="76" t="s">
        <v>21</v>
      </c>
      <c r="AI202" s="76" t="s">
        <v>21</v>
      </c>
      <c r="AJ202" s="76" t="s">
        <v>21</v>
      </c>
      <c r="AK202" s="78" t="s">
        <v>20</v>
      </c>
      <c r="AL202" s="78" t="s">
        <v>20</v>
      </c>
      <c r="AM202" s="78" t="s">
        <v>20</v>
      </c>
      <c r="AN202" s="78" t="s">
        <v>20</v>
      </c>
      <c r="AO202" s="78" t="s">
        <v>20</v>
      </c>
      <c r="AP202" s="79" t="s">
        <v>20</v>
      </c>
      <c r="AQ202" s="45">
        <v>1</v>
      </c>
      <c r="AR202" s="76" t="s">
        <v>21</v>
      </c>
      <c r="AS202" s="76" t="s">
        <v>21</v>
      </c>
      <c r="AT202" s="76" t="s">
        <v>21</v>
      </c>
      <c r="AU202" s="76" t="s">
        <v>21</v>
      </c>
      <c r="AV202" s="76" t="s">
        <v>21</v>
      </c>
      <c r="AW202" s="76" t="s">
        <v>21</v>
      </c>
      <c r="AX202" s="78" t="s">
        <v>20</v>
      </c>
      <c r="AY202" s="78" t="s">
        <v>20</v>
      </c>
      <c r="AZ202" s="72" t="s">
        <v>44</v>
      </c>
      <c r="BA202" s="78" t="s">
        <v>20</v>
      </c>
      <c r="BB202" s="78" t="s">
        <v>20</v>
      </c>
      <c r="BC202" s="78" t="s">
        <v>20</v>
      </c>
      <c r="BD202" s="80" t="s">
        <v>45</v>
      </c>
      <c r="BE202" s="80" t="s">
        <v>45</v>
      </c>
      <c r="BF202" s="80" t="s">
        <v>45</v>
      </c>
      <c r="BG202" s="80" t="s">
        <v>45</v>
      </c>
      <c r="BH202" s="80" t="s">
        <v>45</v>
      </c>
      <c r="BI202" s="155" t="s">
        <v>45</v>
      </c>
      <c r="BJ202" s="237"/>
    </row>
    <row r="203" spans="1:62" x14ac:dyDescent="0.2">
      <c r="A203" s="286"/>
      <c r="B203" s="250"/>
      <c r="C203" s="11">
        <v>38</v>
      </c>
      <c r="D203" s="166"/>
      <c r="E203" s="221">
        <v>3</v>
      </c>
      <c r="F203" s="35" t="s">
        <v>52</v>
      </c>
      <c r="G203" s="35" t="s">
        <v>52</v>
      </c>
      <c r="H203" s="35" t="s">
        <v>52</v>
      </c>
      <c r="I203" s="35" t="s">
        <v>52</v>
      </c>
      <c r="J203" s="35" t="s">
        <v>52</v>
      </c>
      <c r="K203" s="35" t="s">
        <v>52</v>
      </c>
      <c r="L203" s="35" t="s">
        <v>52</v>
      </c>
      <c r="M203" s="35" t="s">
        <v>52</v>
      </c>
      <c r="N203" s="35" t="s">
        <v>52</v>
      </c>
      <c r="O203" s="35" t="s">
        <v>52</v>
      </c>
      <c r="P203" s="35" t="s">
        <v>52</v>
      </c>
      <c r="Q203" s="35" t="s">
        <v>52</v>
      </c>
      <c r="R203" s="35" t="s">
        <v>52</v>
      </c>
      <c r="S203" s="35" t="s">
        <v>52</v>
      </c>
      <c r="T203" s="35" t="s">
        <v>52</v>
      </c>
      <c r="U203" s="35" t="s">
        <v>52</v>
      </c>
      <c r="V203" s="35" t="s">
        <v>52</v>
      </c>
      <c r="W203" s="65" t="s">
        <v>52</v>
      </c>
      <c r="X203" s="45">
        <v>2</v>
      </c>
      <c r="Y203" s="80" t="s">
        <v>45</v>
      </c>
      <c r="Z203" s="80" t="s">
        <v>45</v>
      </c>
      <c r="AA203" s="80" t="s">
        <v>45</v>
      </c>
      <c r="AB203" s="80" t="s">
        <v>45</v>
      </c>
      <c r="AC203" s="80" t="s">
        <v>45</v>
      </c>
      <c r="AD203" s="80" t="s">
        <v>45</v>
      </c>
      <c r="AE203" s="76" t="s">
        <v>21</v>
      </c>
      <c r="AF203" s="76" t="s">
        <v>21</v>
      </c>
      <c r="AG203" s="76" t="s">
        <v>21</v>
      </c>
      <c r="AH203" s="76" t="s">
        <v>21</v>
      </c>
      <c r="AI203" s="76" t="s">
        <v>21</v>
      </c>
      <c r="AJ203" s="76" t="s">
        <v>21</v>
      </c>
      <c r="AK203" s="78" t="s">
        <v>20</v>
      </c>
      <c r="AL203" s="78" t="s">
        <v>20</v>
      </c>
      <c r="AM203" s="78" t="s">
        <v>20</v>
      </c>
      <c r="AN203" s="78" t="s">
        <v>20</v>
      </c>
      <c r="AO203" s="78" t="s">
        <v>20</v>
      </c>
      <c r="AP203" s="79" t="s">
        <v>20</v>
      </c>
      <c r="AQ203" s="45">
        <v>1</v>
      </c>
      <c r="AR203" s="76" t="s">
        <v>21</v>
      </c>
      <c r="AS203" s="76" t="s">
        <v>21</v>
      </c>
      <c r="AT203" s="76" t="s">
        <v>21</v>
      </c>
      <c r="AU203" s="76" t="s">
        <v>21</v>
      </c>
      <c r="AV203" s="76" t="s">
        <v>21</v>
      </c>
      <c r="AW203" s="76" t="s">
        <v>21</v>
      </c>
      <c r="AX203" s="78" t="s">
        <v>20</v>
      </c>
      <c r="AY203" s="78" t="s">
        <v>20</v>
      </c>
      <c r="AZ203" s="78" t="s">
        <v>20</v>
      </c>
      <c r="BA203" s="72" t="s">
        <v>44</v>
      </c>
      <c r="BB203" s="78" t="s">
        <v>20</v>
      </c>
      <c r="BC203" s="78" t="s">
        <v>20</v>
      </c>
      <c r="BD203" s="80" t="s">
        <v>45</v>
      </c>
      <c r="BE203" s="80" t="s">
        <v>45</v>
      </c>
      <c r="BF203" s="80" t="s">
        <v>45</v>
      </c>
      <c r="BG203" s="80" t="s">
        <v>45</v>
      </c>
      <c r="BH203" s="80" t="s">
        <v>45</v>
      </c>
      <c r="BI203" s="155" t="s">
        <v>45</v>
      </c>
      <c r="BJ203" s="237"/>
    </row>
    <row r="204" spans="1:62" ht="13.5" thickBot="1" x14ac:dyDescent="0.25">
      <c r="A204" s="287"/>
      <c r="B204" s="251"/>
      <c r="C204" s="164">
        <v>39</v>
      </c>
      <c r="D204" s="167"/>
      <c r="E204" s="222">
        <v>3</v>
      </c>
      <c r="F204" s="228" t="s">
        <v>52</v>
      </c>
      <c r="G204" s="228" t="s">
        <v>52</v>
      </c>
      <c r="H204" s="228" t="s">
        <v>52</v>
      </c>
      <c r="I204" s="228" t="s">
        <v>52</v>
      </c>
      <c r="J204" s="228" t="s">
        <v>52</v>
      </c>
      <c r="K204" s="228" t="s">
        <v>52</v>
      </c>
      <c r="L204" s="228" t="s">
        <v>52</v>
      </c>
      <c r="M204" s="228" t="s">
        <v>52</v>
      </c>
      <c r="N204" s="228" t="s">
        <v>52</v>
      </c>
      <c r="O204" s="228" t="s">
        <v>52</v>
      </c>
      <c r="P204" s="228" t="s">
        <v>52</v>
      </c>
      <c r="Q204" s="228" t="s">
        <v>52</v>
      </c>
      <c r="R204" s="228" t="s">
        <v>52</v>
      </c>
      <c r="S204" s="228" t="s">
        <v>52</v>
      </c>
      <c r="T204" s="228" t="s">
        <v>52</v>
      </c>
      <c r="U204" s="228" t="s">
        <v>52</v>
      </c>
      <c r="V204" s="228" t="s">
        <v>52</v>
      </c>
      <c r="W204" s="229" t="s">
        <v>52</v>
      </c>
      <c r="X204" s="60">
        <v>2</v>
      </c>
      <c r="Y204" s="230" t="s">
        <v>45</v>
      </c>
      <c r="Z204" s="230" t="s">
        <v>45</v>
      </c>
      <c r="AA204" s="230" t="s">
        <v>45</v>
      </c>
      <c r="AB204" s="230" t="s">
        <v>45</v>
      </c>
      <c r="AC204" s="230" t="s">
        <v>45</v>
      </c>
      <c r="AD204" s="230" t="s">
        <v>45</v>
      </c>
      <c r="AE204" s="231" t="s">
        <v>21</v>
      </c>
      <c r="AF204" s="231" t="s">
        <v>21</v>
      </c>
      <c r="AG204" s="231" t="s">
        <v>21</v>
      </c>
      <c r="AH204" s="231" t="s">
        <v>21</v>
      </c>
      <c r="AI204" s="231" t="s">
        <v>21</v>
      </c>
      <c r="AJ204" s="231" t="s">
        <v>21</v>
      </c>
      <c r="AK204" s="232" t="s">
        <v>20</v>
      </c>
      <c r="AL204" s="232" t="s">
        <v>20</v>
      </c>
      <c r="AM204" s="232" t="s">
        <v>20</v>
      </c>
      <c r="AN204" s="232" t="s">
        <v>20</v>
      </c>
      <c r="AO204" s="232" t="s">
        <v>20</v>
      </c>
      <c r="AP204" s="233" t="s">
        <v>20</v>
      </c>
      <c r="AQ204" s="60">
        <v>1</v>
      </c>
      <c r="AR204" s="231" t="s">
        <v>21</v>
      </c>
      <c r="AS204" s="231" t="s">
        <v>21</v>
      </c>
      <c r="AT204" s="231" t="s">
        <v>21</v>
      </c>
      <c r="AU204" s="231" t="s">
        <v>21</v>
      </c>
      <c r="AV204" s="231" t="s">
        <v>21</v>
      </c>
      <c r="AW204" s="231" t="s">
        <v>21</v>
      </c>
      <c r="AX204" s="232" t="s">
        <v>20</v>
      </c>
      <c r="AY204" s="232" t="s">
        <v>20</v>
      </c>
      <c r="AZ204" s="232" t="s">
        <v>20</v>
      </c>
      <c r="BA204" s="234" t="s">
        <v>44</v>
      </c>
      <c r="BB204" s="232" t="s">
        <v>20</v>
      </c>
      <c r="BC204" s="232" t="s">
        <v>20</v>
      </c>
      <c r="BD204" s="230" t="s">
        <v>45</v>
      </c>
      <c r="BE204" s="230" t="s">
        <v>45</v>
      </c>
      <c r="BF204" s="230" t="s">
        <v>45</v>
      </c>
      <c r="BG204" s="230" t="s">
        <v>45</v>
      </c>
      <c r="BH204" s="230" t="s">
        <v>45</v>
      </c>
      <c r="BI204" s="238" t="s">
        <v>45</v>
      </c>
      <c r="BJ204" s="237"/>
    </row>
    <row r="205" spans="1:62" x14ac:dyDescent="0.2">
      <c r="C205" s="235"/>
      <c r="D205" s="23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236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236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</row>
  </sheetData>
  <mergeCells count="63">
    <mergeCell ref="AQ1:BI1"/>
    <mergeCell ref="E2:W2"/>
    <mergeCell ref="X2:AP2"/>
    <mergeCell ref="AQ2:BI2"/>
    <mergeCell ref="A15:A20"/>
    <mergeCell ref="B15:D15"/>
    <mergeCell ref="B16:D16"/>
    <mergeCell ref="B17:D17"/>
    <mergeCell ref="B18:D18"/>
    <mergeCell ref="B19:D19"/>
    <mergeCell ref="A1:A14"/>
    <mergeCell ref="B1:B2"/>
    <mergeCell ref="C1:C2"/>
    <mergeCell ref="D1:D2"/>
    <mergeCell ref="E1:W1"/>
    <mergeCell ref="X1:AP1"/>
    <mergeCell ref="B20:D20"/>
    <mergeCell ref="A22:A61"/>
    <mergeCell ref="B22:B26"/>
    <mergeCell ref="B27:B30"/>
    <mergeCell ref="B31:B34"/>
    <mergeCell ref="B35:B39"/>
    <mergeCell ref="B40:B43"/>
    <mergeCell ref="B44:B48"/>
    <mergeCell ref="B49:B52"/>
    <mergeCell ref="B53:B56"/>
    <mergeCell ref="B57:B61"/>
    <mergeCell ref="A62:A113"/>
    <mergeCell ref="B62:B65"/>
    <mergeCell ref="B66:B69"/>
    <mergeCell ref="B70:B74"/>
    <mergeCell ref="B75:B78"/>
    <mergeCell ref="B79:B82"/>
    <mergeCell ref="B83:B87"/>
    <mergeCell ref="B88:B91"/>
    <mergeCell ref="B92:B95"/>
    <mergeCell ref="B157:B161"/>
    <mergeCell ref="B96:B100"/>
    <mergeCell ref="B101:B104"/>
    <mergeCell ref="B105:B108"/>
    <mergeCell ref="B109:B113"/>
    <mergeCell ref="B114:B117"/>
    <mergeCell ref="B118:B121"/>
    <mergeCell ref="B122:B126"/>
    <mergeCell ref="B127:B130"/>
    <mergeCell ref="B131:B134"/>
    <mergeCell ref="B135:B139"/>
    <mergeCell ref="B140:B143"/>
    <mergeCell ref="B144:B148"/>
    <mergeCell ref="B149:B152"/>
    <mergeCell ref="B153:B156"/>
    <mergeCell ref="B201:B204"/>
    <mergeCell ref="B162:B165"/>
    <mergeCell ref="A166:A204"/>
    <mergeCell ref="B166:B169"/>
    <mergeCell ref="B170:B173"/>
    <mergeCell ref="B174:B178"/>
    <mergeCell ref="B179:B182"/>
    <mergeCell ref="B183:B187"/>
    <mergeCell ref="B188:B191"/>
    <mergeCell ref="B192:B195"/>
    <mergeCell ref="B196:B200"/>
    <mergeCell ref="A114:A165"/>
  </mergeCells>
  <conditionalFormatting sqref="F3:W14 Y3:AP14 AR3:BI14">
    <cfRule type="expression" dxfId="6" priority="5" stopIfTrue="1">
      <formula>F3&lt;$C3</formula>
    </cfRule>
  </conditionalFormatting>
  <conditionalFormatting sqref="C22:D200">
    <cfRule type="expression" dxfId="5" priority="3" stopIfTrue="1">
      <formula>$D22="K"</formula>
    </cfRule>
    <cfRule type="expression" dxfId="4" priority="4" stopIfTrue="1">
      <formula>$D22="F"</formula>
    </cfRule>
  </conditionalFormatting>
  <conditionalFormatting sqref="C201:D204">
    <cfRule type="expression" dxfId="3" priority="1" stopIfTrue="1">
      <formula>$D201="K"</formula>
    </cfRule>
    <cfRule type="expression" dxfId="2" priority="2" stopIfTrue="1">
      <formula>$D201="F"</formula>
    </cfRule>
  </conditionalFormatting>
  <pageMargins left="0.78740157480314965" right="0.78740157480314965" top="0.78740157480314965" bottom="0.59055118110236227" header="0.31496062992125984" footer="0.11811023622047245"/>
  <pageSetup paperSize="8" scale="48" fitToWidth="0" fitToHeight="0" orientation="landscape" r:id="rId1"/>
  <headerFooter alignWithMargins="0">
    <oddHeader>&amp;RStand: 19.03.2019</oddHeader>
    <oddFooter>&amp;LIngo Eble, Landratsamt Rastatt</oddFooter>
  </headerFooter>
  <rowBreaks count="2" manualBreakCount="2">
    <brk id="91" max="16383" man="1"/>
    <brk id="143" max="16383" man="1"/>
  </rowBreaks>
  <colBreaks count="2" manualBreakCount="2">
    <brk id="23" max="1048575" man="1"/>
    <brk id="4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zoomScaleNormal="100" workbookViewId="0">
      <pane xSplit="3" ySplit="2" topLeftCell="D146" activePane="bottomRight" state="frozen"/>
      <selection activeCell="E18" sqref="E18:CQ22"/>
      <selection pane="topRight" activeCell="E18" sqref="E18:CQ22"/>
      <selection pane="bottomLeft" activeCell="E18" sqref="E18:CQ22"/>
      <selection pane="bottomRight" activeCell="J134" sqref="J134:M134"/>
    </sheetView>
  </sheetViews>
  <sheetFormatPr baseColWidth="10" defaultRowHeight="12.75" x14ac:dyDescent="0.2"/>
  <cols>
    <col min="1" max="1" width="5" style="3" bestFit="1" customWidth="1"/>
    <col min="2" max="2" width="11" style="3" bestFit="1" customWidth="1"/>
    <col min="3" max="3" width="4.140625" style="3" bestFit="1" customWidth="1"/>
    <col min="4" max="4" width="4.140625" style="3" customWidth="1"/>
    <col min="5" max="5" width="11.28515625" bestFit="1" customWidth="1"/>
    <col min="6" max="6" width="11.5703125" bestFit="1" customWidth="1"/>
    <col min="7" max="7" width="12.85546875" bestFit="1" customWidth="1"/>
    <col min="8" max="8" width="12.28515625" bestFit="1" customWidth="1"/>
    <col min="9" max="9" width="14" bestFit="1" customWidth="1"/>
    <col min="10" max="10" width="11.28515625" bestFit="1" customWidth="1"/>
    <col min="11" max="11" width="11.5703125" bestFit="1" customWidth="1"/>
    <col min="12" max="12" width="12.85546875" bestFit="1" customWidth="1"/>
    <col min="13" max="13" width="12.28515625" bestFit="1" customWidth="1"/>
    <col min="14" max="14" width="14" bestFit="1" customWidth="1"/>
  </cols>
  <sheetData>
    <row r="1" spans="1:15" x14ac:dyDescent="0.2">
      <c r="A1" s="257" t="s">
        <v>13</v>
      </c>
      <c r="B1" s="260" t="s">
        <v>14</v>
      </c>
      <c r="C1" s="314" t="s">
        <v>15</v>
      </c>
      <c r="D1" s="314" t="s">
        <v>34</v>
      </c>
      <c r="E1" s="312" t="s">
        <v>46</v>
      </c>
      <c r="F1" s="312"/>
      <c r="G1" s="312"/>
      <c r="H1" s="312"/>
      <c r="I1" s="312"/>
      <c r="J1" s="312" t="s">
        <v>47</v>
      </c>
      <c r="K1" s="312"/>
      <c r="L1" s="312"/>
      <c r="M1" s="312"/>
      <c r="N1" s="312"/>
    </row>
    <row r="2" spans="1:15" ht="26.25" thickBot="1" x14ac:dyDescent="0.25">
      <c r="A2" s="291"/>
      <c r="B2" s="313"/>
      <c r="C2" s="315"/>
      <c r="D2" s="315"/>
      <c r="E2" s="6" t="s">
        <v>33</v>
      </c>
      <c r="F2" s="6" t="s">
        <v>17</v>
      </c>
      <c r="G2" s="2" t="s">
        <v>18</v>
      </c>
      <c r="H2" s="6" t="s">
        <v>19</v>
      </c>
      <c r="I2" s="6" t="s">
        <v>32</v>
      </c>
      <c r="J2" s="6" t="s">
        <v>33</v>
      </c>
      <c r="K2" s="6" t="s">
        <v>17</v>
      </c>
      <c r="L2" s="2" t="s">
        <v>18</v>
      </c>
      <c r="M2" s="6" t="s">
        <v>74</v>
      </c>
      <c r="N2" s="6" t="s">
        <v>32</v>
      </c>
    </row>
    <row r="3" spans="1:15" s="1" customFormat="1" x14ac:dyDescent="0.2">
      <c r="A3" s="252">
        <v>2020</v>
      </c>
      <c r="B3" s="260" t="s">
        <v>7</v>
      </c>
      <c r="C3" s="10">
        <v>14</v>
      </c>
      <c r="D3" s="43"/>
      <c r="E3" s="19">
        <f>(SUMIFS('Tageplanung April'!$20:$20,'Tageplanung April'!22:22,"APH")+SUMIFS('Tageplanung April'!$18:$18,'Tageplanung April'!22:22,"Orient.Ph.")+SUMIFS('Tageplanung April'!$18:$18,'Tageplanung April'!22:22,"Vertiefung")+SUMIFS('Tageplanung April'!$18:$18,'Tageplanung April'!22:22,"Wahl 1")+SUMIFS('Tageplanung April'!$18:$18,'Tageplanung April'!22:22,"Wahl 2"))*(3+IF($D3="F",2,0))/5+(SUMIFS('Tageplanung August'!$20:$20,'Tageplanung August'!22:22,"APH")+SUMIFS('Tageplanung August'!$18:$18,'Tageplanung August'!22:22,"Orient.Ph.")+SUMIFS('Tageplanung August'!$18:$18,'Tageplanung August'!22:22,"Vertiefung")+SUMIFS('Tageplanung August'!$18:$18,'Tageplanung August'!22:22,"Wahl 1")+SUMIFS('Tageplanung August'!$18:$18,'Tageplanung August'!22:22,"Wahl 2"))*(3+IF($D3="F",2,0))/5+(SUMIFS('Tageplanung Oktober'!$20:$20,'Tageplanung Oktober'!22:22,"APH")+SUMIFS('Tageplanung Oktober'!$18:$18,'Tageplanung Oktober'!22:22,"Orient.Ph.")+SUMIFS('Tageplanung Oktober'!$18:$18,'Tageplanung Oktober'!22:22,"Vertiefung")+SUMIFS('Tageplanung Oktober'!$18:$18,'Tageplanung Oktober'!22:22,"Wahl 1")+SUMIFS('Tageplanung Oktober'!$18:$18,'Tageplanung Oktober'!22:22,"Wahl 2"))*(3+IF($D3="F",2,0))/5+SUMIFS('Blockplanung April'!$20:$20,'Blockplanung April'!22:22,"APH")+SUMIFS('Blockplanung April'!$18:$18,'Blockplanung April'!22:22,"Orient.Ph.")+SUMIFS('Blockplanung April'!$18:$18,'Blockplanung April'!22:22,"Vertiefung")+SUMIFS('Blockplanung April'!$18:$18,'Blockplanung April'!22:22,"Wahl 1")+SUMIFS('Blockplanung April'!$18:$18,'Blockplanung April'!22:22,"Wahl 2")+SUMIFS('Blockplanung August'!$20:$20,'Blockplanung August'!22:22,"APH")+SUMIFS('Blockplanung August'!$18:$18,'Blockplanung August'!22:22,"Orient.Ph.")+SUMIFS('Blockplanung August'!$18:$18,'Blockplanung August'!22:22,"Vertiefung")+SUMIFS('Blockplanung August'!$18:$18,'Blockplanung August'!22:22,"Wahl 1")+SUMIFS('Blockplanung August'!$18:$18,'Blockplanung August'!22:22,"Wahl 2")+SUMIFS('Blockplanung Oktober'!$20:$20,'Blockplanung Oktober'!22:22,"APH")+SUMIFS('Blockplanung Oktober'!$18:$18,'Blockplanung Oktober'!22:22,"Orient.Ph.")+SUMIFS('Blockplanung Oktober'!$18:$18,'Blockplanung Oktober'!22:22,"Vertiefung")+SUMIFS('Blockplanung Oktober'!$18:$18,'Blockplanung Oktober'!22:22,"Wahl 1")+SUMIFS('Blockplanung Oktober'!$18:$18,'Blockplanung Oktober'!22:22,"Wahl 2")</f>
        <v>32.4</v>
      </c>
      <c r="F3" s="19">
        <f>(SUMIFS('Tageplanung April'!$20:$20,'Tageplanung April'!22:22,"AD")+SUMIFS('Tageplanung April'!$17:$17,'Tageplanung April'!22:22,"Orient.Ph.")+SUMIFS('Tageplanung April'!$17:$17,'Tageplanung April'!22:22,"Vertiefung")+SUMIFS('Tageplanung April'!$17:$17,'Tageplanung April'!22:22,"Wahl 1")+SUMIFS('Tageplanung April'!$17:$17,'Tageplanung April'!22:22,"Wahl 2"))*(3+IF($D3="F",2,0))/5+(SUMIFS('Tageplanung August'!$20:$20,'Tageplanung August'!22:22,"AD")+SUMIFS('Tageplanung August'!$17:$17,'Tageplanung August'!22:22,"Orient.Ph.")+SUMIFS('Tageplanung August'!$17:$17,'Tageplanung August'!22:22,"Vertiefung")+SUMIFS('Tageplanung August'!$17:$17,'Tageplanung August'!22:22,"Wahl 1")+SUMIFS('Tageplanung August'!$17:$17,'Tageplanung August'!22:22,"Wahl 2"))*(3+IF($D3="F",2,0))/5+(SUMIFS('Tageplanung Oktober'!$20:$20,'Tageplanung Oktober'!22:22,"AD")+SUMIFS('Tageplanung Oktober'!$17:$17,'Tageplanung Oktober'!22:22,"Orient.Ph.")+SUMIFS('Tageplanung Oktober'!$17:$17,'Tageplanung Oktober'!22:22,"Vertiefung")+SUMIFS('Tageplanung Oktober'!$17:$17,'Tageplanung Oktober'!22:22,"Wahl 1")+SUMIFS('Tageplanung Oktober'!$17:$17,'Tageplanung Oktober'!22:22,"Wahl 2"))*(3+IF($D3="F",2,0))/5+SUMIFS('Blockplanung April'!$20:$20,'Blockplanung April'!22:22,"AD")+SUMIFS('Blockplanung April'!$17:$17,'Blockplanung April'!22:22,"Orient.Ph.")+SUMIFS('Blockplanung April'!$17:$17,'Blockplanung April'!22:22,"Vertiefung")+SUMIFS('Blockplanung April'!$17:$17,'Blockplanung April'!22:22,"Wahl 1")+SUMIFS('Blockplanung April'!$17:$17,'Blockplanung April'!22:22,"Wahl 2")+SUMIFS('Blockplanung August'!$20:$20,'Blockplanung August'!22:22,"AD")+SUMIFS('Blockplanung August'!$17:$17,'Blockplanung August'!22:22,"Orient.Ph.")+SUMIFS('Blockplanung August'!$17:$17,'Blockplanung August'!22:22,"Vertiefung")+SUMIFS('Blockplanung August'!$17:$17,'Blockplanung August'!22:22,"Wahl 1")+SUMIFS('Blockplanung August'!$17:$17,'Blockplanung August'!22:22,"Wahl 2")+SUMIFS('Blockplanung Oktober'!$20:$20,'Blockplanung Oktober'!22:22,"AD")+SUMIFS('Blockplanung Oktober'!$17:$17,'Blockplanung Oktober'!22:22,"Orient.Ph.")+SUMIFS('Blockplanung Oktober'!$17:$17,'Blockplanung Oktober'!22:22,"Vertiefung")+SUMIFS('Blockplanung Oktober'!$17:$17,'Blockplanung Oktober'!22:22,"Wahl 1")+SUMIFS('Blockplanung Oktober'!$17:$17,'Blockplanung Oktober'!22:22,"Wahl 2")</f>
        <v>10.8</v>
      </c>
      <c r="G3" s="19">
        <f>(SUMIFS('Tageplanung April'!$20:$20,'Tageplanung April'!22:22,"KH")+SUMIFS('Tageplanung April'!$15:$15,'Tageplanung April'!22:22,"Orient.Ph.")+SUMIFS('Tageplanung April'!$15:$15,'Tageplanung April'!22:22,"Vertiefung")+SUMIFS('Tageplanung April'!$15:$15,'Tageplanung April'!22:22,"Wahl 1")+SUMIFS('Tageplanung April'!$15:$15,'Tageplanung April'!22:22,"Wahl 2"))*(3+IF($D3="F",2,0))/5+(SUMIFS('Tageplanung August'!$20:$20,'Tageplanung August'!22:22,"KH")+SUMIFS('Tageplanung August'!$15:$15,'Tageplanung August'!22:22,"Orient.Ph.")+SUMIFS('Tageplanung August'!$15:$15,'Tageplanung August'!22:22,"Vertiefung")+SUMIFS('Tageplanung August'!$15:$15,'Tageplanung August'!22:22,"Wahl 1")+SUMIFS('Tageplanung August'!$15:$15,'Tageplanung August'!22:22,"Wahl 2"))*(3+IF($D3="F",2,0))/5+(SUMIFS('Tageplanung Oktober'!$20:$20,'Tageplanung Oktober'!22:22,"KH")+SUMIFS('Tageplanung Oktober'!$15:$15,'Tageplanung Oktober'!22:22,"Orient.Ph.")+SUMIFS('Tageplanung Oktober'!$15:$15,'Tageplanung Oktober'!22:22,"Vertiefung")+SUMIFS('Tageplanung Oktober'!$15:$15,'Tageplanung Oktober'!22:22,"Wahl 1")+SUMIFS('Tageplanung Oktober'!$15:$15,'Tageplanung Oktober'!22:22,"Wahl 2"))*(3+IF($D3="F",2,0))/5+SUMIFS('Blockplanung April'!$20:$20,'Blockplanung April'!22:22,"KH")+SUMIFS('Blockplanung April'!$15:$15,'Blockplanung April'!22:22,"Orient.Ph.")+SUMIFS('Blockplanung April'!$15:$15,'Blockplanung April'!22:22,"Vertiefung")+SUMIFS('Blockplanung April'!$15:$15,'Blockplanung April'!22:22,"Wahl 1")+SUMIFS('Blockplanung April'!$15:$15,'Blockplanung April'!22:22,"Wahl 2")+SUMIFS('Blockplanung August'!$20:$20,'Blockplanung August'!22:22,"KH")+SUMIFS('Blockplanung August'!$15:$15,'Blockplanung August'!22:22,"Orient.Ph.")+SUMIFS('Blockplanung August'!$15:$15,'Blockplanung August'!22:22,"Vertiefung")+SUMIFS('Blockplanung August'!$15:$15,'Blockplanung August'!22:22,"Wahl 1")+SUMIFS('Blockplanung August'!$15:$15,'Blockplanung August'!22:22,"Wahl 2")+SUMIFS('Blockplanung Oktober'!$20:$20,'Blockplanung Oktober'!22:22,"KH")+SUMIFS('Blockplanung Oktober'!$15:$15,'Blockplanung Oktober'!22:22,"Orient.Ph.")+SUMIFS('Blockplanung Oktober'!$15:$15,'Blockplanung Oktober'!22:22,"Vertiefung")+SUMIFS('Blockplanung Oktober'!$15:$15,'Blockplanung Oktober'!22:22,"Wahl 1")+SUMIFS('Blockplanung Oktober'!$15:$15,'Blockplanung Oktober'!22:22,"Wahl 2")</f>
        <v>0</v>
      </c>
      <c r="H3" s="19">
        <f>(SUMIFS('Tageplanung April'!$20:$20,'Tageplanung April'!22:22,"Päd")+SUMIFS('Tageplanung April'!$16:$16,'Tageplanung April'!22:22,"Orient.Ph.")+SUMIFS('Tageplanung April'!$16:$16,'Tageplanung April'!22:22,"Vertiefung")+SUMIFS('Tageplanung April'!$16:$16,'Tageplanung April'!22:22,"Wahl 1")+SUMIFS('Tageplanung April'!$16:$16,'Tageplanung April'!22:22,"Wahl 2"))*(3+IF($D3="F",2,0))/5+(SUMIFS('Tageplanung August'!$20:$20,'Tageplanung August'!22:22,"Päd")+SUMIFS('Tageplanung August'!$16:$16,'Tageplanung August'!22:22,"Orient.Ph.")+SUMIFS('Tageplanung August'!$16:$16,'Tageplanung August'!22:22,"Vertiefung")+SUMIFS('Tageplanung August'!$16:$16,'Tageplanung August'!22:22,"Wahl 1")+SUMIFS('Tageplanung August'!$16:$16,'Tageplanung August'!22:22,"Wahl 2"))*(3+IF($D3="F",2,0))/5+(SUMIFS('Tageplanung Oktober'!$20:$20,'Tageplanung Oktober'!22:22,"Päd")+SUMIFS('Tageplanung Oktober'!$16:$16,'Tageplanung Oktober'!22:22,"Orient.Ph.")+SUMIFS('Tageplanung Oktober'!$16:$16,'Tageplanung Oktober'!22:22,"Vertiefung")+SUMIFS('Tageplanung Oktober'!$16:$16,'Tageplanung Oktober'!22:22,"Wahl 1")+SUMIFS('Tageplanung Oktober'!$16:$16,'Tageplanung Oktober'!22:22,"Wahl 2"))*(3+IF($D3="F",2,0))/5+SUMIFS('Blockplanung April'!$20:$20,'Blockplanung April'!22:22,"Päd")+SUMIFS('Blockplanung April'!$16:$16,'Blockplanung April'!22:22,"Orient.Ph.")+SUMIFS('Blockplanung April'!$16:$16,'Blockplanung April'!22:22,"Vertiefung")+SUMIFS('Blockplanung April'!$16:$16,'Blockplanung April'!22:22,"Wahl 1")+SUMIFS('Blockplanung April'!$16:$16,'Blockplanung April'!22:22,"Wahl 2")+SUMIFS('Blockplanung August'!$20:$20,'Blockplanung August'!22:22,"Päd")+SUMIFS('Blockplanung August'!$16:$16,'Blockplanung August'!22:22,"Orient.Ph.")+SUMIFS('Blockplanung August'!$16:$16,'Blockplanung August'!22:22,"Vertiefung")+SUMIFS('Blockplanung August'!$16:$16,'Blockplanung August'!22:22,"Wahl 1")+SUMIFS('Blockplanung August'!$16:$16,'Blockplanung August'!22:22,"Wahl 2")+SUMIFS('Blockplanung Oktober'!$20:$20,'Blockplanung Oktober'!22:22,"Päd")+SUMIFS('Blockplanung Oktober'!$16:$16,'Blockplanung Oktober'!22:22,"Orient.Ph.")+SUMIFS('Blockplanung Oktober'!$16:$16,'Blockplanung Oktober'!22:22,"Vertiefung")+SUMIFS('Blockplanung Oktober'!$16:$16,'Blockplanung Oktober'!22:22,"Wahl 1")+SUMIFS('Blockplanung Oktober'!$16:$16,'Blockplanung Oktober'!22:22,"Wahl 2")</f>
        <v>0</v>
      </c>
      <c r="I3" s="19">
        <f>(SUMIFS('Tageplanung April'!$20:$20,'Tageplanung April'!22:22,"Psych")+SUMIFS('Tageplanung April'!$19:$19,'Tageplanung April'!22:22,"Orient.Ph.")+SUMIFS('Tageplanung April'!$19:$19,'Tageplanung April'!22:22,"Vertiefung")+SUMIFS('Tageplanung April'!$19:$19,'Tageplanung April'!22:22,"Wahl 1")+SUMIFS('Tageplanung April'!$19:$19,'Tageplanung April'!22:22,"Wahl 2"))*(3+IF($D3="F",2,0))/5+(SUMIFS('Tageplanung August'!$20:$20,'Tageplanung August'!22:22,"Psych")+SUMIFS('Tageplanung August'!$19:$19,'Tageplanung August'!22:22,"Orient.Ph.")+SUMIFS('Tageplanung August'!$19:$19,'Tageplanung August'!22:22,"Vertiefung")+SUMIFS('Tageplanung August'!$19:$19,'Tageplanung August'!22:22,"Wahl 1")+SUMIFS('Tageplanung August'!$19:$19,'Tageplanung August'!22:22,"Wahl 2"))*(3+IF($D3="F",2,0))/5+(SUMIFS('Tageplanung Oktober'!$20:$20,'Tageplanung Oktober'!22:22,"Psych")+SUMIFS('Tageplanung Oktober'!$19:$19,'Tageplanung Oktober'!22:22,"Orient.Ph.")+SUMIFS('Tageplanung Oktober'!$19:$19,'Tageplanung Oktober'!22:22,"Vertiefung")+SUMIFS('Tageplanung Oktober'!$19:$19,'Tageplanung Oktober'!22:22,"Wahl 1")+SUMIFS('Tageplanung Oktober'!$19:$19,'Tageplanung Oktober'!22:22,"Wahl 2"))*(3+IF($D3="F",2,0))/5+SUMIFS('Blockplanung April'!$20:$20,'Blockplanung April'!22:22,"Psych")+SUMIFS('Blockplanung April'!$19:$19,'Blockplanung April'!22:22,"Orient.Ph.")+SUMIFS('Blockplanung April'!$19:$19,'Blockplanung April'!22:22,"Vertiefung")+SUMIFS('Blockplanung April'!$19:$19,'Blockplanung April'!22:22,"Wahl 1")+SUMIFS('Blockplanung April'!$19:$19,'Blockplanung April'!22:22,"Wahl 2")+SUMIFS('Blockplanung August'!$20:$20,'Blockplanung August'!22:22,"Psych")+SUMIFS('Blockplanung August'!$19:$19,'Blockplanung August'!22:22,"Orient.Ph.")+SUMIFS('Blockplanung August'!$19:$19,'Blockplanung August'!22:22,"Vertiefung")+SUMIFS('Blockplanung August'!$19:$19,'Blockplanung August'!22:22,"Wahl 1")+SUMIFS('Blockplanung August'!$19:$19,'Blockplanung August'!22:22,"Wahl 2")+SUMIFS('Blockplanung Oktober'!$20:$20,'Blockplanung Oktober'!22:22,"Psych")+SUMIFS('Blockplanung Oktober'!$19:$19,'Blockplanung Oktober'!22:22,"Orient.Ph.")+SUMIFS('Blockplanung Oktober'!$19:$19,'Blockplanung Oktober'!22:22,"Vertiefung")+SUMIFS('Blockplanung Oktober'!$19:$19,'Blockplanung Oktober'!22:22,"Wahl 1")+SUMIFS('Blockplanung Oktober'!$19:$19,'Blockplanung Oktober'!22:22,"Wahl 2")</f>
        <v>0</v>
      </c>
      <c r="J3" s="19">
        <v>56</v>
      </c>
      <c r="K3" s="8">
        <v>22</v>
      </c>
      <c r="L3" s="8">
        <v>8</v>
      </c>
      <c r="M3" s="8">
        <v>2</v>
      </c>
      <c r="N3" s="8">
        <v>120</v>
      </c>
      <c r="O3" s="316"/>
    </row>
    <row r="4" spans="1:15" s="1" customFormat="1" x14ac:dyDescent="0.2">
      <c r="A4" s="253"/>
      <c r="B4" s="250"/>
      <c r="C4" s="11">
        <v>15</v>
      </c>
      <c r="D4" s="39" t="s">
        <v>27</v>
      </c>
      <c r="E4" s="9">
        <f>(SUMIFS('Tageplanung April'!$20:$20,'Tageplanung April'!23:23,"APH")+SUMIFS('Tageplanung April'!$18:$18,'Tageplanung April'!23:23,"Orient.Ph.")+SUMIFS('Tageplanung April'!$18:$18,'Tageplanung April'!23:23,"Vertiefung")+SUMIFS('Tageplanung April'!$18:$18,'Tageplanung April'!23:23,"Wahl 1")+SUMIFS('Tageplanung April'!$18:$18,'Tageplanung April'!23:23,"Wahl 2"))*(3+IF($D4="F",2,0))/5+(SUMIFS('Tageplanung August'!$20:$20,'Tageplanung August'!23:23,"APH")+SUMIFS('Tageplanung August'!$18:$18,'Tageplanung August'!23:23,"Orient.Ph.")+SUMIFS('Tageplanung August'!$18:$18,'Tageplanung August'!23:23,"Vertiefung")+SUMIFS('Tageplanung August'!$18:$18,'Tageplanung August'!23:23,"Wahl 1")+SUMIFS('Tageplanung August'!$18:$18,'Tageplanung August'!23:23,"Wahl 2"))*(3+IF($D4="F",2,0))/5+(SUMIFS('Tageplanung Oktober'!$20:$20,'Tageplanung Oktober'!23:23,"APH")+SUMIFS('Tageplanung Oktober'!$18:$18,'Tageplanung Oktober'!23:23,"Orient.Ph.")+SUMIFS('Tageplanung Oktober'!$18:$18,'Tageplanung Oktober'!23:23,"Vertiefung")+SUMIFS('Tageplanung Oktober'!$18:$18,'Tageplanung Oktober'!23:23,"Wahl 1")+SUMIFS('Tageplanung Oktober'!$18:$18,'Tageplanung Oktober'!23:23,"Wahl 2"))*(3+IF($D4="F",2,0))/5+SUMIFS('Blockplanung April'!$20:$20,'Blockplanung April'!23:23,"APH")+SUMIFS('Blockplanung April'!$18:$18,'Blockplanung April'!23:23,"Orient.Ph.")+SUMIFS('Blockplanung April'!$18:$18,'Blockplanung April'!23:23,"Vertiefung")+SUMIFS('Blockplanung April'!$18:$18,'Blockplanung April'!23:23,"Wahl 1")+SUMIFS('Blockplanung April'!$18:$18,'Blockplanung April'!23:23,"Wahl 2")+SUMIFS('Blockplanung August'!$20:$20,'Blockplanung August'!23:23,"APH")+SUMIFS('Blockplanung August'!$18:$18,'Blockplanung August'!23:23,"Orient.Ph.")+SUMIFS('Blockplanung August'!$18:$18,'Blockplanung August'!23:23,"Vertiefung")+SUMIFS('Blockplanung August'!$18:$18,'Blockplanung August'!23:23,"Wahl 1")+SUMIFS('Blockplanung August'!$18:$18,'Blockplanung August'!23:23,"Wahl 2")+SUMIFS('Blockplanung Oktober'!$20:$20,'Blockplanung Oktober'!23:23,"APH")+SUMIFS('Blockplanung Oktober'!$18:$18,'Blockplanung Oktober'!23:23,"Orient.Ph.")+SUMIFS('Blockplanung Oktober'!$18:$18,'Blockplanung Oktober'!23:23,"Vertiefung")+SUMIFS('Blockplanung Oktober'!$18:$18,'Blockplanung Oktober'!23:23,"Wahl 1")+SUMIFS('Blockplanung Oktober'!$18:$18,'Blockplanung Oktober'!23:23,"Wahl 2")</f>
        <v>54</v>
      </c>
      <c r="F4" s="9">
        <f>(SUMIFS('Tageplanung April'!$20:$20,'Tageplanung April'!23:23,"AD")+SUMIFS('Tageplanung April'!$17:$17,'Tageplanung April'!23:23,"Orient.Ph.")+SUMIFS('Tageplanung April'!$17:$17,'Tageplanung April'!23:23,"Vertiefung")+SUMIFS('Tageplanung April'!$17:$17,'Tageplanung April'!23:23,"Wahl 1")+SUMIFS('Tageplanung April'!$17:$17,'Tageplanung April'!23:23,"Wahl 2"))*(3+IF($D4="F",2,0))/5+(SUMIFS('Tageplanung August'!$20:$20,'Tageplanung August'!23:23,"AD")+SUMIFS('Tageplanung August'!$17:$17,'Tageplanung August'!23:23,"Orient.Ph.")+SUMIFS('Tageplanung August'!$17:$17,'Tageplanung August'!23:23,"Vertiefung")+SUMIFS('Tageplanung August'!$17:$17,'Tageplanung August'!23:23,"Wahl 1")+SUMIFS('Tageplanung August'!$17:$17,'Tageplanung August'!23:23,"Wahl 2"))*(3+IF($D4="F",2,0))/5+(SUMIFS('Tageplanung Oktober'!$20:$20,'Tageplanung Oktober'!23:23,"AD")+SUMIFS('Tageplanung Oktober'!$17:$17,'Tageplanung Oktober'!23:23,"Orient.Ph.")+SUMIFS('Tageplanung Oktober'!$17:$17,'Tageplanung Oktober'!23:23,"Vertiefung")+SUMIFS('Tageplanung Oktober'!$17:$17,'Tageplanung Oktober'!23:23,"Wahl 1")+SUMIFS('Tageplanung Oktober'!$17:$17,'Tageplanung Oktober'!23:23,"Wahl 2"))*(3+IF($D4="F",2,0))/5+SUMIFS('Blockplanung April'!$20:$20,'Blockplanung April'!23:23,"AD")+SUMIFS('Blockplanung April'!$17:$17,'Blockplanung April'!23:23,"Orient.Ph.")+SUMIFS('Blockplanung April'!$17:$17,'Blockplanung April'!23:23,"Vertiefung")+SUMIFS('Blockplanung April'!$17:$17,'Blockplanung April'!23:23,"Wahl 1")+SUMIFS('Blockplanung April'!$17:$17,'Blockplanung April'!23:23,"Wahl 2")+SUMIFS('Blockplanung August'!$20:$20,'Blockplanung August'!23:23,"AD")+SUMIFS('Blockplanung August'!$17:$17,'Blockplanung August'!23:23,"Orient.Ph.")+SUMIFS('Blockplanung August'!$17:$17,'Blockplanung August'!23:23,"Vertiefung")+SUMIFS('Blockplanung August'!$17:$17,'Blockplanung August'!23:23,"Wahl 1")+SUMIFS('Blockplanung August'!$17:$17,'Blockplanung August'!23:23,"Wahl 2")+SUMIFS('Blockplanung Oktober'!$20:$20,'Blockplanung Oktober'!23:23,"AD")+SUMIFS('Blockplanung Oktober'!$17:$17,'Blockplanung Oktober'!23:23,"Orient.Ph.")+SUMIFS('Blockplanung Oktober'!$17:$17,'Blockplanung Oktober'!23:23,"Vertiefung")+SUMIFS('Blockplanung Oktober'!$17:$17,'Blockplanung Oktober'!23:23,"Wahl 1")+SUMIFS('Blockplanung Oktober'!$17:$17,'Blockplanung Oktober'!23:23,"Wahl 2")</f>
        <v>18</v>
      </c>
      <c r="G4" s="9">
        <f>(SUMIFS('Tageplanung April'!$20:$20,'Tageplanung April'!23:23,"KH")+SUMIFS('Tageplanung April'!$15:$15,'Tageplanung April'!23:23,"Orient.Ph.")+SUMIFS('Tageplanung April'!$15:$15,'Tageplanung April'!23:23,"Vertiefung")+SUMIFS('Tageplanung April'!$15:$15,'Tageplanung April'!23:23,"Wahl 1")+SUMIFS('Tageplanung April'!$15:$15,'Tageplanung April'!23:23,"Wahl 2"))*(3+IF($D4="F",2,0))/5+(SUMIFS('Tageplanung August'!$20:$20,'Tageplanung August'!23:23,"KH")+SUMIFS('Tageplanung August'!$15:$15,'Tageplanung August'!23:23,"Orient.Ph.")+SUMIFS('Tageplanung August'!$15:$15,'Tageplanung August'!23:23,"Vertiefung")+SUMIFS('Tageplanung August'!$15:$15,'Tageplanung August'!23:23,"Wahl 1")+SUMIFS('Tageplanung August'!$15:$15,'Tageplanung August'!23:23,"Wahl 2"))*(3+IF($D4="F",2,0))/5+(SUMIFS('Tageplanung Oktober'!$20:$20,'Tageplanung Oktober'!23:23,"KH")+SUMIFS('Tageplanung Oktober'!$15:$15,'Tageplanung Oktober'!23:23,"Orient.Ph.")+SUMIFS('Tageplanung Oktober'!$15:$15,'Tageplanung Oktober'!23:23,"Vertiefung")+SUMIFS('Tageplanung Oktober'!$15:$15,'Tageplanung Oktober'!23:23,"Wahl 1")+SUMIFS('Tageplanung Oktober'!$15:$15,'Tageplanung Oktober'!23:23,"Wahl 2"))*(3+IF($D4="F",2,0))/5+SUMIFS('Blockplanung April'!$20:$20,'Blockplanung April'!23:23,"KH")+SUMIFS('Blockplanung April'!$15:$15,'Blockplanung April'!23:23,"Orient.Ph.")+SUMIFS('Blockplanung April'!$15:$15,'Blockplanung April'!23:23,"Vertiefung")+SUMIFS('Blockplanung April'!$15:$15,'Blockplanung April'!23:23,"Wahl 1")+SUMIFS('Blockplanung April'!$15:$15,'Blockplanung April'!23:23,"Wahl 2")+SUMIFS('Blockplanung August'!$20:$20,'Blockplanung August'!23:23,"KH")+SUMIFS('Blockplanung August'!$15:$15,'Blockplanung August'!23:23,"Orient.Ph.")+SUMIFS('Blockplanung August'!$15:$15,'Blockplanung August'!23:23,"Vertiefung")+SUMIFS('Blockplanung August'!$15:$15,'Blockplanung August'!23:23,"Wahl 1")+SUMIFS('Blockplanung August'!$15:$15,'Blockplanung August'!23:23,"Wahl 2")+SUMIFS('Blockplanung Oktober'!$20:$20,'Blockplanung Oktober'!23:23,"KH")+SUMIFS('Blockplanung Oktober'!$15:$15,'Blockplanung Oktober'!23:23,"Orient.Ph.")+SUMIFS('Blockplanung Oktober'!$15:$15,'Blockplanung Oktober'!23:23,"Vertiefung")+SUMIFS('Blockplanung Oktober'!$15:$15,'Blockplanung Oktober'!23:23,"Wahl 1")+SUMIFS('Blockplanung Oktober'!$15:$15,'Blockplanung Oktober'!23:23,"Wahl 2")</f>
        <v>0</v>
      </c>
      <c r="H4" s="9">
        <f>(SUMIFS('Tageplanung April'!$20:$20,'Tageplanung April'!23:23,"Päd")+SUMIFS('Tageplanung April'!$16:$16,'Tageplanung April'!23:23,"Orient.Ph.")+SUMIFS('Tageplanung April'!$16:$16,'Tageplanung April'!23:23,"Vertiefung")+SUMIFS('Tageplanung April'!$16:$16,'Tageplanung April'!23:23,"Wahl 1")+SUMIFS('Tageplanung April'!$16:$16,'Tageplanung April'!23:23,"Wahl 2"))*(3+IF($D4="F",2,0))/5+(SUMIFS('Tageplanung August'!$20:$20,'Tageplanung August'!23:23,"Päd")+SUMIFS('Tageplanung August'!$16:$16,'Tageplanung August'!23:23,"Orient.Ph.")+SUMIFS('Tageplanung August'!$16:$16,'Tageplanung August'!23:23,"Vertiefung")+SUMIFS('Tageplanung August'!$16:$16,'Tageplanung August'!23:23,"Wahl 1")+SUMIFS('Tageplanung August'!$16:$16,'Tageplanung August'!23:23,"Wahl 2"))*(3+IF($D4="F",2,0))/5+(SUMIFS('Tageplanung Oktober'!$20:$20,'Tageplanung Oktober'!23:23,"Päd")+SUMIFS('Tageplanung Oktober'!$16:$16,'Tageplanung Oktober'!23:23,"Orient.Ph.")+SUMIFS('Tageplanung Oktober'!$16:$16,'Tageplanung Oktober'!23:23,"Vertiefung")+SUMIFS('Tageplanung Oktober'!$16:$16,'Tageplanung Oktober'!23:23,"Wahl 1")+SUMIFS('Tageplanung Oktober'!$16:$16,'Tageplanung Oktober'!23:23,"Wahl 2"))*(3+IF($D4="F",2,0))/5+SUMIFS('Blockplanung April'!$20:$20,'Blockplanung April'!23:23,"Päd")+SUMIFS('Blockplanung April'!$16:$16,'Blockplanung April'!23:23,"Orient.Ph.")+SUMIFS('Blockplanung April'!$16:$16,'Blockplanung April'!23:23,"Vertiefung")+SUMIFS('Blockplanung April'!$16:$16,'Blockplanung April'!23:23,"Wahl 1")+SUMIFS('Blockplanung April'!$16:$16,'Blockplanung April'!23:23,"Wahl 2")+SUMIFS('Blockplanung August'!$20:$20,'Blockplanung August'!23:23,"Päd")+SUMIFS('Blockplanung August'!$16:$16,'Blockplanung August'!23:23,"Orient.Ph.")+SUMIFS('Blockplanung August'!$16:$16,'Blockplanung August'!23:23,"Vertiefung")+SUMIFS('Blockplanung August'!$16:$16,'Blockplanung August'!23:23,"Wahl 1")+SUMIFS('Blockplanung August'!$16:$16,'Blockplanung August'!23:23,"Wahl 2")+SUMIFS('Blockplanung Oktober'!$20:$20,'Blockplanung Oktober'!23:23,"Päd")+SUMIFS('Blockplanung Oktober'!$16:$16,'Blockplanung Oktober'!23:23,"Orient.Ph.")+SUMIFS('Blockplanung Oktober'!$16:$16,'Blockplanung Oktober'!23:23,"Vertiefung")+SUMIFS('Blockplanung Oktober'!$16:$16,'Blockplanung Oktober'!23:23,"Wahl 1")+SUMIFS('Blockplanung Oktober'!$16:$16,'Blockplanung Oktober'!23:23,"Wahl 2")</f>
        <v>0</v>
      </c>
      <c r="I4" s="9">
        <f>(SUMIFS('Tageplanung April'!$20:$20,'Tageplanung April'!23:23,"Psych")+SUMIFS('Tageplanung April'!$19:$19,'Tageplanung April'!23:23,"Orient.Ph.")+SUMIFS('Tageplanung April'!$19:$19,'Tageplanung April'!23:23,"Vertiefung")+SUMIFS('Tageplanung April'!$19:$19,'Tageplanung April'!23:23,"Wahl 1")+SUMIFS('Tageplanung April'!$19:$19,'Tageplanung April'!23:23,"Wahl 2"))*(3+IF($D4="F",2,0))/5+(SUMIFS('Tageplanung August'!$20:$20,'Tageplanung August'!23:23,"Psych")+SUMIFS('Tageplanung August'!$19:$19,'Tageplanung August'!23:23,"Orient.Ph.")+SUMIFS('Tageplanung August'!$19:$19,'Tageplanung August'!23:23,"Vertiefung")+SUMIFS('Tageplanung August'!$19:$19,'Tageplanung August'!23:23,"Wahl 1")+SUMIFS('Tageplanung August'!$19:$19,'Tageplanung August'!23:23,"Wahl 2"))*(3+IF($D4="F",2,0))/5+(SUMIFS('Tageplanung Oktober'!$20:$20,'Tageplanung Oktober'!23:23,"Psych")+SUMIFS('Tageplanung Oktober'!$19:$19,'Tageplanung Oktober'!23:23,"Orient.Ph.")+SUMIFS('Tageplanung Oktober'!$19:$19,'Tageplanung Oktober'!23:23,"Vertiefung")+SUMIFS('Tageplanung Oktober'!$19:$19,'Tageplanung Oktober'!23:23,"Wahl 1")+SUMIFS('Tageplanung Oktober'!$19:$19,'Tageplanung Oktober'!23:23,"Wahl 2"))*(3+IF($D4="F",2,0))/5+SUMIFS('Blockplanung April'!$20:$20,'Blockplanung April'!23:23,"Psych")+SUMIFS('Blockplanung April'!$19:$19,'Blockplanung April'!23:23,"Orient.Ph.")+SUMIFS('Blockplanung April'!$19:$19,'Blockplanung April'!23:23,"Vertiefung")+SUMIFS('Blockplanung April'!$19:$19,'Blockplanung April'!23:23,"Wahl 1")+SUMIFS('Blockplanung April'!$19:$19,'Blockplanung April'!23:23,"Wahl 2")+SUMIFS('Blockplanung August'!$20:$20,'Blockplanung August'!23:23,"Psych")+SUMIFS('Blockplanung August'!$19:$19,'Blockplanung August'!23:23,"Orient.Ph.")+SUMIFS('Blockplanung August'!$19:$19,'Blockplanung August'!23:23,"Vertiefung")+SUMIFS('Blockplanung August'!$19:$19,'Blockplanung August'!23:23,"Wahl 1")+SUMIFS('Blockplanung August'!$19:$19,'Blockplanung August'!23:23,"Wahl 2")+SUMIFS('Blockplanung Oktober'!$20:$20,'Blockplanung Oktober'!23:23,"Psych")+SUMIFS('Blockplanung Oktober'!$19:$19,'Blockplanung Oktober'!23:23,"Orient.Ph.")+SUMIFS('Blockplanung Oktober'!$19:$19,'Blockplanung Oktober'!23:23,"Vertiefung")+SUMIFS('Blockplanung Oktober'!$19:$19,'Blockplanung Oktober'!23:23,"Wahl 1")+SUMIFS('Blockplanung Oktober'!$19:$19,'Blockplanung Oktober'!23:23,"Wahl 2")</f>
        <v>0</v>
      </c>
      <c r="J4" s="9">
        <f t="shared" ref="J4:J67" si="0">J3</f>
        <v>56</v>
      </c>
      <c r="K4" s="9">
        <f t="shared" ref="K4:K66" si="1">K3</f>
        <v>22</v>
      </c>
      <c r="L4" s="9">
        <f t="shared" ref="L4:L66" si="2">L3</f>
        <v>8</v>
      </c>
      <c r="M4" s="9">
        <f t="shared" ref="M4:M66" si="3">M3</f>
        <v>2</v>
      </c>
      <c r="N4" s="7">
        <f t="shared" ref="N4:N66" si="4">N3</f>
        <v>120</v>
      </c>
      <c r="O4" s="316"/>
    </row>
    <row r="5" spans="1:15" s="1" customFormat="1" x14ac:dyDescent="0.2">
      <c r="A5" s="253"/>
      <c r="B5" s="250"/>
      <c r="C5" s="11">
        <v>16</v>
      </c>
      <c r="D5" s="39" t="s">
        <v>27</v>
      </c>
      <c r="E5" s="9">
        <f>(SUMIFS('Tageplanung April'!$20:$20,'Tageplanung April'!24:24,"APH")+SUMIFS('Tageplanung April'!$18:$18,'Tageplanung April'!24:24,"Orient.Ph.")+SUMIFS('Tageplanung April'!$18:$18,'Tageplanung April'!24:24,"Vertiefung")+SUMIFS('Tageplanung April'!$18:$18,'Tageplanung April'!24:24,"Wahl 1")+SUMIFS('Tageplanung April'!$18:$18,'Tageplanung April'!24:24,"Wahl 2"))*(3+IF($D5="F",2,0))/5+(SUMIFS('Tageplanung August'!$20:$20,'Tageplanung August'!24:24,"APH")+SUMIFS('Tageplanung August'!$18:$18,'Tageplanung August'!24:24,"Orient.Ph.")+SUMIFS('Tageplanung August'!$18:$18,'Tageplanung August'!24:24,"Vertiefung")+SUMIFS('Tageplanung August'!$18:$18,'Tageplanung August'!24:24,"Wahl 1")+SUMIFS('Tageplanung August'!$18:$18,'Tageplanung August'!24:24,"Wahl 2"))*(3+IF($D5="F",2,0))/5+(SUMIFS('Tageplanung Oktober'!$20:$20,'Tageplanung Oktober'!24:24,"APH")+SUMIFS('Tageplanung Oktober'!$18:$18,'Tageplanung Oktober'!24:24,"Orient.Ph.")+SUMIFS('Tageplanung Oktober'!$18:$18,'Tageplanung Oktober'!24:24,"Vertiefung")+SUMIFS('Tageplanung Oktober'!$18:$18,'Tageplanung Oktober'!24:24,"Wahl 1")+SUMIFS('Tageplanung Oktober'!$18:$18,'Tageplanung Oktober'!24:24,"Wahl 2"))*(3+IF($D5="F",2,0))/5+SUMIFS('Blockplanung April'!$20:$20,'Blockplanung April'!24:24,"APH")+SUMIFS('Blockplanung April'!$18:$18,'Blockplanung April'!24:24,"Orient.Ph.")+SUMIFS('Blockplanung April'!$18:$18,'Blockplanung April'!24:24,"Vertiefung")+SUMIFS('Blockplanung April'!$18:$18,'Blockplanung April'!24:24,"Wahl 1")+SUMIFS('Blockplanung April'!$18:$18,'Blockplanung April'!24:24,"Wahl 2")+SUMIFS('Blockplanung August'!$20:$20,'Blockplanung August'!24:24,"APH")+SUMIFS('Blockplanung August'!$18:$18,'Blockplanung August'!24:24,"Orient.Ph.")+SUMIFS('Blockplanung August'!$18:$18,'Blockplanung August'!24:24,"Vertiefung")+SUMIFS('Blockplanung August'!$18:$18,'Blockplanung August'!24:24,"Wahl 1")+SUMIFS('Blockplanung August'!$18:$18,'Blockplanung August'!24:24,"Wahl 2")+SUMIFS('Blockplanung Oktober'!$20:$20,'Blockplanung Oktober'!24:24,"APH")+SUMIFS('Blockplanung Oktober'!$18:$18,'Blockplanung Oktober'!24:24,"Orient.Ph.")+SUMIFS('Blockplanung Oktober'!$18:$18,'Blockplanung Oktober'!24:24,"Vertiefung")+SUMIFS('Blockplanung Oktober'!$18:$18,'Blockplanung Oktober'!24:24,"Wahl 1")+SUMIFS('Blockplanung Oktober'!$18:$18,'Blockplanung Oktober'!24:24,"Wahl 2")</f>
        <v>54</v>
      </c>
      <c r="F5" s="9">
        <f>(SUMIFS('Tageplanung April'!$20:$20,'Tageplanung April'!24:24,"AD")+SUMIFS('Tageplanung April'!$17:$17,'Tageplanung April'!24:24,"Orient.Ph.")+SUMIFS('Tageplanung April'!$17:$17,'Tageplanung April'!24:24,"Vertiefung")+SUMIFS('Tageplanung April'!$17:$17,'Tageplanung April'!24:24,"Wahl 1")+SUMIFS('Tageplanung April'!$17:$17,'Tageplanung April'!24:24,"Wahl 2"))*(3+IF($D5="F",2,0))/5+(SUMIFS('Tageplanung August'!$20:$20,'Tageplanung August'!24:24,"AD")+SUMIFS('Tageplanung August'!$17:$17,'Tageplanung August'!24:24,"Orient.Ph.")+SUMIFS('Tageplanung August'!$17:$17,'Tageplanung August'!24:24,"Vertiefung")+SUMIFS('Tageplanung August'!$17:$17,'Tageplanung August'!24:24,"Wahl 1")+SUMIFS('Tageplanung August'!$17:$17,'Tageplanung August'!24:24,"Wahl 2"))*(3+IF($D5="F",2,0))/5+(SUMIFS('Tageplanung Oktober'!$20:$20,'Tageplanung Oktober'!24:24,"AD")+SUMIFS('Tageplanung Oktober'!$17:$17,'Tageplanung Oktober'!24:24,"Orient.Ph.")+SUMIFS('Tageplanung Oktober'!$17:$17,'Tageplanung Oktober'!24:24,"Vertiefung")+SUMIFS('Tageplanung Oktober'!$17:$17,'Tageplanung Oktober'!24:24,"Wahl 1")+SUMIFS('Tageplanung Oktober'!$17:$17,'Tageplanung Oktober'!24:24,"Wahl 2"))*(3+IF($D5="F",2,0))/5+SUMIFS('Blockplanung April'!$20:$20,'Blockplanung April'!24:24,"AD")+SUMIFS('Blockplanung April'!$17:$17,'Blockplanung April'!24:24,"Orient.Ph.")+SUMIFS('Blockplanung April'!$17:$17,'Blockplanung April'!24:24,"Vertiefung")+SUMIFS('Blockplanung April'!$17:$17,'Blockplanung April'!24:24,"Wahl 1")+SUMIFS('Blockplanung April'!$17:$17,'Blockplanung April'!24:24,"Wahl 2")+SUMIFS('Blockplanung August'!$20:$20,'Blockplanung August'!24:24,"AD")+SUMIFS('Blockplanung August'!$17:$17,'Blockplanung August'!24:24,"Orient.Ph.")+SUMIFS('Blockplanung August'!$17:$17,'Blockplanung August'!24:24,"Vertiefung")+SUMIFS('Blockplanung August'!$17:$17,'Blockplanung August'!24:24,"Wahl 1")+SUMIFS('Blockplanung August'!$17:$17,'Blockplanung August'!24:24,"Wahl 2")+SUMIFS('Blockplanung Oktober'!$20:$20,'Blockplanung Oktober'!24:24,"AD")+SUMIFS('Blockplanung Oktober'!$17:$17,'Blockplanung Oktober'!24:24,"Orient.Ph.")+SUMIFS('Blockplanung Oktober'!$17:$17,'Blockplanung Oktober'!24:24,"Vertiefung")+SUMIFS('Blockplanung Oktober'!$17:$17,'Blockplanung Oktober'!24:24,"Wahl 1")+SUMIFS('Blockplanung Oktober'!$17:$17,'Blockplanung Oktober'!24:24,"Wahl 2")</f>
        <v>18</v>
      </c>
      <c r="G5" s="9">
        <f>(SUMIFS('Tageplanung April'!$20:$20,'Tageplanung April'!24:24,"KH")+SUMIFS('Tageplanung April'!$15:$15,'Tageplanung April'!24:24,"Orient.Ph.")+SUMIFS('Tageplanung April'!$15:$15,'Tageplanung April'!24:24,"Vertiefung")+SUMIFS('Tageplanung April'!$15:$15,'Tageplanung April'!24:24,"Wahl 1")+SUMIFS('Tageplanung April'!$15:$15,'Tageplanung April'!24:24,"Wahl 2"))*(3+IF($D5="F",2,0))/5+(SUMIFS('Tageplanung August'!$20:$20,'Tageplanung August'!24:24,"KH")+SUMIFS('Tageplanung August'!$15:$15,'Tageplanung August'!24:24,"Orient.Ph.")+SUMIFS('Tageplanung August'!$15:$15,'Tageplanung August'!24:24,"Vertiefung")+SUMIFS('Tageplanung August'!$15:$15,'Tageplanung August'!24:24,"Wahl 1")+SUMIFS('Tageplanung August'!$15:$15,'Tageplanung August'!24:24,"Wahl 2"))*(3+IF($D5="F",2,0))/5+(SUMIFS('Tageplanung Oktober'!$20:$20,'Tageplanung Oktober'!24:24,"KH")+SUMIFS('Tageplanung Oktober'!$15:$15,'Tageplanung Oktober'!24:24,"Orient.Ph.")+SUMIFS('Tageplanung Oktober'!$15:$15,'Tageplanung Oktober'!24:24,"Vertiefung")+SUMIFS('Tageplanung Oktober'!$15:$15,'Tageplanung Oktober'!24:24,"Wahl 1")+SUMIFS('Tageplanung Oktober'!$15:$15,'Tageplanung Oktober'!24:24,"Wahl 2"))*(3+IF($D5="F",2,0))/5+SUMIFS('Blockplanung April'!$20:$20,'Blockplanung April'!24:24,"KH")+SUMIFS('Blockplanung April'!$15:$15,'Blockplanung April'!24:24,"Orient.Ph.")+SUMIFS('Blockplanung April'!$15:$15,'Blockplanung April'!24:24,"Vertiefung")+SUMIFS('Blockplanung April'!$15:$15,'Blockplanung April'!24:24,"Wahl 1")+SUMIFS('Blockplanung April'!$15:$15,'Blockplanung April'!24:24,"Wahl 2")+SUMIFS('Blockplanung August'!$20:$20,'Blockplanung August'!24:24,"KH")+SUMIFS('Blockplanung August'!$15:$15,'Blockplanung August'!24:24,"Orient.Ph.")+SUMIFS('Blockplanung August'!$15:$15,'Blockplanung August'!24:24,"Vertiefung")+SUMIFS('Blockplanung August'!$15:$15,'Blockplanung August'!24:24,"Wahl 1")+SUMIFS('Blockplanung August'!$15:$15,'Blockplanung August'!24:24,"Wahl 2")+SUMIFS('Blockplanung Oktober'!$20:$20,'Blockplanung Oktober'!24:24,"KH")+SUMIFS('Blockplanung Oktober'!$15:$15,'Blockplanung Oktober'!24:24,"Orient.Ph.")+SUMIFS('Blockplanung Oktober'!$15:$15,'Blockplanung Oktober'!24:24,"Vertiefung")+SUMIFS('Blockplanung Oktober'!$15:$15,'Blockplanung Oktober'!24:24,"Wahl 1")+SUMIFS('Blockplanung Oktober'!$15:$15,'Blockplanung Oktober'!24:24,"Wahl 2")</f>
        <v>0</v>
      </c>
      <c r="H5" s="9">
        <f>(SUMIFS('Tageplanung April'!$20:$20,'Tageplanung April'!24:24,"Päd")+SUMIFS('Tageplanung April'!$16:$16,'Tageplanung April'!24:24,"Orient.Ph.")+SUMIFS('Tageplanung April'!$16:$16,'Tageplanung April'!24:24,"Vertiefung")+SUMIFS('Tageplanung April'!$16:$16,'Tageplanung April'!24:24,"Wahl 1")+SUMIFS('Tageplanung April'!$16:$16,'Tageplanung April'!24:24,"Wahl 2"))*(3+IF($D5="F",2,0))/5+(SUMIFS('Tageplanung August'!$20:$20,'Tageplanung August'!24:24,"Päd")+SUMIFS('Tageplanung August'!$16:$16,'Tageplanung August'!24:24,"Orient.Ph.")+SUMIFS('Tageplanung August'!$16:$16,'Tageplanung August'!24:24,"Vertiefung")+SUMIFS('Tageplanung August'!$16:$16,'Tageplanung August'!24:24,"Wahl 1")+SUMIFS('Tageplanung August'!$16:$16,'Tageplanung August'!24:24,"Wahl 2"))*(3+IF($D5="F",2,0))/5+(SUMIFS('Tageplanung Oktober'!$20:$20,'Tageplanung Oktober'!24:24,"Päd")+SUMIFS('Tageplanung Oktober'!$16:$16,'Tageplanung Oktober'!24:24,"Orient.Ph.")+SUMIFS('Tageplanung Oktober'!$16:$16,'Tageplanung Oktober'!24:24,"Vertiefung")+SUMIFS('Tageplanung Oktober'!$16:$16,'Tageplanung Oktober'!24:24,"Wahl 1")+SUMIFS('Tageplanung Oktober'!$16:$16,'Tageplanung Oktober'!24:24,"Wahl 2"))*(3+IF($D5="F",2,0))/5+SUMIFS('Blockplanung April'!$20:$20,'Blockplanung April'!24:24,"Päd")+SUMIFS('Blockplanung April'!$16:$16,'Blockplanung April'!24:24,"Orient.Ph.")+SUMIFS('Blockplanung April'!$16:$16,'Blockplanung April'!24:24,"Vertiefung")+SUMIFS('Blockplanung April'!$16:$16,'Blockplanung April'!24:24,"Wahl 1")+SUMIFS('Blockplanung April'!$16:$16,'Blockplanung April'!24:24,"Wahl 2")+SUMIFS('Blockplanung August'!$20:$20,'Blockplanung August'!24:24,"Päd")+SUMIFS('Blockplanung August'!$16:$16,'Blockplanung August'!24:24,"Orient.Ph.")+SUMIFS('Blockplanung August'!$16:$16,'Blockplanung August'!24:24,"Vertiefung")+SUMIFS('Blockplanung August'!$16:$16,'Blockplanung August'!24:24,"Wahl 1")+SUMIFS('Blockplanung August'!$16:$16,'Blockplanung August'!24:24,"Wahl 2")+SUMIFS('Blockplanung Oktober'!$20:$20,'Blockplanung Oktober'!24:24,"Päd")+SUMIFS('Blockplanung Oktober'!$16:$16,'Blockplanung Oktober'!24:24,"Orient.Ph.")+SUMIFS('Blockplanung Oktober'!$16:$16,'Blockplanung Oktober'!24:24,"Vertiefung")+SUMIFS('Blockplanung Oktober'!$16:$16,'Blockplanung Oktober'!24:24,"Wahl 1")+SUMIFS('Blockplanung Oktober'!$16:$16,'Blockplanung Oktober'!24:24,"Wahl 2")</f>
        <v>0</v>
      </c>
      <c r="I5" s="9">
        <f>(SUMIFS('Tageplanung April'!$20:$20,'Tageplanung April'!24:24,"Psych")+SUMIFS('Tageplanung April'!$19:$19,'Tageplanung April'!24:24,"Orient.Ph.")+SUMIFS('Tageplanung April'!$19:$19,'Tageplanung April'!24:24,"Vertiefung")+SUMIFS('Tageplanung April'!$19:$19,'Tageplanung April'!24:24,"Wahl 1")+SUMIFS('Tageplanung April'!$19:$19,'Tageplanung April'!24:24,"Wahl 2"))*(3+IF($D5="F",2,0))/5+(SUMIFS('Tageplanung August'!$20:$20,'Tageplanung August'!24:24,"Psych")+SUMIFS('Tageplanung August'!$19:$19,'Tageplanung August'!24:24,"Orient.Ph.")+SUMIFS('Tageplanung August'!$19:$19,'Tageplanung August'!24:24,"Vertiefung")+SUMIFS('Tageplanung August'!$19:$19,'Tageplanung August'!24:24,"Wahl 1")+SUMIFS('Tageplanung August'!$19:$19,'Tageplanung August'!24:24,"Wahl 2"))*(3+IF($D5="F",2,0))/5+(SUMIFS('Tageplanung Oktober'!$20:$20,'Tageplanung Oktober'!24:24,"Psych")+SUMIFS('Tageplanung Oktober'!$19:$19,'Tageplanung Oktober'!24:24,"Orient.Ph.")+SUMIFS('Tageplanung Oktober'!$19:$19,'Tageplanung Oktober'!24:24,"Vertiefung")+SUMIFS('Tageplanung Oktober'!$19:$19,'Tageplanung Oktober'!24:24,"Wahl 1")+SUMIFS('Tageplanung Oktober'!$19:$19,'Tageplanung Oktober'!24:24,"Wahl 2"))*(3+IF($D5="F",2,0))/5+SUMIFS('Blockplanung April'!$20:$20,'Blockplanung April'!24:24,"Psych")+SUMIFS('Blockplanung April'!$19:$19,'Blockplanung April'!24:24,"Orient.Ph.")+SUMIFS('Blockplanung April'!$19:$19,'Blockplanung April'!24:24,"Vertiefung")+SUMIFS('Blockplanung April'!$19:$19,'Blockplanung April'!24:24,"Wahl 1")+SUMIFS('Blockplanung April'!$19:$19,'Blockplanung April'!24:24,"Wahl 2")+SUMIFS('Blockplanung August'!$20:$20,'Blockplanung August'!24:24,"Psych")+SUMIFS('Blockplanung August'!$19:$19,'Blockplanung August'!24:24,"Orient.Ph.")+SUMIFS('Blockplanung August'!$19:$19,'Blockplanung August'!24:24,"Vertiefung")+SUMIFS('Blockplanung August'!$19:$19,'Blockplanung August'!24:24,"Wahl 1")+SUMIFS('Blockplanung August'!$19:$19,'Blockplanung August'!24:24,"Wahl 2")+SUMIFS('Blockplanung Oktober'!$20:$20,'Blockplanung Oktober'!24:24,"Psych")+SUMIFS('Blockplanung Oktober'!$19:$19,'Blockplanung Oktober'!24:24,"Orient.Ph.")+SUMIFS('Blockplanung Oktober'!$19:$19,'Blockplanung Oktober'!24:24,"Vertiefung")+SUMIFS('Blockplanung Oktober'!$19:$19,'Blockplanung Oktober'!24:24,"Wahl 1")+SUMIFS('Blockplanung Oktober'!$19:$19,'Blockplanung Oktober'!24:24,"Wahl 2")</f>
        <v>0</v>
      </c>
      <c r="J5" s="9">
        <f t="shared" si="0"/>
        <v>56</v>
      </c>
      <c r="K5" s="9">
        <f t="shared" si="1"/>
        <v>22</v>
      </c>
      <c r="L5" s="9">
        <f t="shared" si="2"/>
        <v>8</v>
      </c>
      <c r="M5" s="9">
        <f t="shared" si="3"/>
        <v>2</v>
      </c>
      <c r="N5" s="7">
        <f t="shared" si="4"/>
        <v>120</v>
      </c>
      <c r="O5" s="316"/>
    </row>
    <row r="6" spans="1:15" s="1" customFormat="1" x14ac:dyDescent="0.2">
      <c r="A6" s="253"/>
      <c r="B6" s="250"/>
      <c r="C6" s="11">
        <v>17</v>
      </c>
      <c r="D6" s="39"/>
      <c r="E6" s="9">
        <f>(SUMIFS('Tageplanung April'!$20:$20,'Tageplanung April'!25:25,"APH")+SUMIFS('Tageplanung April'!$18:$18,'Tageplanung April'!25:25,"Orient.Ph.")+SUMIFS('Tageplanung April'!$18:$18,'Tageplanung April'!25:25,"Vertiefung")+SUMIFS('Tageplanung April'!$18:$18,'Tageplanung April'!25:25,"Wahl 1")+SUMIFS('Tageplanung April'!$18:$18,'Tageplanung April'!25:25,"Wahl 2"))*(3+IF($D6="F",2,0))/5+(SUMIFS('Tageplanung August'!$20:$20,'Tageplanung August'!25:25,"APH")+SUMIFS('Tageplanung August'!$18:$18,'Tageplanung August'!25:25,"Orient.Ph.")+SUMIFS('Tageplanung August'!$18:$18,'Tageplanung August'!25:25,"Vertiefung")+SUMIFS('Tageplanung August'!$18:$18,'Tageplanung August'!25:25,"Wahl 1")+SUMIFS('Tageplanung August'!$18:$18,'Tageplanung August'!25:25,"Wahl 2"))*(3+IF($D6="F",2,0))/5+(SUMIFS('Tageplanung Oktober'!$20:$20,'Tageplanung Oktober'!25:25,"APH")+SUMIFS('Tageplanung Oktober'!$18:$18,'Tageplanung Oktober'!25:25,"Orient.Ph.")+SUMIFS('Tageplanung Oktober'!$18:$18,'Tageplanung Oktober'!25:25,"Vertiefung")+SUMIFS('Tageplanung Oktober'!$18:$18,'Tageplanung Oktober'!25:25,"Wahl 1")+SUMIFS('Tageplanung Oktober'!$18:$18,'Tageplanung Oktober'!25:25,"Wahl 2"))*(3+IF($D6="F",2,0))/5+SUMIFS('Blockplanung April'!$20:$20,'Blockplanung April'!25:25,"APH")+SUMIFS('Blockplanung April'!$18:$18,'Blockplanung April'!25:25,"Orient.Ph.")+SUMIFS('Blockplanung April'!$18:$18,'Blockplanung April'!25:25,"Vertiefung")+SUMIFS('Blockplanung April'!$18:$18,'Blockplanung April'!25:25,"Wahl 1")+SUMIFS('Blockplanung April'!$18:$18,'Blockplanung April'!25:25,"Wahl 2")+SUMIFS('Blockplanung August'!$20:$20,'Blockplanung August'!25:25,"APH")+SUMIFS('Blockplanung August'!$18:$18,'Blockplanung August'!25:25,"Orient.Ph.")+SUMIFS('Blockplanung August'!$18:$18,'Blockplanung August'!25:25,"Vertiefung")+SUMIFS('Blockplanung August'!$18:$18,'Blockplanung August'!25:25,"Wahl 1")+SUMIFS('Blockplanung August'!$18:$18,'Blockplanung August'!25:25,"Wahl 2")+SUMIFS('Blockplanung Oktober'!$20:$20,'Blockplanung Oktober'!25:25,"APH")+SUMIFS('Blockplanung Oktober'!$18:$18,'Blockplanung Oktober'!25:25,"Orient.Ph.")+SUMIFS('Blockplanung Oktober'!$18:$18,'Blockplanung Oktober'!25:25,"Vertiefung")+SUMIFS('Blockplanung Oktober'!$18:$18,'Blockplanung Oktober'!25:25,"Wahl 1")+SUMIFS('Blockplanung Oktober'!$18:$18,'Blockplanung Oktober'!25:25,"Wahl 2")</f>
        <v>32.4</v>
      </c>
      <c r="F6" s="9">
        <f>(SUMIFS('Tageplanung April'!$20:$20,'Tageplanung April'!25:25,"AD")+SUMIFS('Tageplanung April'!$17:$17,'Tageplanung April'!25:25,"Orient.Ph.")+SUMIFS('Tageplanung April'!$17:$17,'Tageplanung April'!25:25,"Vertiefung")+SUMIFS('Tageplanung April'!$17:$17,'Tageplanung April'!25:25,"Wahl 1")+SUMIFS('Tageplanung April'!$17:$17,'Tageplanung April'!25:25,"Wahl 2"))*(3+IF($D6="F",2,0))/5+(SUMIFS('Tageplanung August'!$20:$20,'Tageplanung August'!25:25,"AD")+SUMIFS('Tageplanung August'!$17:$17,'Tageplanung August'!25:25,"Orient.Ph.")+SUMIFS('Tageplanung August'!$17:$17,'Tageplanung August'!25:25,"Vertiefung")+SUMIFS('Tageplanung August'!$17:$17,'Tageplanung August'!25:25,"Wahl 1")+SUMIFS('Tageplanung August'!$17:$17,'Tageplanung August'!25:25,"Wahl 2"))*(3+IF($D6="F",2,0))/5+(SUMIFS('Tageplanung Oktober'!$20:$20,'Tageplanung Oktober'!25:25,"AD")+SUMIFS('Tageplanung Oktober'!$17:$17,'Tageplanung Oktober'!25:25,"Orient.Ph.")+SUMIFS('Tageplanung Oktober'!$17:$17,'Tageplanung Oktober'!25:25,"Vertiefung")+SUMIFS('Tageplanung Oktober'!$17:$17,'Tageplanung Oktober'!25:25,"Wahl 1")+SUMIFS('Tageplanung Oktober'!$17:$17,'Tageplanung Oktober'!25:25,"Wahl 2"))*(3+IF($D6="F",2,0))/5+SUMIFS('Blockplanung April'!$20:$20,'Blockplanung April'!25:25,"AD")+SUMIFS('Blockplanung April'!$17:$17,'Blockplanung April'!25:25,"Orient.Ph.")+SUMIFS('Blockplanung April'!$17:$17,'Blockplanung April'!25:25,"Vertiefung")+SUMIFS('Blockplanung April'!$17:$17,'Blockplanung April'!25:25,"Wahl 1")+SUMIFS('Blockplanung April'!$17:$17,'Blockplanung April'!25:25,"Wahl 2")+SUMIFS('Blockplanung August'!$20:$20,'Blockplanung August'!25:25,"AD")+SUMIFS('Blockplanung August'!$17:$17,'Blockplanung August'!25:25,"Orient.Ph.")+SUMIFS('Blockplanung August'!$17:$17,'Blockplanung August'!25:25,"Vertiefung")+SUMIFS('Blockplanung August'!$17:$17,'Blockplanung August'!25:25,"Wahl 1")+SUMIFS('Blockplanung August'!$17:$17,'Blockplanung August'!25:25,"Wahl 2")+SUMIFS('Blockplanung Oktober'!$20:$20,'Blockplanung Oktober'!25:25,"AD")+SUMIFS('Blockplanung Oktober'!$17:$17,'Blockplanung Oktober'!25:25,"Orient.Ph.")+SUMIFS('Blockplanung Oktober'!$17:$17,'Blockplanung Oktober'!25:25,"Vertiefung")+SUMIFS('Blockplanung Oktober'!$17:$17,'Blockplanung Oktober'!25:25,"Wahl 1")+SUMIFS('Blockplanung Oktober'!$17:$17,'Blockplanung Oktober'!25:25,"Wahl 2")</f>
        <v>10.8</v>
      </c>
      <c r="G6" s="9">
        <f>(SUMIFS('Tageplanung April'!$20:$20,'Tageplanung April'!25:25,"KH")+SUMIFS('Tageplanung April'!$15:$15,'Tageplanung April'!25:25,"Orient.Ph.")+SUMIFS('Tageplanung April'!$15:$15,'Tageplanung April'!25:25,"Vertiefung")+SUMIFS('Tageplanung April'!$15:$15,'Tageplanung April'!25:25,"Wahl 1")+SUMIFS('Tageplanung April'!$15:$15,'Tageplanung April'!25:25,"Wahl 2"))*(3+IF($D6="F",2,0))/5+(SUMIFS('Tageplanung August'!$20:$20,'Tageplanung August'!25:25,"KH")+SUMIFS('Tageplanung August'!$15:$15,'Tageplanung August'!25:25,"Orient.Ph.")+SUMIFS('Tageplanung August'!$15:$15,'Tageplanung August'!25:25,"Vertiefung")+SUMIFS('Tageplanung August'!$15:$15,'Tageplanung August'!25:25,"Wahl 1")+SUMIFS('Tageplanung August'!$15:$15,'Tageplanung August'!25:25,"Wahl 2"))*(3+IF($D6="F",2,0))/5+(SUMIFS('Tageplanung Oktober'!$20:$20,'Tageplanung Oktober'!25:25,"KH")+SUMIFS('Tageplanung Oktober'!$15:$15,'Tageplanung Oktober'!25:25,"Orient.Ph.")+SUMIFS('Tageplanung Oktober'!$15:$15,'Tageplanung Oktober'!25:25,"Vertiefung")+SUMIFS('Tageplanung Oktober'!$15:$15,'Tageplanung Oktober'!25:25,"Wahl 1")+SUMIFS('Tageplanung Oktober'!$15:$15,'Tageplanung Oktober'!25:25,"Wahl 2"))*(3+IF($D6="F",2,0))/5+SUMIFS('Blockplanung April'!$20:$20,'Blockplanung April'!25:25,"KH")+SUMIFS('Blockplanung April'!$15:$15,'Blockplanung April'!25:25,"Orient.Ph.")+SUMIFS('Blockplanung April'!$15:$15,'Blockplanung April'!25:25,"Vertiefung")+SUMIFS('Blockplanung April'!$15:$15,'Blockplanung April'!25:25,"Wahl 1")+SUMIFS('Blockplanung April'!$15:$15,'Blockplanung April'!25:25,"Wahl 2")+SUMIFS('Blockplanung August'!$20:$20,'Blockplanung August'!25:25,"KH")+SUMIFS('Blockplanung August'!$15:$15,'Blockplanung August'!25:25,"Orient.Ph.")+SUMIFS('Blockplanung August'!$15:$15,'Blockplanung August'!25:25,"Vertiefung")+SUMIFS('Blockplanung August'!$15:$15,'Blockplanung August'!25:25,"Wahl 1")+SUMIFS('Blockplanung August'!$15:$15,'Blockplanung August'!25:25,"Wahl 2")+SUMIFS('Blockplanung Oktober'!$20:$20,'Blockplanung Oktober'!25:25,"KH")+SUMIFS('Blockplanung Oktober'!$15:$15,'Blockplanung Oktober'!25:25,"Orient.Ph.")+SUMIFS('Blockplanung Oktober'!$15:$15,'Blockplanung Oktober'!25:25,"Vertiefung")+SUMIFS('Blockplanung Oktober'!$15:$15,'Blockplanung Oktober'!25:25,"Wahl 1")+SUMIFS('Blockplanung Oktober'!$15:$15,'Blockplanung Oktober'!25:25,"Wahl 2")</f>
        <v>0</v>
      </c>
      <c r="H6" s="9">
        <f>(SUMIFS('Tageplanung April'!$20:$20,'Tageplanung April'!25:25,"Päd")+SUMIFS('Tageplanung April'!$16:$16,'Tageplanung April'!25:25,"Orient.Ph.")+SUMIFS('Tageplanung April'!$16:$16,'Tageplanung April'!25:25,"Vertiefung")+SUMIFS('Tageplanung April'!$16:$16,'Tageplanung April'!25:25,"Wahl 1")+SUMIFS('Tageplanung April'!$16:$16,'Tageplanung April'!25:25,"Wahl 2"))*(3+IF($D6="F",2,0))/5+(SUMIFS('Tageplanung August'!$20:$20,'Tageplanung August'!25:25,"Päd")+SUMIFS('Tageplanung August'!$16:$16,'Tageplanung August'!25:25,"Orient.Ph.")+SUMIFS('Tageplanung August'!$16:$16,'Tageplanung August'!25:25,"Vertiefung")+SUMIFS('Tageplanung August'!$16:$16,'Tageplanung August'!25:25,"Wahl 1")+SUMIFS('Tageplanung August'!$16:$16,'Tageplanung August'!25:25,"Wahl 2"))*(3+IF($D6="F",2,0))/5+(SUMIFS('Tageplanung Oktober'!$20:$20,'Tageplanung Oktober'!25:25,"Päd")+SUMIFS('Tageplanung Oktober'!$16:$16,'Tageplanung Oktober'!25:25,"Orient.Ph.")+SUMIFS('Tageplanung Oktober'!$16:$16,'Tageplanung Oktober'!25:25,"Vertiefung")+SUMIFS('Tageplanung Oktober'!$16:$16,'Tageplanung Oktober'!25:25,"Wahl 1")+SUMIFS('Tageplanung Oktober'!$16:$16,'Tageplanung Oktober'!25:25,"Wahl 2"))*(3+IF($D6="F",2,0))/5+SUMIFS('Blockplanung April'!$20:$20,'Blockplanung April'!25:25,"Päd")+SUMIFS('Blockplanung April'!$16:$16,'Blockplanung April'!25:25,"Orient.Ph.")+SUMIFS('Blockplanung April'!$16:$16,'Blockplanung April'!25:25,"Vertiefung")+SUMIFS('Blockplanung April'!$16:$16,'Blockplanung April'!25:25,"Wahl 1")+SUMIFS('Blockplanung April'!$16:$16,'Blockplanung April'!25:25,"Wahl 2")+SUMIFS('Blockplanung August'!$20:$20,'Blockplanung August'!25:25,"Päd")+SUMIFS('Blockplanung August'!$16:$16,'Blockplanung August'!25:25,"Orient.Ph.")+SUMIFS('Blockplanung August'!$16:$16,'Blockplanung August'!25:25,"Vertiefung")+SUMIFS('Blockplanung August'!$16:$16,'Blockplanung August'!25:25,"Wahl 1")+SUMIFS('Blockplanung August'!$16:$16,'Blockplanung August'!25:25,"Wahl 2")+SUMIFS('Blockplanung Oktober'!$20:$20,'Blockplanung Oktober'!25:25,"Päd")+SUMIFS('Blockplanung Oktober'!$16:$16,'Blockplanung Oktober'!25:25,"Orient.Ph.")+SUMIFS('Blockplanung Oktober'!$16:$16,'Blockplanung Oktober'!25:25,"Vertiefung")+SUMIFS('Blockplanung Oktober'!$16:$16,'Blockplanung Oktober'!25:25,"Wahl 1")+SUMIFS('Blockplanung Oktober'!$16:$16,'Blockplanung Oktober'!25:25,"Wahl 2")</f>
        <v>0</v>
      </c>
      <c r="I6" s="9">
        <f>(SUMIFS('Tageplanung April'!$20:$20,'Tageplanung April'!25:25,"Psych")+SUMIFS('Tageplanung April'!$19:$19,'Tageplanung April'!25:25,"Orient.Ph.")+SUMIFS('Tageplanung April'!$19:$19,'Tageplanung April'!25:25,"Vertiefung")+SUMIFS('Tageplanung April'!$19:$19,'Tageplanung April'!25:25,"Wahl 1")+SUMIFS('Tageplanung April'!$19:$19,'Tageplanung April'!25:25,"Wahl 2"))*(3+IF($D6="F",2,0))/5+(SUMIFS('Tageplanung August'!$20:$20,'Tageplanung August'!25:25,"Psych")+SUMIFS('Tageplanung August'!$19:$19,'Tageplanung August'!25:25,"Orient.Ph.")+SUMIFS('Tageplanung August'!$19:$19,'Tageplanung August'!25:25,"Vertiefung")+SUMIFS('Tageplanung August'!$19:$19,'Tageplanung August'!25:25,"Wahl 1")+SUMIFS('Tageplanung August'!$19:$19,'Tageplanung August'!25:25,"Wahl 2"))*(3+IF($D6="F",2,0))/5+(SUMIFS('Tageplanung Oktober'!$20:$20,'Tageplanung Oktober'!25:25,"Psych")+SUMIFS('Tageplanung Oktober'!$19:$19,'Tageplanung Oktober'!25:25,"Orient.Ph.")+SUMIFS('Tageplanung Oktober'!$19:$19,'Tageplanung Oktober'!25:25,"Vertiefung")+SUMIFS('Tageplanung Oktober'!$19:$19,'Tageplanung Oktober'!25:25,"Wahl 1")+SUMIFS('Tageplanung Oktober'!$19:$19,'Tageplanung Oktober'!25:25,"Wahl 2"))*(3+IF($D6="F",2,0))/5+SUMIFS('Blockplanung April'!$20:$20,'Blockplanung April'!25:25,"Psych")+SUMIFS('Blockplanung April'!$19:$19,'Blockplanung April'!25:25,"Orient.Ph.")+SUMIFS('Blockplanung April'!$19:$19,'Blockplanung April'!25:25,"Vertiefung")+SUMIFS('Blockplanung April'!$19:$19,'Blockplanung April'!25:25,"Wahl 1")+SUMIFS('Blockplanung April'!$19:$19,'Blockplanung April'!25:25,"Wahl 2")+SUMIFS('Blockplanung August'!$20:$20,'Blockplanung August'!25:25,"Psych")+SUMIFS('Blockplanung August'!$19:$19,'Blockplanung August'!25:25,"Orient.Ph.")+SUMIFS('Blockplanung August'!$19:$19,'Blockplanung August'!25:25,"Vertiefung")+SUMIFS('Blockplanung August'!$19:$19,'Blockplanung August'!25:25,"Wahl 1")+SUMIFS('Blockplanung August'!$19:$19,'Blockplanung August'!25:25,"Wahl 2")+SUMIFS('Blockplanung Oktober'!$20:$20,'Blockplanung Oktober'!25:25,"Psych")+SUMIFS('Blockplanung Oktober'!$19:$19,'Blockplanung Oktober'!25:25,"Orient.Ph.")+SUMIFS('Blockplanung Oktober'!$19:$19,'Blockplanung Oktober'!25:25,"Vertiefung")+SUMIFS('Blockplanung Oktober'!$19:$19,'Blockplanung Oktober'!25:25,"Wahl 1")+SUMIFS('Blockplanung Oktober'!$19:$19,'Blockplanung Oktober'!25:25,"Wahl 2")</f>
        <v>0</v>
      </c>
      <c r="J6" s="9">
        <f t="shared" si="0"/>
        <v>56</v>
      </c>
      <c r="K6" s="9">
        <f t="shared" si="1"/>
        <v>22</v>
      </c>
      <c r="L6" s="9">
        <f t="shared" si="2"/>
        <v>8</v>
      </c>
      <c r="M6" s="9">
        <f t="shared" si="3"/>
        <v>2</v>
      </c>
      <c r="N6" s="7">
        <f t="shared" si="4"/>
        <v>120</v>
      </c>
      <c r="O6" s="316"/>
    </row>
    <row r="7" spans="1:15" s="1" customFormat="1" x14ac:dyDescent="0.2">
      <c r="A7" s="253"/>
      <c r="B7" s="250"/>
      <c r="C7" s="11">
        <v>18</v>
      </c>
      <c r="D7" s="39"/>
      <c r="E7" s="9">
        <f>(SUMIFS('Tageplanung April'!$20:$20,'Tageplanung April'!26:26,"APH")+SUMIFS('Tageplanung April'!$18:$18,'Tageplanung April'!26:26,"Orient.Ph.")+SUMIFS('Tageplanung April'!$18:$18,'Tageplanung April'!26:26,"Vertiefung")+SUMIFS('Tageplanung April'!$18:$18,'Tageplanung April'!26:26,"Wahl 1")+SUMIFS('Tageplanung April'!$18:$18,'Tageplanung April'!26:26,"Wahl 2"))*(3+IF($D7="F",2,0))/5+(SUMIFS('Tageplanung August'!$20:$20,'Tageplanung August'!26:26,"APH")+SUMIFS('Tageplanung August'!$18:$18,'Tageplanung August'!26:26,"Orient.Ph.")+SUMIFS('Tageplanung August'!$18:$18,'Tageplanung August'!26:26,"Vertiefung")+SUMIFS('Tageplanung August'!$18:$18,'Tageplanung August'!26:26,"Wahl 1")+SUMIFS('Tageplanung August'!$18:$18,'Tageplanung August'!26:26,"Wahl 2"))*(3+IF($D7="F",2,0))/5+(SUMIFS('Tageplanung Oktober'!$20:$20,'Tageplanung Oktober'!26:26,"APH")+SUMIFS('Tageplanung Oktober'!$18:$18,'Tageplanung Oktober'!26:26,"Orient.Ph.")+SUMIFS('Tageplanung Oktober'!$18:$18,'Tageplanung Oktober'!26:26,"Vertiefung")+SUMIFS('Tageplanung Oktober'!$18:$18,'Tageplanung Oktober'!26:26,"Wahl 1")+SUMIFS('Tageplanung Oktober'!$18:$18,'Tageplanung Oktober'!26:26,"Wahl 2"))*(3+IF($D7="F",2,0))/5+SUMIFS('Blockplanung April'!$20:$20,'Blockplanung April'!26:26,"APH")+SUMIFS('Blockplanung April'!$18:$18,'Blockplanung April'!26:26,"Orient.Ph.")+SUMIFS('Blockplanung April'!$18:$18,'Blockplanung April'!26:26,"Vertiefung")+SUMIFS('Blockplanung April'!$18:$18,'Blockplanung April'!26:26,"Wahl 1")+SUMIFS('Blockplanung April'!$18:$18,'Blockplanung April'!26:26,"Wahl 2")+SUMIFS('Blockplanung August'!$20:$20,'Blockplanung August'!26:26,"APH")+SUMIFS('Blockplanung August'!$18:$18,'Blockplanung August'!26:26,"Orient.Ph.")+SUMIFS('Blockplanung August'!$18:$18,'Blockplanung August'!26:26,"Vertiefung")+SUMIFS('Blockplanung August'!$18:$18,'Blockplanung August'!26:26,"Wahl 1")+SUMIFS('Blockplanung August'!$18:$18,'Blockplanung August'!26:26,"Wahl 2")+SUMIFS('Blockplanung Oktober'!$20:$20,'Blockplanung Oktober'!26:26,"APH")+SUMIFS('Blockplanung Oktober'!$18:$18,'Blockplanung Oktober'!26:26,"Orient.Ph.")+SUMIFS('Blockplanung Oktober'!$18:$18,'Blockplanung Oktober'!26:26,"Vertiefung")+SUMIFS('Blockplanung Oktober'!$18:$18,'Blockplanung Oktober'!26:26,"Wahl 1")+SUMIFS('Blockplanung Oktober'!$18:$18,'Blockplanung Oktober'!26:26,"Wahl 2")</f>
        <v>32.4</v>
      </c>
      <c r="F7" s="9">
        <f>(SUMIFS('Tageplanung April'!$20:$20,'Tageplanung April'!26:26,"AD")+SUMIFS('Tageplanung April'!$17:$17,'Tageplanung April'!26:26,"Orient.Ph.")+SUMIFS('Tageplanung April'!$17:$17,'Tageplanung April'!26:26,"Vertiefung")+SUMIFS('Tageplanung April'!$17:$17,'Tageplanung April'!26:26,"Wahl 1")+SUMIFS('Tageplanung April'!$17:$17,'Tageplanung April'!26:26,"Wahl 2"))*(3+IF($D7="F",2,0))/5+(SUMIFS('Tageplanung August'!$20:$20,'Tageplanung August'!26:26,"AD")+SUMIFS('Tageplanung August'!$17:$17,'Tageplanung August'!26:26,"Orient.Ph.")+SUMIFS('Tageplanung August'!$17:$17,'Tageplanung August'!26:26,"Vertiefung")+SUMIFS('Tageplanung August'!$17:$17,'Tageplanung August'!26:26,"Wahl 1")+SUMIFS('Tageplanung August'!$17:$17,'Tageplanung August'!26:26,"Wahl 2"))*(3+IF($D7="F",2,0))/5+(SUMIFS('Tageplanung Oktober'!$20:$20,'Tageplanung Oktober'!26:26,"AD")+SUMIFS('Tageplanung Oktober'!$17:$17,'Tageplanung Oktober'!26:26,"Orient.Ph.")+SUMIFS('Tageplanung Oktober'!$17:$17,'Tageplanung Oktober'!26:26,"Vertiefung")+SUMIFS('Tageplanung Oktober'!$17:$17,'Tageplanung Oktober'!26:26,"Wahl 1")+SUMIFS('Tageplanung Oktober'!$17:$17,'Tageplanung Oktober'!26:26,"Wahl 2"))*(3+IF($D7="F",2,0))/5+SUMIFS('Blockplanung April'!$20:$20,'Blockplanung April'!26:26,"AD")+SUMIFS('Blockplanung April'!$17:$17,'Blockplanung April'!26:26,"Orient.Ph.")+SUMIFS('Blockplanung April'!$17:$17,'Blockplanung April'!26:26,"Vertiefung")+SUMIFS('Blockplanung April'!$17:$17,'Blockplanung April'!26:26,"Wahl 1")+SUMIFS('Blockplanung April'!$17:$17,'Blockplanung April'!26:26,"Wahl 2")+SUMIFS('Blockplanung August'!$20:$20,'Blockplanung August'!26:26,"AD")+SUMIFS('Blockplanung August'!$17:$17,'Blockplanung August'!26:26,"Orient.Ph.")+SUMIFS('Blockplanung August'!$17:$17,'Blockplanung August'!26:26,"Vertiefung")+SUMIFS('Blockplanung August'!$17:$17,'Blockplanung August'!26:26,"Wahl 1")+SUMIFS('Blockplanung August'!$17:$17,'Blockplanung August'!26:26,"Wahl 2")+SUMIFS('Blockplanung Oktober'!$20:$20,'Blockplanung Oktober'!26:26,"AD")+SUMIFS('Blockplanung Oktober'!$17:$17,'Blockplanung Oktober'!26:26,"Orient.Ph.")+SUMIFS('Blockplanung Oktober'!$17:$17,'Blockplanung Oktober'!26:26,"Vertiefung")+SUMIFS('Blockplanung Oktober'!$17:$17,'Blockplanung Oktober'!26:26,"Wahl 1")+SUMIFS('Blockplanung Oktober'!$17:$17,'Blockplanung Oktober'!26:26,"Wahl 2")</f>
        <v>10.8</v>
      </c>
      <c r="G7" s="9">
        <f>(SUMIFS('Tageplanung April'!$20:$20,'Tageplanung April'!26:26,"KH")+SUMIFS('Tageplanung April'!$15:$15,'Tageplanung April'!26:26,"Orient.Ph.")+SUMIFS('Tageplanung April'!$15:$15,'Tageplanung April'!26:26,"Vertiefung")+SUMIFS('Tageplanung April'!$15:$15,'Tageplanung April'!26:26,"Wahl 1")+SUMIFS('Tageplanung April'!$15:$15,'Tageplanung April'!26:26,"Wahl 2"))*(3+IF($D7="F",2,0))/5+(SUMIFS('Tageplanung August'!$20:$20,'Tageplanung August'!26:26,"KH")+SUMIFS('Tageplanung August'!$15:$15,'Tageplanung August'!26:26,"Orient.Ph.")+SUMIFS('Tageplanung August'!$15:$15,'Tageplanung August'!26:26,"Vertiefung")+SUMIFS('Tageplanung August'!$15:$15,'Tageplanung August'!26:26,"Wahl 1")+SUMIFS('Tageplanung August'!$15:$15,'Tageplanung August'!26:26,"Wahl 2"))*(3+IF($D7="F",2,0))/5+(SUMIFS('Tageplanung Oktober'!$20:$20,'Tageplanung Oktober'!26:26,"KH")+SUMIFS('Tageplanung Oktober'!$15:$15,'Tageplanung Oktober'!26:26,"Orient.Ph.")+SUMIFS('Tageplanung Oktober'!$15:$15,'Tageplanung Oktober'!26:26,"Vertiefung")+SUMIFS('Tageplanung Oktober'!$15:$15,'Tageplanung Oktober'!26:26,"Wahl 1")+SUMIFS('Tageplanung Oktober'!$15:$15,'Tageplanung Oktober'!26:26,"Wahl 2"))*(3+IF($D7="F",2,0))/5+SUMIFS('Blockplanung April'!$20:$20,'Blockplanung April'!26:26,"KH")+SUMIFS('Blockplanung April'!$15:$15,'Blockplanung April'!26:26,"Orient.Ph.")+SUMIFS('Blockplanung April'!$15:$15,'Blockplanung April'!26:26,"Vertiefung")+SUMIFS('Blockplanung April'!$15:$15,'Blockplanung April'!26:26,"Wahl 1")+SUMIFS('Blockplanung April'!$15:$15,'Blockplanung April'!26:26,"Wahl 2")+SUMIFS('Blockplanung August'!$20:$20,'Blockplanung August'!26:26,"KH")+SUMIFS('Blockplanung August'!$15:$15,'Blockplanung August'!26:26,"Orient.Ph.")+SUMIFS('Blockplanung August'!$15:$15,'Blockplanung August'!26:26,"Vertiefung")+SUMIFS('Blockplanung August'!$15:$15,'Blockplanung August'!26:26,"Wahl 1")+SUMIFS('Blockplanung August'!$15:$15,'Blockplanung August'!26:26,"Wahl 2")+SUMIFS('Blockplanung Oktober'!$20:$20,'Blockplanung Oktober'!26:26,"KH")+SUMIFS('Blockplanung Oktober'!$15:$15,'Blockplanung Oktober'!26:26,"Orient.Ph.")+SUMIFS('Blockplanung Oktober'!$15:$15,'Blockplanung Oktober'!26:26,"Vertiefung")+SUMIFS('Blockplanung Oktober'!$15:$15,'Blockplanung Oktober'!26:26,"Wahl 1")+SUMIFS('Blockplanung Oktober'!$15:$15,'Blockplanung Oktober'!26:26,"Wahl 2")</f>
        <v>0</v>
      </c>
      <c r="H7" s="9">
        <f>(SUMIFS('Tageplanung April'!$20:$20,'Tageplanung April'!26:26,"Päd")+SUMIFS('Tageplanung April'!$16:$16,'Tageplanung April'!26:26,"Orient.Ph.")+SUMIFS('Tageplanung April'!$16:$16,'Tageplanung April'!26:26,"Vertiefung")+SUMIFS('Tageplanung April'!$16:$16,'Tageplanung April'!26:26,"Wahl 1")+SUMIFS('Tageplanung April'!$16:$16,'Tageplanung April'!26:26,"Wahl 2"))*(3+IF($D7="F",2,0))/5+(SUMIFS('Tageplanung August'!$20:$20,'Tageplanung August'!26:26,"Päd")+SUMIFS('Tageplanung August'!$16:$16,'Tageplanung August'!26:26,"Orient.Ph.")+SUMIFS('Tageplanung August'!$16:$16,'Tageplanung August'!26:26,"Vertiefung")+SUMIFS('Tageplanung August'!$16:$16,'Tageplanung August'!26:26,"Wahl 1")+SUMIFS('Tageplanung August'!$16:$16,'Tageplanung August'!26:26,"Wahl 2"))*(3+IF($D7="F",2,0))/5+(SUMIFS('Tageplanung Oktober'!$20:$20,'Tageplanung Oktober'!26:26,"Päd")+SUMIFS('Tageplanung Oktober'!$16:$16,'Tageplanung Oktober'!26:26,"Orient.Ph.")+SUMIFS('Tageplanung Oktober'!$16:$16,'Tageplanung Oktober'!26:26,"Vertiefung")+SUMIFS('Tageplanung Oktober'!$16:$16,'Tageplanung Oktober'!26:26,"Wahl 1")+SUMIFS('Tageplanung Oktober'!$16:$16,'Tageplanung Oktober'!26:26,"Wahl 2"))*(3+IF($D7="F",2,0))/5+SUMIFS('Blockplanung April'!$20:$20,'Blockplanung April'!26:26,"Päd")+SUMIFS('Blockplanung April'!$16:$16,'Blockplanung April'!26:26,"Orient.Ph.")+SUMIFS('Blockplanung April'!$16:$16,'Blockplanung April'!26:26,"Vertiefung")+SUMIFS('Blockplanung April'!$16:$16,'Blockplanung April'!26:26,"Wahl 1")+SUMIFS('Blockplanung April'!$16:$16,'Blockplanung April'!26:26,"Wahl 2")+SUMIFS('Blockplanung August'!$20:$20,'Blockplanung August'!26:26,"Päd")+SUMIFS('Blockplanung August'!$16:$16,'Blockplanung August'!26:26,"Orient.Ph.")+SUMIFS('Blockplanung August'!$16:$16,'Blockplanung August'!26:26,"Vertiefung")+SUMIFS('Blockplanung August'!$16:$16,'Blockplanung August'!26:26,"Wahl 1")+SUMIFS('Blockplanung August'!$16:$16,'Blockplanung August'!26:26,"Wahl 2")+SUMIFS('Blockplanung Oktober'!$20:$20,'Blockplanung Oktober'!26:26,"Päd")+SUMIFS('Blockplanung Oktober'!$16:$16,'Blockplanung Oktober'!26:26,"Orient.Ph.")+SUMIFS('Blockplanung Oktober'!$16:$16,'Blockplanung Oktober'!26:26,"Vertiefung")+SUMIFS('Blockplanung Oktober'!$16:$16,'Blockplanung Oktober'!26:26,"Wahl 1")+SUMIFS('Blockplanung Oktober'!$16:$16,'Blockplanung Oktober'!26:26,"Wahl 2")</f>
        <v>0</v>
      </c>
      <c r="I7" s="9">
        <f>(SUMIFS('Tageplanung April'!$20:$20,'Tageplanung April'!26:26,"Psych")+SUMIFS('Tageplanung April'!$19:$19,'Tageplanung April'!26:26,"Orient.Ph.")+SUMIFS('Tageplanung April'!$19:$19,'Tageplanung April'!26:26,"Vertiefung")+SUMIFS('Tageplanung April'!$19:$19,'Tageplanung April'!26:26,"Wahl 1")+SUMIFS('Tageplanung April'!$19:$19,'Tageplanung April'!26:26,"Wahl 2"))*(3+IF($D7="F",2,0))/5+(SUMIFS('Tageplanung August'!$20:$20,'Tageplanung August'!26:26,"Psych")+SUMIFS('Tageplanung August'!$19:$19,'Tageplanung August'!26:26,"Orient.Ph.")+SUMIFS('Tageplanung August'!$19:$19,'Tageplanung August'!26:26,"Vertiefung")+SUMIFS('Tageplanung August'!$19:$19,'Tageplanung August'!26:26,"Wahl 1")+SUMIFS('Tageplanung August'!$19:$19,'Tageplanung August'!26:26,"Wahl 2"))*(3+IF($D7="F",2,0))/5+(SUMIFS('Tageplanung Oktober'!$20:$20,'Tageplanung Oktober'!26:26,"Psych")+SUMIFS('Tageplanung Oktober'!$19:$19,'Tageplanung Oktober'!26:26,"Orient.Ph.")+SUMIFS('Tageplanung Oktober'!$19:$19,'Tageplanung Oktober'!26:26,"Vertiefung")+SUMIFS('Tageplanung Oktober'!$19:$19,'Tageplanung Oktober'!26:26,"Wahl 1")+SUMIFS('Tageplanung Oktober'!$19:$19,'Tageplanung Oktober'!26:26,"Wahl 2"))*(3+IF($D7="F",2,0))/5+SUMIFS('Blockplanung April'!$20:$20,'Blockplanung April'!26:26,"Psych")+SUMIFS('Blockplanung April'!$19:$19,'Blockplanung April'!26:26,"Orient.Ph.")+SUMIFS('Blockplanung April'!$19:$19,'Blockplanung April'!26:26,"Vertiefung")+SUMIFS('Blockplanung April'!$19:$19,'Blockplanung April'!26:26,"Wahl 1")+SUMIFS('Blockplanung April'!$19:$19,'Blockplanung April'!26:26,"Wahl 2")+SUMIFS('Blockplanung August'!$20:$20,'Blockplanung August'!26:26,"Psych")+SUMIFS('Blockplanung August'!$19:$19,'Blockplanung August'!26:26,"Orient.Ph.")+SUMIFS('Blockplanung August'!$19:$19,'Blockplanung August'!26:26,"Vertiefung")+SUMIFS('Blockplanung August'!$19:$19,'Blockplanung August'!26:26,"Wahl 1")+SUMIFS('Blockplanung August'!$19:$19,'Blockplanung August'!26:26,"Wahl 2")+SUMIFS('Blockplanung Oktober'!$20:$20,'Blockplanung Oktober'!26:26,"Psych")+SUMIFS('Blockplanung Oktober'!$19:$19,'Blockplanung Oktober'!26:26,"Orient.Ph.")+SUMIFS('Blockplanung Oktober'!$19:$19,'Blockplanung Oktober'!26:26,"Vertiefung")+SUMIFS('Blockplanung Oktober'!$19:$19,'Blockplanung Oktober'!26:26,"Wahl 1")+SUMIFS('Blockplanung Oktober'!$19:$19,'Blockplanung Oktober'!26:26,"Wahl 2")</f>
        <v>0</v>
      </c>
      <c r="J7" s="9">
        <f t="shared" si="0"/>
        <v>56</v>
      </c>
      <c r="K7" s="9">
        <f t="shared" si="1"/>
        <v>22</v>
      </c>
      <c r="L7" s="9">
        <f t="shared" si="2"/>
        <v>8</v>
      </c>
      <c r="M7" s="9">
        <f t="shared" si="3"/>
        <v>2</v>
      </c>
      <c r="N7" s="7">
        <f t="shared" si="4"/>
        <v>120</v>
      </c>
      <c r="O7" s="316"/>
    </row>
    <row r="8" spans="1:15" s="1" customFormat="1" x14ac:dyDescent="0.2">
      <c r="A8" s="253"/>
      <c r="B8" s="250" t="s">
        <v>8</v>
      </c>
      <c r="C8" s="11">
        <v>19</v>
      </c>
      <c r="D8" s="39"/>
      <c r="E8" s="9">
        <f>(SUMIFS('Tageplanung April'!$20:$20,'Tageplanung April'!27:27,"APH")+SUMIFS('Tageplanung April'!$18:$18,'Tageplanung April'!27:27,"Orient.Ph.")+SUMIFS('Tageplanung April'!$18:$18,'Tageplanung April'!27:27,"Vertiefung")+SUMIFS('Tageplanung April'!$18:$18,'Tageplanung April'!27:27,"Wahl 1")+SUMIFS('Tageplanung April'!$18:$18,'Tageplanung April'!27:27,"Wahl 2"))*(3+IF($D8="F",2,0))/5+(SUMIFS('Tageplanung August'!$20:$20,'Tageplanung August'!27:27,"APH")+SUMIFS('Tageplanung August'!$18:$18,'Tageplanung August'!27:27,"Orient.Ph.")+SUMIFS('Tageplanung August'!$18:$18,'Tageplanung August'!27:27,"Vertiefung")+SUMIFS('Tageplanung August'!$18:$18,'Tageplanung August'!27:27,"Wahl 1")+SUMIFS('Tageplanung August'!$18:$18,'Tageplanung August'!27:27,"Wahl 2"))*(3+IF($D8="F",2,0))/5+(SUMIFS('Tageplanung Oktober'!$20:$20,'Tageplanung Oktober'!27:27,"APH")+SUMIFS('Tageplanung Oktober'!$18:$18,'Tageplanung Oktober'!27:27,"Orient.Ph.")+SUMIFS('Tageplanung Oktober'!$18:$18,'Tageplanung Oktober'!27:27,"Vertiefung")+SUMIFS('Tageplanung Oktober'!$18:$18,'Tageplanung Oktober'!27:27,"Wahl 1")+SUMIFS('Tageplanung Oktober'!$18:$18,'Tageplanung Oktober'!27:27,"Wahl 2"))*(3+IF($D8="F",2,0))/5+SUMIFS('Blockplanung April'!$20:$20,'Blockplanung April'!27:27,"APH")+SUMIFS('Blockplanung April'!$18:$18,'Blockplanung April'!27:27,"Orient.Ph.")+SUMIFS('Blockplanung April'!$18:$18,'Blockplanung April'!27:27,"Vertiefung")+SUMIFS('Blockplanung April'!$18:$18,'Blockplanung April'!27:27,"Wahl 1")+SUMIFS('Blockplanung April'!$18:$18,'Blockplanung April'!27:27,"Wahl 2")+SUMIFS('Blockplanung August'!$20:$20,'Blockplanung August'!27:27,"APH")+SUMIFS('Blockplanung August'!$18:$18,'Blockplanung August'!27:27,"Orient.Ph.")+SUMIFS('Blockplanung August'!$18:$18,'Blockplanung August'!27:27,"Vertiefung")+SUMIFS('Blockplanung August'!$18:$18,'Blockplanung August'!27:27,"Wahl 1")+SUMIFS('Blockplanung August'!$18:$18,'Blockplanung August'!27:27,"Wahl 2")+SUMIFS('Blockplanung Oktober'!$20:$20,'Blockplanung Oktober'!27:27,"APH")+SUMIFS('Blockplanung Oktober'!$18:$18,'Blockplanung Oktober'!27:27,"Orient.Ph.")+SUMIFS('Blockplanung Oktober'!$18:$18,'Blockplanung Oktober'!27:27,"Vertiefung")+SUMIFS('Blockplanung Oktober'!$18:$18,'Blockplanung Oktober'!27:27,"Wahl 1")+SUMIFS('Blockplanung Oktober'!$18:$18,'Blockplanung Oktober'!27:27,"Wahl 2")</f>
        <v>32.4</v>
      </c>
      <c r="F8" s="9">
        <f>(SUMIFS('Tageplanung April'!$20:$20,'Tageplanung April'!27:27,"AD")+SUMIFS('Tageplanung April'!$17:$17,'Tageplanung April'!27:27,"Orient.Ph.")+SUMIFS('Tageplanung April'!$17:$17,'Tageplanung April'!27:27,"Vertiefung")+SUMIFS('Tageplanung April'!$17:$17,'Tageplanung April'!27:27,"Wahl 1")+SUMIFS('Tageplanung April'!$17:$17,'Tageplanung April'!27:27,"Wahl 2"))*(3+IF($D8="F",2,0))/5+(SUMIFS('Tageplanung August'!$20:$20,'Tageplanung August'!27:27,"AD")+SUMIFS('Tageplanung August'!$17:$17,'Tageplanung August'!27:27,"Orient.Ph.")+SUMIFS('Tageplanung August'!$17:$17,'Tageplanung August'!27:27,"Vertiefung")+SUMIFS('Tageplanung August'!$17:$17,'Tageplanung August'!27:27,"Wahl 1")+SUMIFS('Tageplanung August'!$17:$17,'Tageplanung August'!27:27,"Wahl 2"))*(3+IF($D8="F",2,0))/5+(SUMIFS('Tageplanung Oktober'!$20:$20,'Tageplanung Oktober'!27:27,"AD")+SUMIFS('Tageplanung Oktober'!$17:$17,'Tageplanung Oktober'!27:27,"Orient.Ph.")+SUMIFS('Tageplanung Oktober'!$17:$17,'Tageplanung Oktober'!27:27,"Vertiefung")+SUMIFS('Tageplanung Oktober'!$17:$17,'Tageplanung Oktober'!27:27,"Wahl 1")+SUMIFS('Tageplanung Oktober'!$17:$17,'Tageplanung Oktober'!27:27,"Wahl 2"))*(3+IF($D8="F",2,0))/5+SUMIFS('Blockplanung April'!$20:$20,'Blockplanung April'!27:27,"AD")+SUMIFS('Blockplanung April'!$17:$17,'Blockplanung April'!27:27,"Orient.Ph.")+SUMIFS('Blockplanung April'!$17:$17,'Blockplanung April'!27:27,"Vertiefung")+SUMIFS('Blockplanung April'!$17:$17,'Blockplanung April'!27:27,"Wahl 1")+SUMIFS('Blockplanung April'!$17:$17,'Blockplanung April'!27:27,"Wahl 2")+SUMIFS('Blockplanung August'!$20:$20,'Blockplanung August'!27:27,"AD")+SUMIFS('Blockplanung August'!$17:$17,'Blockplanung August'!27:27,"Orient.Ph.")+SUMIFS('Blockplanung August'!$17:$17,'Blockplanung August'!27:27,"Vertiefung")+SUMIFS('Blockplanung August'!$17:$17,'Blockplanung August'!27:27,"Wahl 1")+SUMIFS('Blockplanung August'!$17:$17,'Blockplanung August'!27:27,"Wahl 2")+SUMIFS('Blockplanung Oktober'!$20:$20,'Blockplanung Oktober'!27:27,"AD")+SUMIFS('Blockplanung Oktober'!$17:$17,'Blockplanung Oktober'!27:27,"Orient.Ph.")+SUMIFS('Blockplanung Oktober'!$17:$17,'Blockplanung Oktober'!27:27,"Vertiefung")+SUMIFS('Blockplanung Oktober'!$17:$17,'Blockplanung Oktober'!27:27,"Wahl 1")+SUMIFS('Blockplanung Oktober'!$17:$17,'Blockplanung Oktober'!27:27,"Wahl 2")</f>
        <v>10.8</v>
      </c>
      <c r="G8" s="9">
        <f>(SUMIFS('Tageplanung April'!$20:$20,'Tageplanung April'!27:27,"KH")+SUMIFS('Tageplanung April'!$15:$15,'Tageplanung April'!27:27,"Orient.Ph.")+SUMIFS('Tageplanung April'!$15:$15,'Tageplanung April'!27:27,"Vertiefung")+SUMIFS('Tageplanung April'!$15:$15,'Tageplanung April'!27:27,"Wahl 1")+SUMIFS('Tageplanung April'!$15:$15,'Tageplanung April'!27:27,"Wahl 2"))*(3+IF($D8="F",2,0))/5+(SUMIFS('Tageplanung August'!$20:$20,'Tageplanung August'!27:27,"KH")+SUMIFS('Tageplanung August'!$15:$15,'Tageplanung August'!27:27,"Orient.Ph.")+SUMIFS('Tageplanung August'!$15:$15,'Tageplanung August'!27:27,"Vertiefung")+SUMIFS('Tageplanung August'!$15:$15,'Tageplanung August'!27:27,"Wahl 1")+SUMIFS('Tageplanung August'!$15:$15,'Tageplanung August'!27:27,"Wahl 2"))*(3+IF($D8="F",2,0))/5+(SUMIFS('Tageplanung Oktober'!$20:$20,'Tageplanung Oktober'!27:27,"KH")+SUMIFS('Tageplanung Oktober'!$15:$15,'Tageplanung Oktober'!27:27,"Orient.Ph.")+SUMIFS('Tageplanung Oktober'!$15:$15,'Tageplanung Oktober'!27:27,"Vertiefung")+SUMIFS('Tageplanung Oktober'!$15:$15,'Tageplanung Oktober'!27:27,"Wahl 1")+SUMIFS('Tageplanung Oktober'!$15:$15,'Tageplanung Oktober'!27:27,"Wahl 2"))*(3+IF($D8="F",2,0))/5+SUMIFS('Blockplanung April'!$20:$20,'Blockplanung April'!27:27,"KH")+SUMIFS('Blockplanung April'!$15:$15,'Blockplanung April'!27:27,"Orient.Ph.")+SUMIFS('Blockplanung April'!$15:$15,'Blockplanung April'!27:27,"Vertiefung")+SUMIFS('Blockplanung April'!$15:$15,'Blockplanung April'!27:27,"Wahl 1")+SUMIFS('Blockplanung April'!$15:$15,'Blockplanung April'!27:27,"Wahl 2")+SUMIFS('Blockplanung August'!$20:$20,'Blockplanung August'!27:27,"KH")+SUMIFS('Blockplanung August'!$15:$15,'Blockplanung August'!27:27,"Orient.Ph.")+SUMIFS('Blockplanung August'!$15:$15,'Blockplanung August'!27:27,"Vertiefung")+SUMIFS('Blockplanung August'!$15:$15,'Blockplanung August'!27:27,"Wahl 1")+SUMIFS('Blockplanung August'!$15:$15,'Blockplanung August'!27:27,"Wahl 2")+SUMIFS('Blockplanung Oktober'!$20:$20,'Blockplanung Oktober'!27:27,"KH")+SUMIFS('Blockplanung Oktober'!$15:$15,'Blockplanung Oktober'!27:27,"Orient.Ph.")+SUMIFS('Blockplanung Oktober'!$15:$15,'Blockplanung Oktober'!27:27,"Vertiefung")+SUMIFS('Blockplanung Oktober'!$15:$15,'Blockplanung Oktober'!27:27,"Wahl 1")+SUMIFS('Blockplanung Oktober'!$15:$15,'Blockplanung Oktober'!27:27,"Wahl 2")</f>
        <v>0</v>
      </c>
      <c r="H8" s="9">
        <f>(SUMIFS('Tageplanung April'!$20:$20,'Tageplanung April'!27:27,"Päd")+SUMIFS('Tageplanung April'!$16:$16,'Tageplanung April'!27:27,"Orient.Ph.")+SUMIFS('Tageplanung April'!$16:$16,'Tageplanung April'!27:27,"Vertiefung")+SUMIFS('Tageplanung April'!$16:$16,'Tageplanung April'!27:27,"Wahl 1")+SUMIFS('Tageplanung April'!$16:$16,'Tageplanung April'!27:27,"Wahl 2"))*(3+IF($D8="F",2,0))/5+(SUMIFS('Tageplanung August'!$20:$20,'Tageplanung August'!27:27,"Päd")+SUMIFS('Tageplanung August'!$16:$16,'Tageplanung August'!27:27,"Orient.Ph.")+SUMIFS('Tageplanung August'!$16:$16,'Tageplanung August'!27:27,"Vertiefung")+SUMIFS('Tageplanung August'!$16:$16,'Tageplanung August'!27:27,"Wahl 1")+SUMIFS('Tageplanung August'!$16:$16,'Tageplanung August'!27:27,"Wahl 2"))*(3+IF($D8="F",2,0))/5+(SUMIFS('Tageplanung Oktober'!$20:$20,'Tageplanung Oktober'!27:27,"Päd")+SUMIFS('Tageplanung Oktober'!$16:$16,'Tageplanung Oktober'!27:27,"Orient.Ph.")+SUMIFS('Tageplanung Oktober'!$16:$16,'Tageplanung Oktober'!27:27,"Vertiefung")+SUMIFS('Tageplanung Oktober'!$16:$16,'Tageplanung Oktober'!27:27,"Wahl 1")+SUMIFS('Tageplanung Oktober'!$16:$16,'Tageplanung Oktober'!27:27,"Wahl 2"))*(3+IF($D8="F",2,0))/5+SUMIFS('Blockplanung April'!$20:$20,'Blockplanung April'!27:27,"Päd")+SUMIFS('Blockplanung April'!$16:$16,'Blockplanung April'!27:27,"Orient.Ph.")+SUMIFS('Blockplanung April'!$16:$16,'Blockplanung April'!27:27,"Vertiefung")+SUMIFS('Blockplanung April'!$16:$16,'Blockplanung April'!27:27,"Wahl 1")+SUMIFS('Blockplanung April'!$16:$16,'Blockplanung April'!27:27,"Wahl 2")+SUMIFS('Blockplanung August'!$20:$20,'Blockplanung August'!27:27,"Päd")+SUMIFS('Blockplanung August'!$16:$16,'Blockplanung August'!27:27,"Orient.Ph.")+SUMIFS('Blockplanung August'!$16:$16,'Blockplanung August'!27:27,"Vertiefung")+SUMIFS('Blockplanung August'!$16:$16,'Blockplanung August'!27:27,"Wahl 1")+SUMIFS('Blockplanung August'!$16:$16,'Blockplanung August'!27:27,"Wahl 2")+SUMIFS('Blockplanung Oktober'!$20:$20,'Blockplanung Oktober'!27:27,"Päd")+SUMIFS('Blockplanung Oktober'!$16:$16,'Blockplanung Oktober'!27:27,"Orient.Ph.")+SUMIFS('Blockplanung Oktober'!$16:$16,'Blockplanung Oktober'!27:27,"Vertiefung")+SUMIFS('Blockplanung Oktober'!$16:$16,'Blockplanung Oktober'!27:27,"Wahl 1")+SUMIFS('Blockplanung Oktober'!$16:$16,'Blockplanung Oktober'!27:27,"Wahl 2")</f>
        <v>0</v>
      </c>
      <c r="I8" s="9">
        <f>(SUMIFS('Tageplanung April'!$20:$20,'Tageplanung April'!27:27,"Psych")+SUMIFS('Tageplanung April'!$19:$19,'Tageplanung April'!27:27,"Orient.Ph.")+SUMIFS('Tageplanung April'!$19:$19,'Tageplanung April'!27:27,"Vertiefung")+SUMIFS('Tageplanung April'!$19:$19,'Tageplanung April'!27:27,"Wahl 1")+SUMIFS('Tageplanung April'!$19:$19,'Tageplanung April'!27:27,"Wahl 2"))*(3+IF($D8="F",2,0))/5+(SUMIFS('Tageplanung August'!$20:$20,'Tageplanung August'!27:27,"Psych")+SUMIFS('Tageplanung August'!$19:$19,'Tageplanung August'!27:27,"Orient.Ph.")+SUMIFS('Tageplanung August'!$19:$19,'Tageplanung August'!27:27,"Vertiefung")+SUMIFS('Tageplanung August'!$19:$19,'Tageplanung August'!27:27,"Wahl 1")+SUMIFS('Tageplanung August'!$19:$19,'Tageplanung August'!27:27,"Wahl 2"))*(3+IF($D8="F",2,0))/5+(SUMIFS('Tageplanung Oktober'!$20:$20,'Tageplanung Oktober'!27:27,"Psych")+SUMIFS('Tageplanung Oktober'!$19:$19,'Tageplanung Oktober'!27:27,"Orient.Ph.")+SUMIFS('Tageplanung Oktober'!$19:$19,'Tageplanung Oktober'!27:27,"Vertiefung")+SUMIFS('Tageplanung Oktober'!$19:$19,'Tageplanung Oktober'!27:27,"Wahl 1")+SUMIFS('Tageplanung Oktober'!$19:$19,'Tageplanung Oktober'!27:27,"Wahl 2"))*(3+IF($D8="F",2,0))/5+SUMIFS('Blockplanung April'!$20:$20,'Blockplanung April'!27:27,"Psych")+SUMIFS('Blockplanung April'!$19:$19,'Blockplanung April'!27:27,"Orient.Ph.")+SUMIFS('Blockplanung April'!$19:$19,'Blockplanung April'!27:27,"Vertiefung")+SUMIFS('Blockplanung April'!$19:$19,'Blockplanung April'!27:27,"Wahl 1")+SUMIFS('Blockplanung April'!$19:$19,'Blockplanung April'!27:27,"Wahl 2")+SUMIFS('Blockplanung August'!$20:$20,'Blockplanung August'!27:27,"Psych")+SUMIFS('Blockplanung August'!$19:$19,'Blockplanung August'!27:27,"Orient.Ph.")+SUMIFS('Blockplanung August'!$19:$19,'Blockplanung August'!27:27,"Vertiefung")+SUMIFS('Blockplanung August'!$19:$19,'Blockplanung August'!27:27,"Wahl 1")+SUMIFS('Blockplanung August'!$19:$19,'Blockplanung August'!27:27,"Wahl 2")+SUMIFS('Blockplanung Oktober'!$20:$20,'Blockplanung Oktober'!27:27,"Psych")+SUMIFS('Blockplanung Oktober'!$19:$19,'Blockplanung Oktober'!27:27,"Orient.Ph.")+SUMIFS('Blockplanung Oktober'!$19:$19,'Blockplanung Oktober'!27:27,"Vertiefung")+SUMIFS('Blockplanung Oktober'!$19:$19,'Blockplanung Oktober'!27:27,"Wahl 1")+SUMIFS('Blockplanung Oktober'!$19:$19,'Blockplanung Oktober'!27:27,"Wahl 2")</f>
        <v>0</v>
      </c>
      <c r="J8" s="9">
        <f t="shared" si="0"/>
        <v>56</v>
      </c>
      <c r="K8" s="9">
        <f t="shared" si="1"/>
        <v>22</v>
      </c>
      <c r="L8" s="9">
        <f t="shared" si="2"/>
        <v>8</v>
      </c>
      <c r="M8" s="9">
        <f t="shared" si="3"/>
        <v>2</v>
      </c>
      <c r="N8" s="7">
        <f t="shared" si="4"/>
        <v>120</v>
      </c>
      <c r="O8" s="316"/>
    </row>
    <row r="9" spans="1:15" s="1" customFormat="1" x14ac:dyDescent="0.2">
      <c r="A9" s="253"/>
      <c r="B9" s="250"/>
      <c r="C9" s="11">
        <v>20</v>
      </c>
      <c r="D9" s="39"/>
      <c r="E9" s="9">
        <f>(SUMIFS('Tageplanung April'!$20:$20,'Tageplanung April'!28:28,"APH")+SUMIFS('Tageplanung April'!$18:$18,'Tageplanung April'!28:28,"Orient.Ph.")+SUMIFS('Tageplanung April'!$18:$18,'Tageplanung April'!28:28,"Vertiefung")+SUMIFS('Tageplanung April'!$18:$18,'Tageplanung April'!28:28,"Wahl 1")+SUMIFS('Tageplanung April'!$18:$18,'Tageplanung April'!28:28,"Wahl 2"))*(3+IF($D9="F",2,0))/5+(SUMIFS('Tageplanung August'!$20:$20,'Tageplanung August'!28:28,"APH")+SUMIFS('Tageplanung August'!$18:$18,'Tageplanung August'!28:28,"Orient.Ph.")+SUMIFS('Tageplanung August'!$18:$18,'Tageplanung August'!28:28,"Vertiefung")+SUMIFS('Tageplanung August'!$18:$18,'Tageplanung August'!28:28,"Wahl 1")+SUMIFS('Tageplanung August'!$18:$18,'Tageplanung August'!28:28,"Wahl 2"))*(3+IF($D9="F",2,0))/5+(SUMIFS('Tageplanung Oktober'!$20:$20,'Tageplanung Oktober'!28:28,"APH")+SUMIFS('Tageplanung Oktober'!$18:$18,'Tageplanung Oktober'!28:28,"Orient.Ph.")+SUMIFS('Tageplanung Oktober'!$18:$18,'Tageplanung Oktober'!28:28,"Vertiefung")+SUMIFS('Tageplanung Oktober'!$18:$18,'Tageplanung Oktober'!28:28,"Wahl 1")+SUMIFS('Tageplanung Oktober'!$18:$18,'Tageplanung Oktober'!28:28,"Wahl 2"))*(3+IF($D9="F",2,0))/5+SUMIFS('Blockplanung April'!$20:$20,'Blockplanung April'!28:28,"APH")+SUMIFS('Blockplanung April'!$18:$18,'Blockplanung April'!28:28,"Orient.Ph.")+SUMIFS('Blockplanung April'!$18:$18,'Blockplanung April'!28:28,"Vertiefung")+SUMIFS('Blockplanung April'!$18:$18,'Blockplanung April'!28:28,"Wahl 1")+SUMIFS('Blockplanung April'!$18:$18,'Blockplanung April'!28:28,"Wahl 2")+SUMIFS('Blockplanung August'!$20:$20,'Blockplanung August'!28:28,"APH")+SUMIFS('Blockplanung August'!$18:$18,'Blockplanung August'!28:28,"Orient.Ph.")+SUMIFS('Blockplanung August'!$18:$18,'Blockplanung August'!28:28,"Vertiefung")+SUMIFS('Blockplanung August'!$18:$18,'Blockplanung August'!28:28,"Wahl 1")+SUMIFS('Blockplanung August'!$18:$18,'Blockplanung August'!28:28,"Wahl 2")+SUMIFS('Blockplanung Oktober'!$20:$20,'Blockplanung Oktober'!28:28,"APH")+SUMIFS('Blockplanung Oktober'!$18:$18,'Blockplanung Oktober'!28:28,"Orient.Ph.")+SUMIFS('Blockplanung Oktober'!$18:$18,'Blockplanung Oktober'!28:28,"Vertiefung")+SUMIFS('Blockplanung Oktober'!$18:$18,'Blockplanung Oktober'!28:28,"Wahl 1")+SUMIFS('Blockplanung Oktober'!$18:$18,'Blockplanung Oktober'!28:28,"Wahl 2")</f>
        <v>62.4</v>
      </c>
      <c r="F9" s="9">
        <f>(SUMIFS('Tageplanung April'!$20:$20,'Tageplanung April'!28:28,"AD")+SUMIFS('Tageplanung April'!$17:$17,'Tageplanung April'!28:28,"Orient.Ph.")+SUMIFS('Tageplanung April'!$17:$17,'Tageplanung April'!28:28,"Vertiefung")+SUMIFS('Tageplanung April'!$17:$17,'Tageplanung April'!28:28,"Wahl 1")+SUMIFS('Tageplanung April'!$17:$17,'Tageplanung April'!28:28,"Wahl 2"))*(3+IF($D9="F",2,0))/5+(SUMIFS('Tageplanung August'!$20:$20,'Tageplanung August'!28:28,"AD")+SUMIFS('Tageplanung August'!$17:$17,'Tageplanung August'!28:28,"Orient.Ph.")+SUMIFS('Tageplanung August'!$17:$17,'Tageplanung August'!28:28,"Vertiefung")+SUMIFS('Tageplanung August'!$17:$17,'Tageplanung August'!28:28,"Wahl 1")+SUMIFS('Tageplanung August'!$17:$17,'Tageplanung August'!28:28,"Wahl 2"))*(3+IF($D9="F",2,0))/5+(SUMIFS('Tageplanung Oktober'!$20:$20,'Tageplanung Oktober'!28:28,"AD")+SUMIFS('Tageplanung Oktober'!$17:$17,'Tageplanung Oktober'!28:28,"Orient.Ph.")+SUMIFS('Tageplanung Oktober'!$17:$17,'Tageplanung Oktober'!28:28,"Vertiefung")+SUMIFS('Tageplanung Oktober'!$17:$17,'Tageplanung Oktober'!28:28,"Wahl 1")+SUMIFS('Tageplanung Oktober'!$17:$17,'Tageplanung Oktober'!28:28,"Wahl 2"))*(3+IF($D9="F",2,0))/5+SUMIFS('Blockplanung April'!$20:$20,'Blockplanung April'!28:28,"AD")+SUMIFS('Blockplanung April'!$17:$17,'Blockplanung April'!28:28,"Orient.Ph.")+SUMIFS('Blockplanung April'!$17:$17,'Blockplanung April'!28:28,"Vertiefung")+SUMIFS('Blockplanung April'!$17:$17,'Blockplanung April'!28:28,"Wahl 1")+SUMIFS('Blockplanung April'!$17:$17,'Blockplanung April'!28:28,"Wahl 2")+SUMIFS('Blockplanung August'!$20:$20,'Blockplanung August'!28:28,"AD")+SUMIFS('Blockplanung August'!$17:$17,'Blockplanung August'!28:28,"Orient.Ph.")+SUMIFS('Blockplanung August'!$17:$17,'Blockplanung August'!28:28,"Vertiefung")+SUMIFS('Blockplanung August'!$17:$17,'Blockplanung August'!28:28,"Wahl 1")+SUMIFS('Blockplanung August'!$17:$17,'Blockplanung August'!28:28,"Wahl 2")+SUMIFS('Blockplanung Oktober'!$20:$20,'Blockplanung Oktober'!28:28,"AD")+SUMIFS('Blockplanung Oktober'!$17:$17,'Blockplanung Oktober'!28:28,"Orient.Ph.")+SUMIFS('Blockplanung Oktober'!$17:$17,'Blockplanung Oktober'!28:28,"Vertiefung")+SUMIFS('Blockplanung Oktober'!$17:$17,'Blockplanung Oktober'!28:28,"Wahl 1")+SUMIFS('Blockplanung Oktober'!$17:$17,'Blockplanung Oktober'!28:28,"Wahl 2")</f>
        <v>25.8</v>
      </c>
      <c r="G9" s="9">
        <f>(SUMIFS('Tageplanung April'!$20:$20,'Tageplanung April'!28:28,"KH")+SUMIFS('Tageplanung April'!$15:$15,'Tageplanung April'!28:28,"Orient.Ph.")+SUMIFS('Tageplanung April'!$15:$15,'Tageplanung April'!28:28,"Vertiefung")+SUMIFS('Tageplanung April'!$15:$15,'Tageplanung April'!28:28,"Wahl 1")+SUMIFS('Tageplanung April'!$15:$15,'Tageplanung April'!28:28,"Wahl 2"))*(3+IF($D9="F",2,0))/5+(SUMIFS('Tageplanung August'!$20:$20,'Tageplanung August'!28:28,"KH")+SUMIFS('Tageplanung August'!$15:$15,'Tageplanung August'!28:28,"Orient.Ph.")+SUMIFS('Tageplanung August'!$15:$15,'Tageplanung August'!28:28,"Vertiefung")+SUMIFS('Tageplanung August'!$15:$15,'Tageplanung August'!28:28,"Wahl 1")+SUMIFS('Tageplanung August'!$15:$15,'Tageplanung August'!28:28,"Wahl 2"))*(3+IF($D9="F",2,0))/5+(SUMIFS('Tageplanung Oktober'!$20:$20,'Tageplanung Oktober'!28:28,"KH")+SUMIFS('Tageplanung Oktober'!$15:$15,'Tageplanung Oktober'!28:28,"Orient.Ph.")+SUMIFS('Tageplanung Oktober'!$15:$15,'Tageplanung Oktober'!28:28,"Vertiefung")+SUMIFS('Tageplanung Oktober'!$15:$15,'Tageplanung Oktober'!28:28,"Wahl 1")+SUMIFS('Tageplanung Oktober'!$15:$15,'Tageplanung Oktober'!28:28,"Wahl 2"))*(3+IF($D9="F",2,0))/5+SUMIFS('Blockplanung April'!$20:$20,'Blockplanung April'!28:28,"KH")+SUMIFS('Blockplanung April'!$15:$15,'Blockplanung April'!28:28,"Orient.Ph.")+SUMIFS('Blockplanung April'!$15:$15,'Blockplanung April'!28:28,"Vertiefung")+SUMIFS('Blockplanung April'!$15:$15,'Blockplanung April'!28:28,"Wahl 1")+SUMIFS('Blockplanung April'!$15:$15,'Blockplanung April'!28:28,"Wahl 2")+SUMIFS('Blockplanung August'!$20:$20,'Blockplanung August'!28:28,"KH")+SUMIFS('Blockplanung August'!$15:$15,'Blockplanung August'!28:28,"Orient.Ph.")+SUMIFS('Blockplanung August'!$15:$15,'Blockplanung August'!28:28,"Vertiefung")+SUMIFS('Blockplanung August'!$15:$15,'Blockplanung August'!28:28,"Wahl 1")+SUMIFS('Blockplanung August'!$15:$15,'Blockplanung August'!28:28,"Wahl 2")+SUMIFS('Blockplanung Oktober'!$20:$20,'Blockplanung Oktober'!28:28,"KH")+SUMIFS('Blockplanung Oktober'!$15:$15,'Blockplanung Oktober'!28:28,"Orient.Ph.")+SUMIFS('Blockplanung Oktober'!$15:$15,'Blockplanung Oktober'!28:28,"Vertiefung")+SUMIFS('Blockplanung Oktober'!$15:$15,'Blockplanung Oktober'!28:28,"Wahl 1")+SUMIFS('Blockplanung Oktober'!$15:$15,'Blockplanung Oktober'!28:28,"Wahl 2")</f>
        <v>12</v>
      </c>
      <c r="H9" s="9">
        <f>(SUMIFS('Tageplanung April'!$20:$20,'Tageplanung April'!28:28,"Päd")+SUMIFS('Tageplanung April'!$16:$16,'Tageplanung April'!28:28,"Orient.Ph.")+SUMIFS('Tageplanung April'!$16:$16,'Tageplanung April'!28:28,"Vertiefung")+SUMIFS('Tageplanung April'!$16:$16,'Tageplanung April'!28:28,"Wahl 1")+SUMIFS('Tageplanung April'!$16:$16,'Tageplanung April'!28:28,"Wahl 2"))*(3+IF($D9="F",2,0))/5+(SUMIFS('Tageplanung August'!$20:$20,'Tageplanung August'!28:28,"Päd")+SUMIFS('Tageplanung August'!$16:$16,'Tageplanung August'!28:28,"Orient.Ph.")+SUMIFS('Tageplanung August'!$16:$16,'Tageplanung August'!28:28,"Vertiefung")+SUMIFS('Tageplanung August'!$16:$16,'Tageplanung August'!28:28,"Wahl 1")+SUMIFS('Tageplanung August'!$16:$16,'Tageplanung August'!28:28,"Wahl 2"))*(3+IF($D9="F",2,0))/5+(SUMIFS('Tageplanung Oktober'!$20:$20,'Tageplanung Oktober'!28:28,"Päd")+SUMIFS('Tageplanung Oktober'!$16:$16,'Tageplanung Oktober'!28:28,"Orient.Ph.")+SUMIFS('Tageplanung Oktober'!$16:$16,'Tageplanung Oktober'!28:28,"Vertiefung")+SUMIFS('Tageplanung Oktober'!$16:$16,'Tageplanung Oktober'!28:28,"Wahl 1")+SUMIFS('Tageplanung Oktober'!$16:$16,'Tageplanung Oktober'!28:28,"Wahl 2"))*(3+IF($D9="F",2,0))/5+SUMIFS('Blockplanung April'!$20:$20,'Blockplanung April'!28:28,"Päd")+SUMIFS('Blockplanung April'!$16:$16,'Blockplanung April'!28:28,"Orient.Ph.")+SUMIFS('Blockplanung April'!$16:$16,'Blockplanung April'!28:28,"Vertiefung")+SUMIFS('Blockplanung April'!$16:$16,'Blockplanung April'!28:28,"Wahl 1")+SUMIFS('Blockplanung April'!$16:$16,'Blockplanung April'!28:28,"Wahl 2")+SUMIFS('Blockplanung August'!$20:$20,'Blockplanung August'!28:28,"Päd")+SUMIFS('Blockplanung August'!$16:$16,'Blockplanung August'!28:28,"Orient.Ph.")+SUMIFS('Blockplanung August'!$16:$16,'Blockplanung August'!28:28,"Vertiefung")+SUMIFS('Blockplanung August'!$16:$16,'Blockplanung August'!28:28,"Wahl 1")+SUMIFS('Blockplanung August'!$16:$16,'Blockplanung August'!28:28,"Wahl 2")+SUMIFS('Blockplanung Oktober'!$20:$20,'Blockplanung Oktober'!28:28,"Päd")+SUMIFS('Blockplanung Oktober'!$16:$16,'Blockplanung Oktober'!28:28,"Orient.Ph.")+SUMIFS('Blockplanung Oktober'!$16:$16,'Blockplanung Oktober'!28:28,"Vertiefung")+SUMIFS('Blockplanung Oktober'!$16:$16,'Blockplanung Oktober'!28:28,"Wahl 1")+SUMIFS('Blockplanung Oktober'!$16:$16,'Blockplanung Oktober'!28:28,"Wahl 2")</f>
        <v>3</v>
      </c>
      <c r="I9" s="9">
        <f>(SUMIFS('Tageplanung April'!$20:$20,'Tageplanung April'!28:28,"Psych")+SUMIFS('Tageplanung April'!$19:$19,'Tageplanung April'!28:28,"Orient.Ph.")+SUMIFS('Tageplanung April'!$19:$19,'Tageplanung April'!28:28,"Vertiefung")+SUMIFS('Tageplanung April'!$19:$19,'Tageplanung April'!28:28,"Wahl 1")+SUMIFS('Tageplanung April'!$19:$19,'Tageplanung April'!28:28,"Wahl 2"))*(3+IF($D9="F",2,0))/5+(SUMIFS('Tageplanung August'!$20:$20,'Tageplanung August'!28:28,"Psych")+SUMIFS('Tageplanung August'!$19:$19,'Tageplanung August'!28:28,"Orient.Ph.")+SUMIFS('Tageplanung August'!$19:$19,'Tageplanung August'!28:28,"Vertiefung")+SUMIFS('Tageplanung August'!$19:$19,'Tageplanung August'!28:28,"Wahl 1")+SUMIFS('Tageplanung August'!$19:$19,'Tageplanung August'!28:28,"Wahl 2"))*(3+IF($D9="F",2,0))/5+(SUMIFS('Tageplanung Oktober'!$20:$20,'Tageplanung Oktober'!28:28,"Psych")+SUMIFS('Tageplanung Oktober'!$19:$19,'Tageplanung Oktober'!28:28,"Orient.Ph.")+SUMIFS('Tageplanung Oktober'!$19:$19,'Tageplanung Oktober'!28:28,"Vertiefung")+SUMIFS('Tageplanung Oktober'!$19:$19,'Tageplanung Oktober'!28:28,"Wahl 1")+SUMIFS('Tageplanung Oktober'!$19:$19,'Tageplanung Oktober'!28:28,"Wahl 2"))*(3+IF($D9="F",2,0))/5+SUMIFS('Blockplanung April'!$20:$20,'Blockplanung April'!28:28,"Psych")+SUMIFS('Blockplanung April'!$19:$19,'Blockplanung April'!28:28,"Orient.Ph.")+SUMIFS('Blockplanung April'!$19:$19,'Blockplanung April'!28:28,"Vertiefung")+SUMIFS('Blockplanung April'!$19:$19,'Blockplanung April'!28:28,"Wahl 1")+SUMIFS('Blockplanung April'!$19:$19,'Blockplanung April'!28:28,"Wahl 2")+SUMIFS('Blockplanung August'!$20:$20,'Blockplanung August'!28:28,"Psych")+SUMIFS('Blockplanung August'!$19:$19,'Blockplanung August'!28:28,"Orient.Ph.")+SUMIFS('Blockplanung August'!$19:$19,'Blockplanung August'!28:28,"Vertiefung")+SUMIFS('Blockplanung August'!$19:$19,'Blockplanung August'!28:28,"Wahl 1")+SUMIFS('Blockplanung August'!$19:$19,'Blockplanung August'!28:28,"Wahl 2")+SUMIFS('Blockplanung Oktober'!$20:$20,'Blockplanung Oktober'!28:28,"Psych")+SUMIFS('Blockplanung Oktober'!$19:$19,'Blockplanung Oktober'!28:28,"Orient.Ph.")+SUMIFS('Blockplanung Oktober'!$19:$19,'Blockplanung Oktober'!28:28,"Vertiefung")+SUMIFS('Blockplanung Oktober'!$19:$19,'Blockplanung Oktober'!28:28,"Wahl 1")+SUMIFS('Blockplanung Oktober'!$19:$19,'Blockplanung Oktober'!28:28,"Wahl 2")</f>
        <v>0</v>
      </c>
      <c r="J9" s="9">
        <f t="shared" si="0"/>
        <v>56</v>
      </c>
      <c r="K9" s="9">
        <f t="shared" si="1"/>
        <v>22</v>
      </c>
      <c r="L9" s="9">
        <f t="shared" si="2"/>
        <v>8</v>
      </c>
      <c r="M9" s="9">
        <f t="shared" si="3"/>
        <v>2</v>
      </c>
      <c r="N9" s="7">
        <f t="shared" si="4"/>
        <v>120</v>
      </c>
      <c r="O9" s="316"/>
    </row>
    <row r="10" spans="1:15" s="1" customFormat="1" x14ac:dyDescent="0.2">
      <c r="A10" s="253"/>
      <c r="B10" s="250"/>
      <c r="C10" s="11">
        <v>21</v>
      </c>
      <c r="D10" s="39"/>
      <c r="E10" s="9">
        <f>(SUMIFS('Tageplanung April'!$20:$20,'Tageplanung April'!29:29,"APH")+SUMIFS('Tageplanung April'!$18:$18,'Tageplanung April'!29:29,"Orient.Ph.")+SUMIFS('Tageplanung April'!$18:$18,'Tageplanung April'!29:29,"Vertiefung")+SUMIFS('Tageplanung April'!$18:$18,'Tageplanung April'!29:29,"Wahl 1")+SUMIFS('Tageplanung April'!$18:$18,'Tageplanung April'!29:29,"Wahl 2"))*(3+IF($D10="F",2,0))/5+(SUMIFS('Tageplanung August'!$20:$20,'Tageplanung August'!29:29,"APH")+SUMIFS('Tageplanung August'!$18:$18,'Tageplanung August'!29:29,"Orient.Ph.")+SUMIFS('Tageplanung August'!$18:$18,'Tageplanung August'!29:29,"Vertiefung")+SUMIFS('Tageplanung August'!$18:$18,'Tageplanung August'!29:29,"Wahl 1")+SUMIFS('Tageplanung August'!$18:$18,'Tageplanung August'!29:29,"Wahl 2"))*(3+IF($D10="F",2,0))/5+(SUMIFS('Tageplanung Oktober'!$20:$20,'Tageplanung Oktober'!29:29,"APH")+SUMIFS('Tageplanung Oktober'!$18:$18,'Tageplanung Oktober'!29:29,"Orient.Ph.")+SUMIFS('Tageplanung Oktober'!$18:$18,'Tageplanung Oktober'!29:29,"Vertiefung")+SUMIFS('Tageplanung Oktober'!$18:$18,'Tageplanung Oktober'!29:29,"Wahl 1")+SUMIFS('Tageplanung Oktober'!$18:$18,'Tageplanung Oktober'!29:29,"Wahl 2"))*(3+IF($D10="F",2,0))/5+SUMIFS('Blockplanung April'!$20:$20,'Blockplanung April'!29:29,"APH")+SUMIFS('Blockplanung April'!$18:$18,'Blockplanung April'!29:29,"Orient.Ph.")+SUMIFS('Blockplanung April'!$18:$18,'Blockplanung April'!29:29,"Vertiefung")+SUMIFS('Blockplanung April'!$18:$18,'Blockplanung April'!29:29,"Wahl 1")+SUMIFS('Blockplanung April'!$18:$18,'Blockplanung April'!29:29,"Wahl 2")+SUMIFS('Blockplanung August'!$20:$20,'Blockplanung August'!29:29,"APH")+SUMIFS('Blockplanung August'!$18:$18,'Blockplanung August'!29:29,"Orient.Ph.")+SUMIFS('Blockplanung August'!$18:$18,'Blockplanung August'!29:29,"Vertiefung")+SUMIFS('Blockplanung August'!$18:$18,'Blockplanung August'!29:29,"Wahl 1")+SUMIFS('Blockplanung August'!$18:$18,'Blockplanung August'!29:29,"Wahl 2")+SUMIFS('Blockplanung Oktober'!$20:$20,'Blockplanung Oktober'!29:29,"APH")+SUMIFS('Blockplanung Oktober'!$18:$18,'Blockplanung Oktober'!29:29,"Orient.Ph.")+SUMIFS('Blockplanung Oktober'!$18:$18,'Blockplanung Oktober'!29:29,"Vertiefung")+SUMIFS('Blockplanung Oktober'!$18:$18,'Blockplanung Oktober'!29:29,"Wahl 1")+SUMIFS('Blockplanung Oktober'!$18:$18,'Blockplanung Oktober'!29:29,"Wahl 2")</f>
        <v>62.4</v>
      </c>
      <c r="F10" s="9">
        <f>(SUMIFS('Tageplanung April'!$20:$20,'Tageplanung April'!29:29,"AD")+SUMIFS('Tageplanung April'!$17:$17,'Tageplanung April'!29:29,"Orient.Ph.")+SUMIFS('Tageplanung April'!$17:$17,'Tageplanung April'!29:29,"Vertiefung")+SUMIFS('Tageplanung April'!$17:$17,'Tageplanung April'!29:29,"Wahl 1")+SUMIFS('Tageplanung April'!$17:$17,'Tageplanung April'!29:29,"Wahl 2"))*(3+IF($D10="F",2,0))/5+(SUMIFS('Tageplanung August'!$20:$20,'Tageplanung August'!29:29,"AD")+SUMIFS('Tageplanung August'!$17:$17,'Tageplanung August'!29:29,"Orient.Ph.")+SUMIFS('Tageplanung August'!$17:$17,'Tageplanung August'!29:29,"Vertiefung")+SUMIFS('Tageplanung August'!$17:$17,'Tageplanung August'!29:29,"Wahl 1")+SUMIFS('Tageplanung August'!$17:$17,'Tageplanung August'!29:29,"Wahl 2"))*(3+IF($D10="F",2,0))/5+(SUMIFS('Tageplanung Oktober'!$20:$20,'Tageplanung Oktober'!29:29,"AD")+SUMIFS('Tageplanung Oktober'!$17:$17,'Tageplanung Oktober'!29:29,"Orient.Ph.")+SUMIFS('Tageplanung Oktober'!$17:$17,'Tageplanung Oktober'!29:29,"Vertiefung")+SUMIFS('Tageplanung Oktober'!$17:$17,'Tageplanung Oktober'!29:29,"Wahl 1")+SUMIFS('Tageplanung Oktober'!$17:$17,'Tageplanung Oktober'!29:29,"Wahl 2"))*(3+IF($D10="F",2,0))/5+SUMIFS('Blockplanung April'!$20:$20,'Blockplanung April'!29:29,"AD")+SUMIFS('Blockplanung April'!$17:$17,'Blockplanung April'!29:29,"Orient.Ph.")+SUMIFS('Blockplanung April'!$17:$17,'Blockplanung April'!29:29,"Vertiefung")+SUMIFS('Blockplanung April'!$17:$17,'Blockplanung April'!29:29,"Wahl 1")+SUMIFS('Blockplanung April'!$17:$17,'Blockplanung April'!29:29,"Wahl 2")+SUMIFS('Blockplanung August'!$20:$20,'Blockplanung August'!29:29,"AD")+SUMIFS('Blockplanung August'!$17:$17,'Blockplanung August'!29:29,"Orient.Ph.")+SUMIFS('Blockplanung August'!$17:$17,'Blockplanung August'!29:29,"Vertiefung")+SUMIFS('Blockplanung August'!$17:$17,'Blockplanung August'!29:29,"Wahl 1")+SUMIFS('Blockplanung August'!$17:$17,'Blockplanung August'!29:29,"Wahl 2")+SUMIFS('Blockplanung Oktober'!$20:$20,'Blockplanung Oktober'!29:29,"AD")+SUMIFS('Blockplanung Oktober'!$17:$17,'Blockplanung Oktober'!29:29,"Orient.Ph.")+SUMIFS('Blockplanung Oktober'!$17:$17,'Blockplanung Oktober'!29:29,"Vertiefung")+SUMIFS('Blockplanung Oktober'!$17:$17,'Blockplanung Oktober'!29:29,"Wahl 1")+SUMIFS('Blockplanung Oktober'!$17:$17,'Blockplanung Oktober'!29:29,"Wahl 2")</f>
        <v>25.8</v>
      </c>
      <c r="G10" s="9">
        <f>(SUMIFS('Tageplanung April'!$20:$20,'Tageplanung April'!29:29,"KH")+SUMIFS('Tageplanung April'!$15:$15,'Tageplanung April'!29:29,"Orient.Ph.")+SUMIFS('Tageplanung April'!$15:$15,'Tageplanung April'!29:29,"Vertiefung")+SUMIFS('Tageplanung April'!$15:$15,'Tageplanung April'!29:29,"Wahl 1")+SUMIFS('Tageplanung April'!$15:$15,'Tageplanung April'!29:29,"Wahl 2"))*(3+IF($D10="F",2,0))/5+(SUMIFS('Tageplanung August'!$20:$20,'Tageplanung August'!29:29,"KH")+SUMIFS('Tageplanung August'!$15:$15,'Tageplanung August'!29:29,"Orient.Ph.")+SUMIFS('Tageplanung August'!$15:$15,'Tageplanung August'!29:29,"Vertiefung")+SUMIFS('Tageplanung August'!$15:$15,'Tageplanung August'!29:29,"Wahl 1")+SUMIFS('Tageplanung August'!$15:$15,'Tageplanung August'!29:29,"Wahl 2"))*(3+IF($D10="F",2,0))/5+(SUMIFS('Tageplanung Oktober'!$20:$20,'Tageplanung Oktober'!29:29,"KH")+SUMIFS('Tageplanung Oktober'!$15:$15,'Tageplanung Oktober'!29:29,"Orient.Ph.")+SUMIFS('Tageplanung Oktober'!$15:$15,'Tageplanung Oktober'!29:29,"Vertiefung")+SUMIFS('Tageplanung Oktober'!$15:$15,'Tageplanung Oktober'!29:29,"Wahl 1")+SUMIFS('Tageplanung Oktober'!$15:$15,'Tageplanung Oktober'!29:29,"Wahl 2"))*(3+IF($D10="F",2,0))/5+SUMIFS('Blockplanung April'!$20:$20,'Blockplanung April'!29:29,"KH")+SUMIFS('Blockplanung April'!$15:$15,'Blockplanung April'!29:29,"Orient.Ph.")+SUMIFS('Blockplanung April'!$15:$15,'Blockplanung April'!29:29,"Vertiefung")+SUMIFS('Blockplanung April'!$15:$15,'Blockplanung April'!29:29,"Wahl 1")+SUMIFS('Blockplanung April'!$15:$15,'Blockplanung April'!29:29,"Wahl 2")+SUMIFS('Blockplanung August'!$20:$20,'Blockplanung August'!29:29,"KH")+SUMIFS('Blockplanung August'!$15:$15,'Blockplanung August'!29:29,"Orient.Ph.")+SUMIFS('Blockplanung August'!$15:$15,'Blockplanung August'!29:29,"Vertiefung")+SUMIFS('Blockplanung August'!$15:$15,'Blockplanung August'!29:29,"Wahl 1")+SUMIFS('Blockplanung August'!$15:$15,'Blockplanung August'!29:29,"Wahl 2")+SUMIFS('Blockplanung Oktober'!$20:$20,'Blockplanung Oktober'!29:29,"KH")+SUMIFS('Blockplanung Oktober'!$15:$15,'Blockplanung Oktober'!29:29,"Orient.Ph.")+SUMIFS('Blockplanung Oktober'!$15:$15,'Blockplanung Oktober'!29:29,"Vertiefung")+SUMIFS('Blockplanung Oktober'!$15:$15,'Blockplanung Oktober'!29:29,"Wahl 1")+SUMIFS('Blockplanung Oktober'!$15:$15,'Blockplanung Oktober'!29:29,"Wahl 2")</f>
        <v>12</v>
      </c>
      <c r="H10" s="9">
        <f>(SUMIFS('Tageplanung April'!$20:$20,'Tageplanung April'!29:29,"Päd")+SUMIFS('Tageplanung April'!$16:$16,'Tageplanung April'!29:29,"Orient.Ph.")+SUMIFS('Tageplanung April'!$16:$16,'Tageplanung April'!29:29,"Vertiefung")+SUMIFS('Tageplanung April'!$16:$16,'Tageplanung April'!29:29,"Wahl 1")+SUMIFS('Tageplanung April'!$16:$16,'Tageplanung April'!29:29,"Wahl 2"))*(3+IF($D10="F",2,0))/5+(SUMIFS('Tageplanung August'!$20:$20,'Tageplanung August'!29:29,"Päd")+SUMIFS('Tageplanung August'!$16:$16,'Tageplanung August'!29:29,"Orient.Ph.")+SUMIFS('Tageplanung August'!$16:$16,'Tageplanung August'!29:29,"Vertiefung")+SUMIFS('Tageplanung August'!$16:$16,'Tageplanung August'!29:29,"Wahl 1")+SUMIFS('Tageplanung August'!$16:$16,'Tageplanung August'!29:29,"Wahl 2"))*(3+IF($D10="F",2,0))/5+(SUMIFS('Tageplanung Oktober'!$20:$20,'Tageplanung Oktober'!29:29,"Päd")+SUMIFS('Tageplanung Oktober'!$16:$16,'Tageplanung Oktober'!29:29,"Orient.Ph.")+SUMIFS('Tageplanung Oktober'!$16:$16,'Tageplanung Oktober'!29:29,"Vertiefung")+SUMIFS('Tageplanung Oktober'!$16:$16,'Tageplanung Oktober'!29:29,"Wahl 1")+SUMIFS('Tageplanung Oktober'!$16:$16,'Tageplanung Oktober'!29:29,"Wahl 2"))*(3+IF($D10="F",2,0))/5+SUMIFS('Blockplanung April'!$20:$20,'Blockplanung April'!29:29,"Päd")+SUMIFS('Blockplanung April'!$16:$16,'Blockplanung April'!29:29,"Orient.Ph.")+SUMIFS('Blockplanung April'!$16:$16,'Blockplanung April'!29:29,"Vertiefung")+SUMIFS('Blockplanung April'!$16:$16,'Blockplanung April'!29:29,"Wahl 1")+SUMIFS('Blockplanung April'!$16:$16,'Blockplanung April'!29:29,"Wahl 2")+SUMIFS('Blockplanung August'!$20:$20,'Blockplanung August'!29:29,"Päd")+SUMIFS('Blockplanung August'!$16:$16,'Blockplanung August'!29:29,"Orient.Ph.")+SUMIFS('Blockplanung August'!$16:$16,'Blockplanung August'!29:29,"Vertiefung")+SUMIFS('Blockplanung August'!$16:$16,'Blockplanung August'!29:29,"Wahl 1")+SUMIFS('Blockplanung August'!$16:$16,'Blockplanung August'!29:29,"Wahl 2")+SUMIFS('Blockplanung Oktober'!$20:$20,'Blockplanung Oktober'!29:29,"Päd")+SUMIFS('Blockplanung Oktober'!$16:$16,'Blockplanung Oktober'!29:29,"Orient.Ph.")+SUMIFS('Blockplanung Oktober'!$16:$16,'Blockplanung Oktober'!29:29,"Vertiefung")+SUMIFS('Blockplanung Oktober'!$16:$16,'Blockplanung Oktober'!29:29,"Wahl 1")+SUMIFS('Blockplanung Oktober'!$16:$16,'Blockplanung Oktober'!29:29,"Wahl 2")</f>
        <v>3</v>
      </c>
      <c r="I10" s="9">
        <f>(SUMIFS('Tageplanung April'!$20:$20,'Tageplanung April'!29:29,"Psych")+SUMIFS('Tageplanung April'!$19:$19,'Tageplanung April'!29:29,"Orient.Ph.")+SUMIFS('Tageplanung April'!$19:$19,'Tageplanung April'!29:29,"Vertiefung")+SUMIFS('Tageplanung April'!$19:$19,'Tageplanung April'!29:29,"Wahl 1")+SUMIFS('Tageplanung April'!$19:$19,'Tageplanung April'!29:29,"Wahl 2"))*(3+IF($D10="F",2,0))/5+(SUMIFS('Tageplanung August'!$20:$20,'Tageplanung August'!29:29,"Psych")+SUMIFS('Tageplanung August'!$19:$19,'Tageplanung August'!29:29,"Orient.Ph.")+SUMIFS('Tageplanung August'!$19:$19,'Tageplanung August'!29:29,"Vertiefung")+SUMIFS('Tageplanung August'!$19:$19,'Tageplanung August'!29:29,"Wahl 1")+SUMIFS('Tageplanung August'!$19:$19,'Tageplanung August'!29:29,"Wahl 2"))*(3+IF($D10="F",2,0))/5+(SUMIFS('Tageplanung Oktober'!$20:$20,'Tageplanung Oktober'!29:29,"Psych")+SUMIFS('Tageplanung Oktober'!$19:$19,'Tageplanung Oktober'!29:29,"Orient.Ph.")+SUMIFS('Tageplanung Oktober'!$19:$19,'Tageplanung Oktober'!29:29,"Vertiefung")+SUMIFS('Tageplanung Oktober'!$19:$19,'Tageplanung Oktober'!29:29,"Wahl 1")+SUMIFS('Tageplanung Oktober'!$19:$19,'Tageplanung Oktober'!29:29,"Wahl 2"))*(3+IF($D10="F",2,0))/5+SUMIFS('Blockplanung April'!$20:$20,'Blockplanung April'!29:29,"Psych")+SUMIFS('Blockplanung April'!$19:$19,'Blockplanung April'!29:29,"Orient.Ph.")+SUMIFS('Blockplanung April'!$19:$19,'Blockplanung April'!29:29,"Vertiefung")+SUMIFS('Blockplanung April'!$19:$19,'Blockplanung April'!29:29,"Wahl 1")+SUMIFS('Blockplanung April'!$19:$19,'Blockplanung April'!29:29,"Wahl 2")+SUMIFS('Blockplanung August'!$20:$20,'Blockplanung August'!29:29,"Psych")+SUMIFS('Blockplanung August'!$19:$19,'Blockplanung August'!29:29,"Orient.Ph.")+SUMIFS('Blockplanung August'!$19:$19,'Blockplanung August'!29:29,"Vertiefung")+SUMIFS('Blockplanung August'!$19:$19,'Blockplanung August'!29:29,"Wahl 1")+SUMIFS('Blockplanung August'!$19:$19,'Blockplanung August'!29:29,"Wahl 2")+SUMIFS('Blockplanung Oktober'!$20:$20,'Blockplanung Oktober'!29:29,"Psych")+SUMIFS('Blockplanung Oktober'!$19:$19,'Blockplanung Oktober'!29:29,"Orient.Ph.")+SUMIFS('Blockplanung Oktober'!$19:$19,'Blockplanung Oktober'!29:29,"Vertiefung")+SUMIFS('Blockplanung Oktober'!$19:$19,'Blockplanung Oktober'!29:29,"Wahl 1")+SUMIFS('Blockplanung Oktober'!$19:$19,'Blockplanung Oktober'!29:29,"Wahl 2")</f>
        <v>0</v>
      </c>
      <c r="J10" s="9">
        <f t="shared" si="0"/>
        <v>56</v>
      </c>
      <c r="K10" s="9">
        <f t="shared" si="1"/>
        <v>22</v>
      </c>
      <c r="L10" s="9">
        <f t="shared" si="2"/>
        <v>8</v>
      </c>
      <c r="M10" s="9">
        <f t="shared" si="3"/>
        <v>2</v>
      </c>
      <c r="N10" s="7">
        <f t="shared" si="4"/>
        <v>120</v>
      </c>
      <c r="O10" s="316"/>
    </row>
    <row r="11" spans="1:15" s="1" customFormat="1" x14ac:dyDescent="0.2">
      <c r="A11" s="253"/>
      <c r="B11" s="250"/>
      <c r="C11" s="11">
        <v>22</v>
      </c>
      <c r="D11" s="39"/>
      <c r="E11" s="9">
        <f>(SUMIFS('Tageplanung April'!$20:$20,'Tageplanung April'!30:30,"APH")+SUMIFS('Tageplanung April'!$18:$18,'Tageplanung April'!30:30,"Orient.Ph.")+SUMIFS('Tageplanung April'!$18:$18,'Tageplanung April'!30:30,"Vertiefung")+SUMIFS('Tageplanung April'!$18:$18,'Tageplanung April'!30:30,"Wahl 1")+SUMIFS('Tageplanung April'!$18:$18,'Tageplanung April'!30:30,"Wahl 2"))*(3+IF($D11="F",2,0))/5+(SUMIFS('Tageplanung August'!$20:$20,'Tageplanung August'!30:30,"APH")+SUMIFS('Tageplanung August'!$18:$18,'Tageplanung August'!30:30,"Orient.Ph.")+SUMIFS('Tageplanung August'!$18:$18,'Tageplanung August'!30:30,"Vertiefung")+SUMIFS('Tageplanung August'!$18:$18,'Tageplanung August'!30:30,"Wahl 1")+SUMIFS('Tageplanung August'!$18:$18,'Tageplanung August'!30:30,"Wahl 2"))*(3+IF($D11="F",2,0))/5+(SUMIFS('Tageplanung Oktober'!$20:$20,'Tageplanung Oktober'!30:30,"APH")+SUMIFS('Tageplanung Oktober'!$18:$18,'Tageplanung Oktober'!30:30,"Orient.Ph.")+SUMIFS('Tageplanung Oktober'!$18:$18,'Tageplanung Oktober'!30:30,"Vertiefung")+SUMIFS('Tageplanung Oktober'!$18:$18,'Tageplanung Oktober'!30:30,"Wahl 1")+SUMIFS('Tageplanung Oktober'!$18:$18,'Tageplanung Oktober'!30:30,"Wahl 2"))*(3+IF($D11="F",2,0))/5+SUMIFS('Blockplanung April'!$20:$20,'Blockplanung April'!30:30,"APH")+SUMIFS('Blockplanung April'!$18:$18,'Blockplanung April'!30:30,"Orient.Ph.")+SUMIFS('Blockplanung April'!$18:$18,'Blockplanung April'!30:30,"Vertiefung")+SUMIFS('Blockplanung April'!$18:$18,'Blockplanung April'!30:30,"Wahl 1")+SUMIFS('Blockplanung April'!$18:$18,'Blockplanung April'!30:30,"Wahl 2")+SUMIFS('Blockplanung August'!$20:$20,'Blockplanung August'!30:30,"APH")+SUMIFS('Blockplanung August'!$18:$18,'Blockplanung August'!30:30,"Orient.Ph.")+SUMIFS('Blockplanung August'!$18:$18,'Blockplanung August'!30:30,"Vertiefung")+SUMIFS('Blockplanung August'!$18:$18,'Blockplanung August'!30:30,"Wahl 1")+SUMIFS('Blockplanung August'!$18:$18,'Blockplanung August'!30:30,"Wahl 2")+SUMIFS('Blockplanung Oktober'!$20:$20,'Blockplanung Oktober'!30:30,"APH")+SUMIFS('Blockplanung Oktober'!$18:$18,'Blockplanung Oktober'!30:30,"Orient.Ph.")+SUMIFS('Blockplanung Oktober'!$18:$18,'Blockplanung Oktober'!30:30,"Vertiefung")+SUMIFS('Blockplanung Oktober'!$18:$18,'Blockplanung Oktober'!30:30,"Wahl 1")+SUMIFS('Blockplanung Oktober'!$18:$18,'Blockplanung Oktober'!30:30,"Wahl 2")</f>
        <v>62.4</v>
      </c>
      <c r="F11" s="9">
        <f>(SUMIFS('Tageplanung April'!$20:$20,'Tageplanung April'!30:30,"AD")+SUMIFS('Tageplanung April'!$17:$17,'Tageplanung April'!30:30,"Orient.Ph.")+SUMIFS('Tageplanung April'!$17:$17,'Tageplanung April'!30:30,"Vertiefung")+SUMIFS('Tageplanung April'!$17:$17,'Tageplanung April'!30:30,"Wahl 1")+SUMIFS('Tageplanung April'!$17:$17,'Tageplanung April'!30:30,"Wahl 2"))*(3+IF($D11="F",2,0))/5+(SUMIFS('Tageplanung August'!$20:$20,'Tageplanung August'!30:30,"AD")+SUMIFS('Tageplanung August'!$17:$17,'Tageplanung August'!30:30,"Orient.Ph.")+SUMIFS('Tageplanung August'!$17:$17,'Tageplanung August'!30:30,"Vertiefung")+SUMIFS('Tageplanung August'!$17:$17,'Tageplanung August'!30:30,"Wahl 1")+SUMIFS('Tageplanung August'!$17:$17,'Tageplanung August'!30:30,"Wahl 2"))*(3+IF($D11="F",2,0))/5+(SUMIFS('Tageplanung Oktober'!$20:$20,'Tageplanung Oktober'!30:30,"AD")+SUMIFS('Tageplanung Oktober'!$17:$17,'Tageplanung Oktober'!30:30,"Orient.Ph.")+SUMIFS('Tageplanung Oktober'!$17:$17,'Tageplanung Oktober'!30:30,"Vertiefung")+SUMIFS('Tageplanung Oktober'!$17:$17,'Tageplanung Oktober'!30:30,"Wahl 1")+SUMIFS('Tageplanung Oktober'!$17:$17,'Tageplanung Oktober'!30:30,"Wahl 2"))*(3+IF($D11="F",2,0))/5+SUMIFS('Blockplanung April'!$20:$20,'Blockplanung April'!30:30,"AD")+SUMIFS('Blockplanung April'!$17:$17,'Blockplanung April'!30:30,"Orient.Ph.")+SUMIFS('Blockplanung April'!$17:$17,'Blockplanung April'!30:30,"Vertiefung")+SUMIFS('Blockplanung April'!$17:$17,'Blockplanung April'!30:30,"Wahl 1")+SUMIFS('Blockplanung April'!$17:$17,'Blockplanung April'!30:30,"Wahl 2")+SUMIFS('Blockplanung August'!$20:$20,'Blockplanung August'!30:30,"AD")+SUMIFS('Blockplanung August'!$17:$17,'Blockplanung August'!30:30,"Orient.Ph.")+SUMIFS('Blockplanung August'!$17:$17,'Blockplanung August'!30:30,"Vertiefung")+SUMIFS('Blockplanung August'!$17:$17,'Blockplanung August'!30:30,"Wahl 1")+SUMIFS('Blockplanung August'!$17:$17,'Blockplanung August'!30:30,"Wahl 2")+SUMIFS('Blockplanung Oktober'!$20:$20,'Blockplanung Oktober'!30:30,"AD")+SUMIFS('Blockplanung Oktober'!$17:$17,'Blockplanung Oktober'!30:30,"Orient.Ph.")+SUMIFS('Blockplanung Oktober'!$17:$17,'Blockplanung Oktober'!30:30,"Vertiefung")+SUMIFS('Blockplanung Oktober'!$17:$17,'Blockplanung Oktober'!30:30,"Wahl 1")+SUMIFS('Blockplanung Oktober'!$17:$17,'Blockplanung Oktober'!30:30,"Wahl 2")</f>
        <v>25.8</v>
      </c>
      <c r="G11" s="9">
        <f>(SUMIFS('Tageplanung April'!$20:$20,'Tageplanung April'!30:30,"KH")+SUMIFS('Tageplanung April'!$15:$15,'Tageplanung April'!30:30,"Orient.Ph.")+SUMIFS('Tageplanung April'!$15:$15,'Tageplanung April'!30:30,"Vertiefung")+SUMIFS('Tageplanung April'!$15:$15,'Tageplanung April'!30:30,"Wahl 1")+SUMIFS('Tageplanung April'!$15:$15,'Tageplanung April'!30:30,"Wahl 2"))*(3+IF($D11="F",2,0))/5+(SUMIFS('Tageplanung August'!$20:$20,'Tageplanung August'!30:30,"KH")+SUMIFS('Tageplanung August'!$15:$15,'Tageplanung August'!30:30,"Orient.Ph.")+SUMIFS('Tageplanung August'!$15:$15,'Tageplanung August'!30:30,"Vertiefung")+SUMIFS('Tageplanung August'!$15:$15,'Tageplanung August'!30:30,"Wahl 1")+SUMIFS('Tageplanung August'!$15:$15,'Tageplanung August'!30:30,"Wahl 2"))*(3+IF($D11="F",2,0))/5+(SUMIFS('Tageplanung Oktober'!$20:$20,'Tageplanung Oktober'!30:30,"KH")+SUMIFS('Tageplanung Oktober'!$15:$15,'Tageplanung Oktober'!30:30,"Orient.Ph.")+SUMIFS('Tageplanung Oktober'!$15:$15,'Tageplanung Oktober'!30:30,"Vertiefung")+SUMIFS('Tageplanung Oktober'!$15:$15,'Tageplanung Oktober'!30:30,"Wahl 1")+SUMIFS('Tageplanung Oktober'!$15:$15,'Tageplanung Oktober'!30:30,"Wahl 2"))*(3+IF($D11="F",2,0))/5+SUMIFS('Blockplanung April'!$20:$20,'Blockplanung April'!30:30,"KH")+SUMIFS('Blockplanung April'!$15:$15,'Blockplanung April'!30:30,"Orient.Ph.")+SUMIFS('Blockplanung April'!$15:$15,'Blockplanung April'!30:30,"Vertiefung")+SUMIFS('Blockplanung April'!$15:$15,'Blockplanung April'!30:30,"Wahl 1")+SUMIFS('Blockplanung April'!$15:$15,'Blockplanung April'!30:30,"Wahl 2")+SUMIFS('Blockplanung August'!$20:$20,'Blockplanung August'!30:30,"KH")+SUMIFS('Blockplanung August'!$15:$15,'Blockplanung August'!30:30,"Orient.Ph.")+SUMIFS('Blockplanung August'!$15:$15,'Blockplanung August'!30:30,"Vertiefung")+SUMIFS('Blockplanung August'!$15:$15,'Blockplanung August'!30:30,"Wahl 1")+SUMIFS('Blockplanung August'!$15:$15,'Blockplanung August'!30:30,"Wahl 2")+SUMIFS('Blockplanung Oktober'!$20:$20,'Blockplanung Oktober'!30:30,"KH")+SUMIFS('Blockplanung Oktober'!$15:$15,'Blockplanung Oktober'!30:30,"Orient.Ph.")+SUMIFS('Blockplanung Oktober'!$15:$15,'Blockplanung Oktober'!30:30,"Vertiefung")+SUMIFS('Blockplanung Oktober'!$15:$15,'Blockplanung Oktober'!30:30,"Wahl 1")+SUMIFS('Blockplanung Oktober'!$15:$15,'Blockplanung Oktober'!30:30,"Wahl 2")</f>
        <v>12</v>
      </c>
      <c r="H11" s="9">
        <f>(SUMIFS('Tageplanung April'!$20:$20,'Tageplanung April'!30:30,"Päd")+SUMIFS('Tageplanung April'!$16:$16,'Tageplanung April'!30:30,"Orient.Ph.")+SUMIFS('Tageplanung April'!$16:$16,'Tageplanung April'!30:30,"Vertiefung")+SUMIFS('Tageplanung April'!$16:$16,'Tageplanung April'!30:30,"Wahl 1")+SUMIFS('Tageplanung April'!$16:$16,'Tageplanung April'!30:30,"Wahl 2"))*(3+IF($D11="F",2,0))/5+(SUMIFS('Tageplanung August'!$20:$20,'Tageplanung August'!30:30,"Päd")+SUMIFS('Tageplanung August'!$16:$16,'Tageplanung August'!30:30,"Orient.Ph.")+SUMIFS('Tageplanung August'!$16:$16,'Tageplanung August'!30:30,"Vertiefung")+SUMIFS('Tageplanung August'!$16:$16,'Tageplanung August'!30:30,"Wahl 1")+SUMIFS('Tageplanung August'!$16:$16,'Tageplanung August'!30:30,"Wahl 2"))*(3+IF($D11="F",2,0))/5+(SUMIFS('Tageplanung Oktober'!$20:$20,'Tageplanung Oktober'!30:30,"Päd")+SUMIFS('Tageplanung Oktober'!$16:$16,'Tageplanung Oktober'!30:30,"Orient.Ph.")+SUMIFS('Tageplanung Oktober'!$16:$16,'Tageplanung Oktober'!30:30,"Vertiefung")+SUMIFS('Tageplanung Oktober'!$16:$16,'Tageplanung Oktober'!30:30,"Wahl 1")+SUMIFS('Tageplanung Oktober'!$16:$16,'Tageplanung Oktober'!30:30,"Wahl 2"))*(3+IF($D11="F",2,0))/5+SUMIFS('Blockplanung April'!$20:$20,'Blockplanung April'!30:30,"Päd")+SUMIFS('Blockplanung April'!$16:$16,'Blockplanung April'!30:30,"Orient.Ph.")+SUMIFS('Blockplanung April'!$16:$16,'Blockplanung April'!30:30,"Vertiefung")+SUMIFS('Blockplanung April'!$16:$16,'Blockplanung April'!30:30,"Wahl 1")+SUMIFS('Blockplanung April'!$16:$16,'Blockplanung April'!30:30,"Wahl 2")+SUMIFS('Blockplanung August'!$20:$20,'Blockplanung August'!30:30,"Päd")+SUMIFS('Blockplanung August'!$16:$16,'Blockplanung August'!30:30,"Orient.Ph.")+SUMIFS('Blockplanung August'!$16:$16,'Blockplanung August'!30:30,"Vertiefung")+SUMIFS('Blockplanung August'!$16:$16,'Blockplanung August'!30:30,"Wahl 1")+SUMIFS('Blockplanung August'!$16:$16,'Blockplanung August'!30:30,"Wahl 2")+SUMIFS('Blockplanung Oktober'!$20:$20,'Blockplanung Oktober'!30:30,"Päd")+SUMIFS('Blockplanung Oktober'!$16:$16,'Blockplanung Oktober'!30:30,"Orient.Ph.")+SUMIFS('Blockplanung Oktober'!$16:$16,'Blockplanung Oktober'!30:30,"Vertiefung")+SUMIFS('Blockplanung Oktober'!$16:$16,'Blockplanung Oktober'!30:30,"Wahl 1")+SUMIFS('Blockplanung Oktober'!$16:$16,'Blockplanung Oktober'!30:30,"Wahl 2")</f>
        <v>3</v>
      </c>
      <c r="I11" s="9">
        <f>(SUMIFS('Tageplanung April'!$20:$20,'Tageplanung April'!30:30,"Psych")+SUMIFS('Tageplanung April'!$19:$19,'Tageplanung April'!30:30,"Orient.Ph.")+SUMIFS('Tageplanung April'!$19:$19,'Tageplanung April'!30:30,"Vertiefung")+SUMIFS('Tageplanung April'!$19:$19,'Tageplanung April'!30:30,"Wahl 1")+SUMIFS('Tageplanung April'!$19:$19,'Tageplanung April'!30:30,"Wahl 2"))*(3+IF($D11="F",2,0))/5+(SUMIFS('Tageplanung August'!$20:$20,'Tageplanung August'!30:30,"Psych")+SUMIFS('Tageplanung August'!$19:$19,'Tageplanung August'!30:30,"Orient.Ph.")+SUMIFS('Tageplanung August'!$19:$19,'Tageplanung August'!30:30,"Vertiefung")+SUMIFS('Tageplanung August'!$19:$19,'Tageplanung August'!30:30,"Wahl 1")+SUMIFS('Tageplanung August'!$19:$19,'Tageplanung August'!30:30,"Wahl 2"))*(3+IF($D11="F",2,0))/5+(SUMIFS('Tageplanung Oktober'!$20:$20,'Tageplanung Oktober'!30:30,"Psych")+SUMIFS('Tageplanung Oktober'!$19:$19,'Tageplanung Oktober'!30:30,"Orient.Ph.")+SUMIFS('Tageplanung Oktober'!$19:$19,'Tageplanung Oktober'!30:30,"Vertiefung")+SUMIFS('Tageplanung Oktober'!$19:$19,'Tageplanung Oktober'!30:30,"Wahl 1")+SUMIFS('Tageplanung Oktober'!$19:$19,'Tageplanung Oktober'!30:30,"Wahl 2"))*(3+IF($D11="F",2,0))/5+SUMIFS('Blockplanung April'!$20:$20,'Blockplanung April'!30:30,"Psych")+SUMIFS('Blockplanung April'!$19:$19,'Blockplanung April'!30:30,"Orient.Ph.")+SUMIFS('Blockplanung April'!$19:$19,'Blockplanung April'!30:30,"Vertiefung")+SUMIFS('Blockplanung April'!$19:$19,'Blockplanung April'!30:30,"Wahl 1")+SUMIFS('Blockplanung April'!$19:$19,'Blockplanung April'!30:30,"Wahl 2")+SUMIFS('Blockplanung August'!$20:$20,'Blockplanung August'!30:30,"Psych")+SUMIFS('Blockplanung August'!$19:$19,'Blockplanung August'!30:30,"Orient.Ph.")+SUMIFS('Blockplanung August'!$19:$19,'Blockplanung August'!30:30,"Vertiefung")+SUMIFS('Blockplanung August'!$19:$19,'Blockplanung August'!30:30,"Wahl 1")+SUMIFS('Blockplanung August'!$19:$19,'Blockplanung August'!30:30,"Wahl 2")+SUMIFS('Blockplanung Oktober'!$20:$20,'Blockplanung Oktober'!30:30,"Psych")+SUMIFS('Blockplanung Oktober'!$19:$19,'Blockplanung Oktober'!30:30,"Orient.Ph.")+SUMIFS('Blockplanung Oktober'!$19:$19,'Blockplanung Oktober'!30:30,"Vertiefung")+SUMIFS('Blockplanung Oktober'!$19:$19,'Blockplanung Oktober'!30:30,"Wahl 1")+SUMIFS('Blockplanung Oktober'!$19:$19,'Blockplanung Oktober'!30:30,"Wahl 2")</f>
        <v>0</v>
      </c>
      <c r="J11" s="9">
        <f t="shared" si="0"/>
        <v>56</v>
      </c>
      <c r="K11" s="9">
        <f t="shared" si="1"/>
        <v>22</v>
      </c>
      <c r="L11" s="9">
        <f t="shared" si="2"/>
        <v>8</v>
      </c>
      <c r="M11" s="9">
        <f t="shared" si="3"/>
        <v>2</v>
      </c>
      <c r="N11" s="7">
        <f t="shared" si="4"/>
        <v>120</v>
      </c>
      <c r="O11" s="316"/>
    </row>
    <row r="12" spans="1:15" s="1" customFormat="1" x14ac:dyDescent="0.2">
      <c r="A12" s="253"/>
      <c r="B12" s="250" t="s">
        <v>9</v>
      </c>
      <c r="C12" s="11">
        <v>23</v>
      </c>
      <c r="D12" s="39" t="s">
        <v>27</v>
      </c>
      <c r="E12" s="9">
        <f>(SUMIFS('Tageplanung April'!$20:$20,'Tageplanung April'!31:31,"APH")+SUMIFS('Tageplanung April'!$18:$18,'Tageplanung April'!31:31,"Orient.Ph.")+SUMIFS('Tageplanung April'!$18:$18,'Tageplanung April'!31:31,"Vertiefung")+SUMIFS('Tageplanung April'!$18:$18,'Tageplanung April'!31:31,"Wahl 1")+SUMIFS('Tageplanung April'!$18:$18,'Tageplanung April'!31:31,"Wahl 2"))*(3+IF($D12="F",2,0))/5+(SUMIFS('Tageplanung August'!$20:$20,'Tageplanung August'!31:31,"APH")+SUMIFS('Tageplanung August'!$18:$18,'Tageplanung August'!31:31,"Orient.Ph.")+SUMIFS('Tageplanung August'!$18:$18,'Tageplanung August'!31:31,"Vertiefung")+SUMIFS('Tageplanung August'!$18:$18,'Tageplanung August'!31:31,"Wahl 1")+SUMIFS('Tageplanung August'!$18:$18,'Tageplanung August'!31:31,"Wahl 2"))*(3+IF($D12="F",2,0))/5+(SUMIFS('Tageplanung Oktober'!$20:$20,'Tageplanung Oktober'!31:31,"APH")+SUMIFS('Tageplanung Oktober'!$18:$18,'Tageplanung Oktober'!31:31,"Orient.Ph.")+SUMIFS('Tageplanung Oktober'!$18:$18,'Tageplanung Oktober'!31:31,"Vertiefung")+SUMIFS('Tageplanung Oktober'!$18:$18,'Tageplanung Oktober'!31:31,"Wahl 1")+SUMIFS('Tageplanung Oktober'!$18:$18,'Tageplanung Oktober'!31:31,"Wahl 2"))*(3+IF($D12="F",2,0))/5+SUMIFS('Blockplanung April'!$20:$20,'Blockplanung April'!31:31,"APH")+SUMIFS('Blockplanung April'!$18:$18,'Blockplanung April'!31:31,"Orient.Ph.")+SUMIFS('Blockplanung April'!$18:$18,'Blockplanung April'!31:31,"Vertiefung")+SUMIFS('Blockplanung April'!$18:$18,'Blockplanung April'!31:31,"Wahl 1")+SUMIFS('Blockplanung April'!$18:$18,'Blockplanung April'!31:31,"Wahl 2")+SUMIFS('Blockplanung August'!$20:$20,'Blockplanung August'!31:31,"APH")+SUMIFS('Blockplanung August'!$18:$18,'Blockplanung August'!31:31,"Orient.Ph.")+SUMIFS('Blockplanung August'!$18:$18,'Blockplanung August'!31:31,"Vertiefung")+SUMIFS('Blockplanung August'!$18:$18,'Blockplanung August'!31:31,"Wahl 1")+SUMIFS('Blockplanung August'!$18:$18,'Blockplanung August'!31:31,"Wahl 2")+SUMIFS('Blockplanung Oktober'!$20:$20,'Blockplanung Oktober'!31:31,"APH")+SUMIFS('Blockplanung Oktober'!$18:$18,'Blockplanung Oktober'!31:31,"Orient.Ph.")+SUMIFS('Blockplanung Oktober'!$18:$18,'Blockplanung Oktober'!31:31,"Vertiefung")+SUMIFS('Blockplanung Oktober'!$18:$18,'Blockplanung Oktober'!31:31,"Wahl 1")+SUMIFS('Blockplanung Oktober'!$18:$18,'Blockplanung Oktober'!31:31,"Wahl 2")</f>
        <v>84</v>
      </c>
      <c r="F12" s="9">
        <f>(SUMIFS('Tageplanung April'!$20:$20,'Tageplanung April'!31:31,"AD")+SUMIFS('Tageplanung April'!$17:$17,'Tageplanung April'!31:31,"Orient.Ph.")+SUMIFS('Tageplanung April'!$17:$17,'Tageplanung April'!31:31,"Vertiefung")+SUMIFS('Tageplanung April'!$17:$17,'Tageplanung April'!31:31,"Wahl 1")+SUMIFS('Tageplanung April'!$17:$17,'Tageplanung April'!31:31,"Wahl 2"))*(3+IF($D12="F",2,0))/5+(SUMIFS('Tageplanung August'!$20:$20,'Tageplanung August'!31:31,"AD")+SUMIFS('Tageplanung August'!$17:$17,'Tageplanung August'!31:31,"Orient.Ph.")+SUMIFS('Tageplanung August'!$17:$17,'Tageplanung August'!31:31,"Vertiefung")+SUMIFS('Tageplanung August'!$17:$17,'Tageplanung August'!31:31,"Wahl 1")+SUMIFS('Tageplanung August'!$17:$17,'Tageplanung August'!31:31,"Wahl 2"))*(3+IF($D12="F",2,0))/5+(SUMIFS('Tageplanung Oktober'!$20:$20,'Tageplanung Oktober'!31:31,"AD")+SUMIFS('Tageplanung Oktober'!$17:$17,'Tageplanung Oktober'!31:31,"Orient.Ph.")+SUMIFS('Tageplanung Oktober'!$17:$17,'Tageplanung Oktober'!31:31,"Vertiefung")+SUMIFS('Tageplanung Oktober'!$17:$17,'Tageplanung Oktober'!31:31,"Wahl 1")+SUMIFS('Tageplanung Oktober'!$17:$17,'Tageplanung Oktober'!31:31,"Wahl 2"))*(3+IF($D12="F",2,0))/5+SUMIFS('Blockplanung April'!$20:$20,'Blockplanung April'!31:31,"AD")+SUMIFS('Blockplanung April'!$17:$17,'Blockplanung April'!31:31,"Orient.Ph.")+SUMIFS('Blockplanung April'!$17:$17,'Blockplanung April'!31:31,"Vertiefung")+SUMIFS('Blockplanung April'!$17:$17,'Blockplanung April'!31:31,"Wahl 1")+SUMIFS('Blockplanung April'!$17:$17,'Blockplanung April'!31:31,"Wahl 2")+SUMIFS('Blockplanung August'!$20:$20,'Blockplanung August'!31:31,"AD")+SUMIFS('Blockplanung August'!$17:$17,'Blockplanung August'!31:31,"Orient.Ph.")+SUMIFS('Blockplanung August'!$17:$17,'Blockplanung August'!31:31,"Vertiefung")+SUMIFS('Blockplanung August'!$17:$17,'Blockplanung August'!31:31,"Wahl 1")+SUMIFS('Blockplanung August'!$17:$17,'Blockplanung August'!31:31,"Wahl 2")+SUMIFS('Blockplanung Oktober'!$20:$20,'Blockplanung Oktober'!31:31,"AD")+SUMIFS('Blockplanung Oktober'!$17:$17,'Blockplanung Oktober'!31:31,"Orient.Ph.")+SUMIFS('Blockplanung Oktober'!$17:$17,'Blockplanung Oktober'!31:31,"Vertiefung")+SUMIFS('Blockplanung Oktober'!$17:$17,'Blockplanung Oktober'!31:31,"Wahl 1")+SUMIFS('Blockplanung Oktober'!$17:$17,'Blockplanung Oktober'!31:31,"Wahl 2")</f>
        <v>33</v>
      </c>
      <c r="G12" s="9">
        <f>(SUMIFS('Tageplanung April'!$20:$20,'Tageplanung April'!31:31,"KH")+SUMIFS('Tageplanung April'!$15:$15,'Tageplanung April'!31:31,"Orient.Ph.")+SUMIFS('Tageplanung April'!$15:$15,'Tageplanung April'!31:31,"Vertiefung")+SUMIFS('Tageplanung April'!$15:$15,'Tageplanung April'!31:31,"Wahl 1")+SUMIFS('Tageplanung April'!$15:$15,'Tageplanung April'!31:31,"Wahl 2"))*(3+IF($D12="F",2,0))/5+(SUMIFS('Tageplanung August'!$20:$20,'Tageplanung August'!31:31,"KH")+SUMIFS('Tageplanung August'!$15:$15,'Tageplanung August'!31:31,"Orient.Ph.")+SUMIFS('Tageplanung August'!$15:$15,'Tageplanung August'!31:31,"Vertiefung")+SUMIFS('Tageplanung August'!$15:$15,'Tageplanung August'!31:31,"Wahl 1")+SUMIFS('Tageplanung August'!$15:$15,'Tageplanung August'!31:31,"Wahl 2"))*(3+IF($D12="F",2,0))/5+(SUMIFS('Tageplanung Oktober'!$20:$20,'Tageplanung Oktober'!31:31,"KH")+SUMIFS('Tageplanung Oktober'!$15:$15,'Tageplanung Oktober'!31:31,"Orient.Ph.")+SUMIFS('Tageplanung Oktober'!$15:$15,'Tageplanung Oktober'!31:31,"Vertiefung")+SUMIFS('Tageplanung Oktober'!$15:$15,'Tageplanung Oktober'!31:31,"Wahl 1")+SUMIFS('Tageplanung Oktober'!$15:$15,'Tageplanung Oktober'!31:31,"Wahl 2"))*(3+IF($D12="F",2,0))/5+SUMIFS('Blockplanung April'!$20:$20,'Blockplanung April'!31:31,"KH")+SUMIFS('Blockplanung April'!$15:$15,'Blockplanung April'!31:31,"Orient.Ph.")+SUMIFS('Blockplanung April'!$15:$15,'Blockplanung April'!31:31,"Vertiefung")+SUMIFS('Blockplanung April'!$15:$15,'Blockplanung April'!31:31,"Wahl 1")+SUMIFS('Blockplanung April'!$15:$15,'Blockplanung April'!31:31,"Wahl 2")+SUMIFS('Blockplanung August'!$20:$20,'Blockplanung August'!31:31,"KH")+SUMIFS('Blockplanung August'!$15:$15,'Blockplanung August'!31:31,"Orient.Ph.")+SUMIFS('Blockplanung August'!$15:$15,'Blockplanung August'!31:31,"Vertiefung")+SUMIFS('Blockplanung August'!$15:$15,'Blockplanung August'!31:31,"Wahl 1")+SUMIFS('Blockplanung August'!$15:$15,'Blockplanung August'!31:31,"Wahl 2")+SUMIFS('Blockplanung Oktober'!$20:$20,'Blockplanung Oktober'!31:31,"KH")+SUMIFS('Blockplanung Oktober'!$15:$15,'Blockplanung Oktober'!31:31,"Orient.Ph.")+SUMIFS('Blockplanung Oktober'!$15:$15,'Blockplanung Oktober'!31:31,"Vertiefung")+SUMIFS('Blockplanung Oktober'!$15:$15,'Blockplanung Oktober'!31:31,"Wahl 1")+SUMIFS('Blockplanung Oktober'!$15:$15,'Blockplanung Oktober'!31:31,"Wahl 2")</f>
        <v>12</v>
      </c>
      <c r="H12" s="9">
        <f>(SUMIFS('Tageplanung April'!$20:$20,'Tageplanung April'!31:31,"Päd")+SUMIFS('Tageplanung April'!$16:$16,'Tageplanung April'!31:31,"Orient.Ph.")+SUMIFS('Tageplanung April'!$16:$16,'Tageplanung April'!31:31,"Vertiefung")+SUMIFS('Tageplanung April'!$16:$16,'Tageplanung April'!31:31,"Wahl 1")+SUMIFS('Tageplanung April'!$16:$16,'Tageplanung April'!31:31,"Wahl 2"))*(3+IF($D12="F",2,0))/5+(SUMIFS('Tageplanung August'!$20:$20,'Tageplanung August'!31:31,"Päd")+SUMIFS('Tageplanung August'!$16:$16,'Tageplanung August'!31:31,"Orient.Ph.")+SUMIFS('Tageplanung August'!$16:$16,'Tageplanung August'!31:31,"Vertiefung")+SUMIFS('Tageplanung August'!$16:$16,'Tageplanung August'!31:31,"Wahl 1")+SUMIFS('Tageplanung August'!$16:$16,'Tageplanung August'!31:31,"Wahl 2"))*(3+IF($D12="F",2,0))/5+(SUMIFS('Tageplanung Oktober'!$20:$20,'Tageplanung Oktober'!31:31,"Päd")+SUMIFS('Tageplanung Oktober'!$16:$16,'Tageplanung Oktober'!31:31,"Orient.Ph.")+SUMIFS('Tageplanung Oktober'!$16:$16,'Tageplanung Oktober'!31:31,"Vertiefung")+SUMIFS('Tageplanung Oktober'!$16:$16,'Tageplanung Oktober'!31:31,"Wahl 1")+SUMIFS('Tageplanung Oktober'!$16:$16,'Tageplanung Oktober'!31:31,"Wahl 2"))*(3+IF($D12="F",2,0))/5+SUMIFS('Blockplanung April'!$20:$20,'Blockplanung April'!31:31,"Päd")+SUMIFS('Blockplanung April'!$16:$16,'Blockplanung April'!31:31,"Orient.Ph.")+SUMIFS('Blockplanung April'!$16:$16,'Blockplanung April'!31:31,"Vertiefung")+SUMIFS('Blockplanung April'!$16:$16,'Blockplanung April'!31:31,"Wahl 1")+SUMIFS('Blockplanung April'!$16:$16,'Blockplanung April'!31:31,"Wahl 2")+SUMIFS('Blockplanung August'!$20:$20,'Blockplanung August'!31:31,"Päd")+SUMIFS('Blockplanung August'!$16:$16,'Blockplanung August'!31:31,"Orient.Ph.")+SUMIFS('Blockplanung August'!$16:$16,'Blockplanung August'!31:31,"Vertiefung")+SUMIFS('Blockplanung August'!$16:$16,'Blockplanung August'!31:31,"Wahl 1")+SUMIFS('Blockplanung August'!$16:$16,'Blockplanung August'!31:31,"Wahl 2")+SUMIFS('Blockplanung Oktober'!$20:$20,'Blockplanung Oktober'!31:31,"Päd")+SUMIFS('Blockplanung Oktober'!$16:$16,'Blockplanung Oktober'!31:31,"Orient.Ph.")+SUMIFS('Blockplanung Oktober'!$16:$16,'Blockplanung Oktober'!31:31,"Vertiefung")+SUMIFS('Blockplanung Oktober'!$16:$16,'Blockplanung Oktober'!31:31,"Wahl 1")+SUMIFS('Blockplanung Oktober'!$16:$16,'Blockplanung Oktober'!31:31,"Wahl 2")</f>
        <v>3</v>
      </c>
      <c r="I12" s="9">
        <f>(SUMIFS('Tageplanung April'!$20:$20,'Tageplanung April'!31:31,"Psych")+SUMIFS('Tageplanung April'!$19:$19,'Tageplanung April'!31:31,"Orient.Ph.")+SUMIFS('Tageplanung April'!$19:$19,'Tageplanung April'!31:31,"Vertiefung")+SUMIFS('Tageplanung April'!$19:$19,'Tageplanung April'!31:31,"Wahl 1")+SUMIFS('Tageplanung April'!$19:$19,'Tageplanung April'!31:31,"Wahl 2"))*(3+IF($D12="F",2,0))/5+(SUMIFS('Tageplanung August'!$20:$20,'Tageplanung August'!31:31,"Psych")+SUMIFS('Tageplanung August'!$19:$19,'Tageplanung August'!31:31,"Orient.Ph.")+SUMIFS('Tageplanung August'!$19:$19,'Tageplanung August'!31:31,"Vertiefung")+SUMIFS('Tageplanung August'!$19:$19,'Tageplanung August'!31:31,"Wahl 1")+SUMIFS('Tageplanung August'!$19:$19,'Tageplanung August'!31:31,"Wahl 2"))*(3+IF($D12="F",2,0))/5+(SUMIFS('Tageplanung Oktober'!$20:$20,'Tageplanung Oktober'!31:31,"Psych")+SUMIFS('Tageplanung Oktober'!$19:$19,'Tageplanung Oktober'!31:31,"Orient.Ph.")+SUMIFS('Tageplanung Oktober'!$19:$19,'Tageplanung Oktober'!31:31,"Vertiefung")+SUMIFS('Tageplanung Oktober'!$19:$19,'Tageplanung Oktober'!31:31,"Wahl 1")+SUMIFS('Tageplanung Oktober'!$19:$19,'Tageplanung Oktober'!31:31,"Wahl 2"))*(3+IF($D12="F",2,0))/5+SUMIFS('Blockplanung April'!$20:$20,'Blockplanung April'!31:31,"Psych")+SUMIFS('Blockplanung April'!$19:$19,'Blockplanung April'!31:31,"Orient.Ph.")+SUMIFS('Blockplanung April'!$19:$19,'Blockplanung April'!31:31,"Vertiefung")+SUMIFS('Blockplanung April'!$19:$19,'Blockplanung April'!31:31,"Wahl 1")+SUMIFS('Blockplanung April'!$19:$19,'Blockplanung April'!31:31,"Wahl 2")+SUMIFS('Blockplanung August'!$20:$20,'Blockplanung August'!31:31,"Psych")+SUMIFS('Blockplanung August'!$19:$19,'Blockplanung August'!31:31,"Orient.Ph.")+SUMIFS('Blockplanung August'!$19:$19,'Blockplanung August'!31:31,"Vertiefung")+SUMIFS('Blockplanung August'!$19:$19,'Blockplanung August'!31:31,"Wahl 1")+SUMIFS('Blockplanung August'!$19:$19,'Blockplanung August'!31:31,"Wahl 2")+SUMIFS('Blockplanung Oktober'!$20:$20,'Blockplanung Oktober'!31:31,"Psych")+SUMIFS('Blockplanung Oktober'!$19:$19,'Blockplanung Oktober'!31:31,"Orient.Ph.")+SUMIFS('Blockplanung Oktober'!$19:$19,'Blockplanung Oktober'!31:31,"Vertiefung")+SUMIFS('Blockplanung Oktober'!$19:$19,'Blockplanung Oktober'!31:31,"Wahl 1")+SUMIFS('Blockplanung Oktober'!$19:$19,'Blockplanung Oktober'!31:31,"Wahl 2")</f>
        <v>0</v>
      </c>
      <c r="J12" s="9">
        <f t="shared" si="0"/>
        <v>56</v>
      </c>
      <c r="K12" s="9">
        <f t="shared" si="1"/>
        <v>22</v>
      </c>
      <c r="L12" s="9">
        <f t="shared" si="2"/>
        <v>8</v>
      </c>
      <c r="M12" s="9">
        <f t="shared" si="3"/>
        <v>2</v>
      </c>
      <c r="N12" s="7">
        <f t="shared" si="4"/>
        <v>120</v>
      </c>
      <c r="O12" s="316"/>
    </row>
    <row r="13" spans="1:15" s="1" customFormat="1" x14ac:dyDescent="0.2">
      <c r="A13" s="253"/>
      <c r="B13" s="250"/>
      <c r="C13" s="11">
        <v>24</v>
      </c>
      <c r="D13" s="39" t="s">
        <v>27</v>
      </c>
      <c r="E13" s="9">
        <f>(SUMIFS('Tageplanung April'!$20:$20,'Tageplanung April'!32:32,"APH")+SUMIFS('Tageplanung April'!$18:$18,'Tageplanung April'!32:32,"Orient.Ph.")+SUMIFS('Tageplanung April'!$18:$18,'Tageplanung April'!32:32,"Vertiefung")+SUMIFS('Tageplanung April'!$18:$18,'Tageplanung April'!32:32,"Wahl 1")+SUMIFS('Tageplanung April'!$18:$18,'Tageplanung April'!32:32,"Wahl 2"))*(3+IF($D13="F",2,0))/5+(SUMIFS('Tageplanung August'!$20:$20,'Tageplanung August'!32:32,"APH")+SUMIFS('Tageplanung August'!$18:$18,'Tageplanung August'!32:32,"Orient.Ph.")+SUMIFS('Tageplanung August'!$18:$18,'Tageplanung August'!32:32,"Vertiefung")+SUMIFS('Tageplanung August'!$18:$18,'Tageplanung August'!32:32,"Wahl 1")+SUMIFS('Tageplanung August'!$18:$18,'Tageplanung August'!32:32,"Wahl 2"))*(3+IF($D13="F",2,0))/5+(SUMIFS('Tageplanung Oktober'!$20:$20,'Tageplanung Oktober'!32:32,"APH")+SUMIFS('Tageplanung Oktober'!$18:$18,'Tageplanung Oktober'!32:32,"Orient.Ph.")+SUMIFS('Tageplanung Oktober'!$18:$18,'Tageplanung Oktober'!32:32,"Vertiefung")+SUMIFS('Tageplanung Oktober'!$18:$18,'Tageplanung Oktober'!32:32,"Wahl 1")+SUMIFS('Tageplanung Oktober'!$18:$18,'Tageplanung Oktober'!32:32,"Wahl 2"))*(3+IF($D13="F",2,0))/5+SUMIFS('Blockplanung April'!$20:$20,'Blockplanung April'!32:32,"APH")+SUMIFS('Blockplanung April'!$18:$18,'Blockplanung April'!32:32,"Orient.Ph.")+SUMIFS('Blockplanung April'!$18:$18,'Blockplanung April'!32:32,"Vertiefung")+SUMIFS('Blockplanung April'!$18:$18,'Blockplanung April'!32:32,"Wahl 1")+SUMIFS('Blockplanung April'!$18:$18,'Blockplanung April'!32:32,"Wahl 2")+SUMIFS('Blockplanung August'!$20:$20,'Blockplanung August'!32:32,"APH")+SUMIFS('Blockplanung August'!$18:$18,'Blockplanung August'!32:32,"Orient.Ph.")+SUMIFS('Blockplanung August'!$18:$18,'Blockplanung August'!32:32,"Vertiefung")+SUMIFS('Blockplanung August'!$18:$18,'Blockplanung August'!32:32,"Wahl 1")+SUMIFS('Blockplanung August'!$18:$18,'Blockplanung August'!32:32,"Wahl 2")+SUMIFS('Blockplanung Oktober'!$20:$20,'Blockplanung Oktober'!32:32,"APH")+SUMIFS('Blockplanung Oktober'!$18:$18,'Blockplanung Oktober'!32:32,"Orient.Ph.")+SUMIFS('Blockplanung Oktober'!$18:$18,'Blockplanung Oktober'!32:32,"Vertiefung")+SUMIFS('Blockplanung Oktober'!$18:$18,'Blockplanung Oktober'!32:32,"Wahl 1")+SUMIFS('Blockplanung Oktober'!$18:$18,'Blockplanung Oktober'!32:32,"Wahl 2")</f>
        <v>84</v>
      </c>
      <c r="F13" s="9">
        <f>(SUMIFS('Tageplanung April'!$20:$20,'Tageplanung April'!32:32,"AD")+SUMIFS('Tageplanung April'!$17:$17,'Tageplanung April'!32:32,"Orient.Ph.")+SUMIFS('Tageplanung April'!$17:$17,'Tageplanung April'!32:32,"Vertiefung")+SUMIFS('Tageplanung April'!$17:$17,'Tageplanung April'!32:32,"Wahl 1")+SUMIFS('Tageplanung April'!$17:$17,'Tageplanung April'!32:32,"Wahl 2"))*(3+IF($D13="F",2,0))/5+(SUMIFS('Tageplanung August'!$20:$20,'Tageplanung August'!32:32,"AD")+SUMIFS('Tageplanung August'!$17:$17,'Tageplanung August'!32:32,"Orient.Ph.")+SUMIFS('Tageplanung August'!$17:$17,'Tageplanung August'!32:32,"Vertiefung")+SUMIFS('Tageplanung August'!$17:$17,'Tageplanung August'!32:32,"Wahl 1")+SUMIFS('Tageplanung August'!$17:$17,'Tageplanung August'!32:32,"Wahl 2"))*(3+IF($D13="F",2,0))/5+(SUMIFS('Tageplanung Oktober'!$20:$20,'Tageplanung Oktober'!32:32,"AD")+SUMIFS('Tageplanung Oktober'!$17:$17,'Tageplanung Oktober'!32:32,"Orient.Ph.")+SUMIFS('Tageplanung Oktober'!$17:$17,'Tageplanung Oktober'!32:32,"Vertiefung")+SUMIFS('Tageplanung Oktober'!$17:$17,'Tageplanung Oktober'!32:32,"Wahl 1")+SUMIFS('Tageplanung Oktober'!$17:$17,'Tageplanung Oktober'!32:32,"Wahl 2"))*(3+IF($D13="F",2,0))/5+SUMIFS('Blockplanung April'!$20:$20,'Blockplanung April'!32:32,"AD")+SUMIFS('Blockplanung April'!$17:$17,'Blockplanung April'!32:32,"Orient.Ph.")+SUMIFS('Blockplanung April'!$17:$17,'Blockplanung April'!32:32,"Vertiefung")+SUMIFS('Blockplanung April'!$17:$17,'Blockplanung April'!32:32,"Wahl 1")+SUMIFS('Blockplanung April'!$17:$17,'Blockplanung April'!32:32,"Wahl 2")+SUMIFS('Blockplanung August'!$20:$20,'Blockplanung August'!32:32,"AD")+SUMIFS('Blockplanung August'!$17:$17,'Blockplanung August'!32:32,"Orient.Ph.")+SUMIFS('Blockplanung August'!$17:$17,'Blockplanung August'!32:32,"Vertiefung")+SUMIFS('Blockplanung August'!$17:$17,'Blockplanung August'!32:32,"Wahl 1")+SUMIFS('Blockplanung August'!$17:$17,'Blockplanung August'!32:32,"Wahl 2")+SUMIFS('Blockplanung Oktober'!$20:$20,'Blockplanung Oktober'!32:32,"AD")+SUMIFS('Blockplanung Oktober'!$17:$17,'Blockplanung Oktober'!32:32,"Orient.Ph.")+SUMIFS('Blockplanung Oktober'!$17:$17,'Blockplanung Oktober'!32:32,"Vertiefung")+SUMIFS('Blockplanung Oktober'!$17:$17,'Blockplanung Oktober'!32:32,"Wahl 1")+SUMIFS('Blockplanung Oktober'!$17:$17,'Blockplanung Oktober'!32:32,"Wahl 2")</f>
        <v>33</v>
      </c>
      <c r="G13" s="9">
        <f>(SUMIFS('Tageplanung April'!$20:$20,'Tageplanung April'!32:32,"KH")+SUMIFS('Tageplanung April'!$15:$15,'Tageplanung April'!32:32,"Orient.Ph.")+SUMIFS('Tageplanung April'!$15:$15,'Tageplanung April'!32:32,"Vertiefung")+SUMIFS('Tageplanung April'!$15:$15,'Tageplanung April'!32:32,"Wahl 1")+SUMIFS('Tageplanung April'!$15:$15,'Tageplanung April'!32:32,"Wahl 2"))*(3+IF($D13="F",2,0))/5+(SUMIFS('Tageplanung August'!$20:$20,'Tageplanung August'!32:32,"KH")+SUMIFS('Tageplanung August'!$15:$15,'Tageplanung August'!32:32,"Orient.Ph.")+SUMIFS('Tageplanung August'!$15:$15,'Tageplanung August'!32:32,"Vertiefung")+SUMIFS('Tageplanung August'!$15:$15,'Tageplanung August'!32:32,"Wahl 1")+SUMIFS('Tageplanung August'!$15:$15,'Tageplanung August'!32:32,"Wahl 2"))*(3+IF($D13="F",2,0))/5+(SUMIFS('Tageplanung Oktober'!$20:$20,'Tageplanung Oktober'!32:32,"KH")+SUMIFS('Tageplanung Oktober'!$15:$15,'Tageplanung Oktober'!32:32,"Orient.Ph.")+SUMIFS('Tageplanung Oktober'!$15:$15,'Tageplanung Oktober'!32:32,"Vertiefung")+SUMIFS('Tageplanung Oktober'!$15:$15,'Tageplanung Oktober'!32:32,"Wahl 1")+SUMIFS('Tageplanung Oktober'!$15:$15,'Tageplanung Oktober'!32:32,"Wahl 2"))*(3+IF($D13="F",2,0))/5+SUMIFS('Blockplanung April'!$20:$20,'Blockplanung April'!32:32,"KH")+SUMIFS('Blockplanung April'!$15:$15,'Blockplanung April'!32:32,"Orient.Ph.")+SUMIFS('Blockplanung April'!$15:$15,'Blockplanung April'!32:32,"Vertiefung")+SUMIFS('Blockplanung April'!$15:$15,'Blockplanung April'!32:32,"Wahl 1")+SUMIFS('Blockplanung April'!$15:$15,'Blockplanung April'!32:32,"Wahl 2")+SUMIFS('Blockplanung August'!$20:$20,'Blockplanung August'!32:32,"KH")+SUMIFS('Blockplanung August'!$15:$15,'Blockplanung August'!32:32,"Orient.Ph.")+SUMIFS('Blockplanung August'!$15:$15,'Blockplanung August'!32:32,"Vertiefung")+SUMIFS('Blockplanung August'!$15:$15,'Blockplanung August'!32:32,"Wahl 1")+SUMIFS('Blockplanung August'!$15:$15,'Blockplanung August'!32:32,"Wahl 2")+SUMIFS('Blockplanung Oktober'!$20:$20,'Blockplanung Oktober'!32:32,"KH")+SUMIFS('Blockplanung Oktober'!$15:$15,'Blockplanung Oktober'!32:32,"Orient.Ph.")+SUMIFS('Blockplanung Oktober'!$15:$15,'Blockplanung Oktober'!32:32,"Vertiefung")+SUMIFS('Blockplanung Oktober'!$15:$15,'Blockplanung Oktober'!32:32,"Wahl 1")+SUMIFS('Blockplanung Oktober'!$15:$15,'Blockplanung Oktober'!32:32,"Wahl 2")</f>
        <v>12</v>
      </c>
      <c r="H13" s="9">
        <f>(SUMIFS('Tageplanung April'!$20:$20,'Tageplanung April'!32:32,"Päd")+SUMIFS('Tageplanung April'!$16:$16,'Tageplanung April'!32:32,"Orient.Ph.")+SUMIFS('Tageplanung April'!$16:$16,'Tageplanung April'!32:32,"Vertiefung")+SUMIFS('Tageplanung April'!$16:$16,'Tageplanung April'!32:32,"Wahl 1")+SUMIFS('Tageplanung April'!$16:$16,'Tageplanung April'!32:32,"Wahl 2"))*(3+IF($D13="F",2,0))/5+(SUMIFS('Tageplanung August'!$20:$20,'Tageplanung August'!32:32,"Päd")+SUMIFS('Tageplanung August'!$16:$16,'Tageplanung August'!32:32,"Orient.Ph.")+SUMIFS('Tageplanung August'!$16:$16,'Tageplanung August'!32:32,"Vertiefung")+SUMIFS('Tageplanung August'!$16:$16,'Tageplanung August'!32:32,"Wahl 1")+SUMIFS('Tageplanung August'!$16:$16,'Tageplanung August'!32:32,"Wahl 2"))*(3+IF($D13="F",2,0))/5+(SUMIFS('Tageplanung Oktober'!$20:$20,'Tageplanung Oktober'!32:32,"Päd")+SUMIFS('Tageplanung Oktober'!$16:$16,'Tageplanung Oktober'!32:32,"Orient.Ph.")+SUMIFS('Tageplanung Oktober'!$16:$16,'Tageplanung Oktober'!32:32,"Vertiefung")+SUMIFS('Tageplanung Oktober'!$16:$16,'Tageplanung Oktober'!32:32,"Wahl 1")+SUMIFS('Tageplanung Oktober'!$16:$16,'Tageplanung Oktober'!32:32,"Wahl 2"))*(3+IF($D13="F",2,0))/5+SUMIFS('Blockplanung April'!$20:$20,'Blockplanung April'!32:32,"Päd")+SUMIFS('Blockplanung April'!$16:$16,'Blockplanung April'!32:32,"Orient.Ph.")+SUMIFS('Blockplanung April'!$16:$16,'Blockplanung April'!32:32,"Vertiefung")+SUMIFS('Blockplanung April'!$16:$16,'Blockplanung April'!32:32,"Wahl 1")+SUMIFS('Blockplanung April'!$16:$16,'Blockplanung April'!32:32,"Wahl 2")+SUMIFS('Blockplanung August'!$20:$20,'Blockplanung August'!32:32,"Päd")+SUMIFS('Blockplanung August'!$16:$16,'Blockplanung August'!32:32,"Orient.Ph.")+SUMIFS('Blockplanung August'!$16:$16,'Blockplanung August'!32:32,"Vertiefung")+SUMIFS('Blockplanung August'!$16:$16,'Blockplanung August'!32:32,"Wahl 1")+SUMIFS('Blockplanung August'!$16:$16,'Blockplanung August'!32:32,"Wahl 2")+SUMIFS('Blockplanung Oktober'!$20:$20,'Blockplanung Oktober'!32:32,"Päd")+SUMIFS('Blockplanung Oktober'!$16:$16,'Blockplanung Oktober'!32:32,"Orient.Ph.")+SUMIFS('Blockplanung Oktober'!$16:$16,'Blockplanung Oktober'!32:32,"Vertiefung")+SUMIFS('Blockplanung Oktober'!$16:$16,'Blockplanung Oktober'!32:32,"Wahl 1")+SUMIFS('Blockplanung Oktober'!$16:$16,'Blockplanung Oktober'!32:32,"Wahl 2")</f>
        <v>3</v>
      </c>
      <c r="I13" s="9">
        <f>(SUMIFS('Tageplanung April'!$20:$20,'Tageplanung April'!32:32,"Psych")+SUMIFS('Tageplanung April'!$19:$19,'Tageplanung April'!32:32,"Orient.Ph.")+SUMIFS('Tageplanung April'!$19:$19,'Tageplanung April'!32:32,"Vertiefung")+SUMIFS('Tageplanung April'!$19:$19,'Tageplanung April'!32:32,"Wahl 1")+SUMIFS('Tageplanung April'!$19:$19,'Tageplanung April'!32:32,"Wahl 2"))*(3+IF($D13="F",2,0))/5+(SUMIFS('Tageplanung August'!$20:$20,'Tageplanung August'!32:32,"Psych")+SUMIFS('Tageplanung August'!$19:$19,'Tageplanung August'!32:32,"Orient.Ph.")+SUMIFS('Tageplanung August'!$19:$19,'Tageplanung August'!32:32,"Vertiefung")+SUMIFS('Tageplanung August'!$19:$19,'Tageplanung August'!32:32,"Wahl 1")+SUMIFS('Tageplanung August'!$19:$19,'Tageplanung August'!32:32,"Wahl 2"))*(3+IF($D13="F",2,0))/5+(SUMIFS('Tageplanung Oktober'!$20:$20,'Tageplanung Oktober'!32:32,"Psych")+SUMIFS('Tageplanung Oktober'!$19:$19,'Tageplanung Oktober'!32:32,"Orient.Ph.")+SUMIFS('Tageplanung Oktober'!$19:$19,'Tageplanung Oktober'!32:32,"Vertiefung")+SUMIFS('Tageplanung Oktober'!$19:$19,'Tageplanung Oktober'!32:32,"Wahl 1")+SUMIFS('Tageplanung Oktober'!$19:$19,'Tageplanung Oktober'!32:32,"Wahl 2"))*(3+IF($D13="F",2,0))/5+SUMIFS('Blockplanung April'!$20:$20,'Blockplanung April'!32:32,"Psych")+SUMIFS('Blockplanung April'!$19:$19,'Blockplanung April'!32:32,"Orient.Ph.")+SUMIFS('Blockplanung April'!$19:$19,'Blockplanung April'!32:32,"Vertiefung")+SUMIFS('Blockplanung April'!$19:$19,'Blockplanung April'!32:32,"Wahl 1")+SUMIFS('Blockplanung April'!$19:$19,'Blockplanung April'!32:32,"Wahl 2")+SUMIFS('Blockplanung August'!$20:$20,'Blockplanung August'!32:32,"Psych")+SUMIFS('Blockplanung August'!$19:$19,'Blockplanung August'!32:32,"Orient.Ph.")+SUMIFS('Blockplanung August'!$19:$19,'Blockplanung August'!32:32,"Vertiefung")+SUMIFS('Blockplanung August'!$19:$19,'Blockplanung August'!32:32,"Wahl 1")+SUMIFS('Blockplanung August'!$19:$19,'Blockplanung August'!32:32,"Wahl 2")+SUMIFS('Blockplanung Oktober'!$20:$20,'Blockplanung Oktober'!32:32,"Psych")+SUMIFS('Blockplanung Oktober'!$19:$19,'Blockplanung Oktober'!32:32,"Orient.Ph.")+SUMIFS('Blockplanung Oktober'!$19:$19,'Blockplanung Oktober'!32:32,"Vertiefung")+SUMIFS('Blockplanung Oktober'!$19:$19,'Blockplanung Oktober'!32:32,"Wahl 1")+SUMIFS('Blockplanung Oktober'!$19:$19,'Blockplanung Oktober'!32:32,"Wahl 2")</f>
        <v>0</v>
      </c>
      <c r="J13" s="9">
        <f t="shared" si="0"/>
        <v>56</v>
      </c>
      <c r="K13" s="9">
        <f t="shared" si="1"/>
        <v>22</v>
      </c>
      <c r="L13" s="9">
        <f t="shared" si="2"/>
        <v>8</v>
      </c>
      <c r="M13" s="9">
        <f t="shared" si="3"/>
        <v>2</v>
      </c>
      <c r="N13" s="7">
        <f t="shared" si="4"/>
        <v>120</v>
      </c>
      <c r="O13" s="316"/>
    </row>
    <row r="14" spans="1:15" s="1" customFormat="1" x14ac:dyDescent="0.2">
      <c r="A14" s="253"/>
      <c r="B14" s="250"/>
      <c r="C14" s="11">
        <v>25</v>
      </c>
      <c r="D14" s="39"/>
      <c r="E14" s="9">
        <f>(SUMIFS('Tageplanung April'!$20:$20,'Tageplanung April'!33:33,"APH")+SUMIFS('Tageplanung April'!$18:$18,'Tageplanung April'!33:33,"Orient.Ph.")+SUMIFS('Tageplanung April'!$18:$18,'Tageplanung April'!33:33,"Vertiefung")+SUMIFS('Tageplanung April'!$18:$18,'Tageplanung April'!33:33,"Wahl 1")+SUMIFS('Tageplanung April'!$18:$18,'Tageplanung April'!33:33,"Wahl 2"))*(3+IF($D14="F",2,0))/5+(SUMIFS('Tageplanung August'!$20:$20,'Tageplanung August'!33:33,"APH")+SUMIFS('Tageplanung August'!$18:$18,'Tageplanung August'!33:33,"Orient.Ph.")+SUMIFS('Tageplanung August'!$18:$18,'Tageplanung August'!33:33,"Vertiefung")+SUMIFS('Tageplanung August'!$18:$18,'Tageplanung August'!33:33,"Wahl 1")+SUMIFS('Tageplanung August'!$18:$18,'Tageplanung August'!33:33,"Wahl 2"))*(3+IF($D14="F",2,0))/5+(SUMIFS('Tageplanung Oktober'!$20:$20,'Tageplanung Oktober'!33:33,"APH")+SUMIFS('Tageplanung Oktober'!$18:$18,'Tageplanung Oktober'!33:33,"Orient.Ph.")+SUMIFS('Tageplanung Oktober'!$18:$18,'Tageplanung Oktober'!33:33,"Vertiefung")+SUMIFS('Tageplanung Oktober'!$18:$18,'Tageplanung Oktober'!33:33,"Wahl 1")+SUMIFS('Tageplanung Oktober'!$18:$18,'Tageplanung Oktober'!33:33,"Wahl 2"))*(3+IF($D14="F",2,0))/5+SUMIFS('Blockplanung April'!$20:$20,'Blockplanung April'!33:33,"APH")+SUMIFS('Blockplanung April'!$18:$18,'Blockplanung April'!33:33,"Orient.Ph.")+SUMIFS('Blockplanung April'!$18:$18,'Blockplanung April'!33:33,"Vertiefung")+SUMIFS('Blockplanung April'!$18:$18,'Blockplanung April'!33:33,"Wahl 1")+SUMIFS('Blockplanung April'!$18:$18,'Blockplanung April'!33:33,"Wahl 2")+SUMIFS('Blockplanung August'!$20:$20,'Blockplanung August'!33:33,"APH")+SUMIFS('Blockplanung August'!$18:$18,'Blockplanung August'!33:33,"Orient.Ph.")+SUMIFS('Blockplanung August'!$18:$18,'Blockplanung August'!33:33,"Vertiefung")+SUMIFS('Blockplanung August'!$18:$18,'Blockplanung August'!33:33,"Wahl 1")+SUMIFS('Blockplanung August'!$18:$18,'Blockplanung August'!33:33,"Wahl 2")+SUMIFS('Blockplanung Oktober'!$20:$20,'Blockplanung Oktober'!33:33,"APH")+SUMIFS('Blockplanung Oktober'!$18:$18,'Blockplanung Oktober'!33:33,"Orient.Ph.")+SUMIFS('Blockplanung Oktober'!$18:$18,'Blockplanung Oktober'!33:33,"Vertiefung")+SUMIFS('Blockplanung Oktober'!$18:$18,'Blockplanung Oktober'!33:33,"Wahl 1")+SUMIFS('Blockplanung Oktober'!$18:$18,'Blockplanung Oktober'!33:33,"Wahl 2")</f>
        <v>62.4</v>
      </c>
      <c r="F14" s="9">
        <f>(SUMIFS('Tageplanung April'!$20:$20,'Tageplanung April'!33:33,"AD")+SUMIFS('Tageplanung April'!$17:$17,'Tageplanung April'!33:33,"Orient.Ph.")+SUMIFS('Tageplanung April'!$17:$17,'Tageplanung April'!33:33,"Vertiefung")+SUMIFS('Tageplanung April'!$17:$17,'Tageplanung April'!33:33,"Wahl 1")+SUMIFS('Tageplanung April'!$17:$17,'Tageplanung April'!33:33,"Wahl 2"))*(3+IF($D14="F",2,0))/5+(SUMIFS('Tageplanung August'!$20:$20,'Tageplanung August'!33:33,"AD")+SUMIFS('Tageplanung August'!$17:$17,'Tageplanung August'!33:33,"Orient.Ph.")+SUMIFS('Tageplanung August'!$17:$17,'Tageplanung August'!33:33,"Vertiefung")+SUMIFS('Tageplanung August'!$17:$17,'Tageplanung August'!33:33,"Wahl 1")+SUMIFS('Tageplanung August'!$17:$17,'Tageplanung August'!33:33,"Wahl 2"))*(3+IF($D14="F",2,0))/5+(SUMIFS('Tageplanung Oktober'!$20:$20,'Tageplanung Oktober'!33:33,"AD")+SUMIFS('Tageplanung Oktober'!$17:$17,'Tageplanung Oktober'!33:33,"Orient.Ph.")+SUMIFS('Tageplanung Oktober'!$17:$17,'Tageplanung Oktober'!33:33,"Vertiefung")+SUMIFS('Tageplanung Oktober'!$17:$17,'Tageplanung Oktober'!33:33,"Wahl 1")+SUMIFS('Tageplanung Oktober'!$17:$17,'Tageplanung Oktober'!33:33,"Wahl 2"))*(3+IF($D14="F",2,0))/5+SUMIFS('Blockplanung April'!$20:$20,'Blockplanung April'!33:33,"AD")+SUMIFS('Blockplanung April'!$17:$17,'Blockplanung April'!33:33,"Orient.Ph.")+SUMIFS('Blockplanung April'!$17:$17,'Blockplanung April'!33:33,"Vertiefung")+SUMIFS('Blockplanung April'!$17:$17,'Blockplanung April'!33:33,"Wahl 1")+SUMIFS('Blockplanung April'!$17:$17,'Blockplanung April'!33:33,"Wahl 2")+SUMIFS('Blockplanung August'!$20:$20,'Blockplanung August'!33:33,"AD")+SUMIFS('Blockplanung August'!$17:$17,'Blockplanung August'!33:33,"Orient.Ph.")+SUMIFS('Blockplanung August'!$17:$17,'Blockplanung August'!33:33,"Vertiefung")+SUMIFS('Blockplanung August'!$17:$17,'Blockplanung August'!33:33,"Wahl 1")+SUMIFS('Blockplanung August'!$17:$17,'Blockplanung August'!33:33,"Wahl 2")+SUMIFS('Blockplanung Oktober'!$20:$20,'Blockplanung Oktober'!33:33,"AD")+SUMIFS('Blockplanung Oktober'!$17:$17,'Blockplanung Oktober'!33:33,"Orient.Ph.")+SUMIFS('Blockplanung Oktober'!$17:$17,'Blockplanung Oktober'!33:33,"Vertiefung")+SUMIFS('Blockplanung Oktober'!$17:$17,'Blockplanung Oktober'!33:33,"Wahl 1")+SUMIFS('Blockplanung Oktober'!$17:$17,'Blockplanung Oktober'!33:33,"Wahl 2")</f>
        <v>25.8</v>
      </c>
      <c r="G14" s="9">
        <f>(SUMIFS('Tageplanung April'!$20:$20,'Tageplanung April'!33:33,"KH")+SUMIFS('Tageplanung April'!$15:$15,'Tageplanung April'!33:33,"Orient.Ph.")+SUMIFS('Tageplanung April'!$15:$15,'Tageplanung April'!33:33,"Vertiefung")+SUMIFS('Tageplanung April'!$15:$15,'Tageplanung April'!33:33,"Wahl 1")+SUMIFS('Tageplanung April'!$15:$15,'Tageplanung April'!33:33,"Wahl 2"))*(3+IF($D14="F",2,0))/5+(SUMIFS('Tageplanung August'!$20:$20,'Tageplanung August'!33:33,"KH")+SUMIFS('Tageplanung August'!$15:$15,'Tageplanung August'!33:33,"Orient.Ph.")+SUMIFS('Tageplanung August'!$15:$15,'Tageplanung August'!33:33,"Vertiefung")+SUMIFS('Tageplanung August'!$15:$15,'Tageplanung August'!33:33,"Wahl 1")+SUMIFS('Tageplanung August'!$15:$15,'Tageplanung August'!33:33,"Wahl 2"))*(3+IF($D14="F",2,0))/5+(SUMIFS('Tageplanung Oktober'!$20:$20,'Tageplanung Oktober'!33:33,"KH")+SUMIFS('Tageplanung Oktober'!$15:$15,'Tageplanung Oktober'!33:33,"Orient.Ph.")+SUMIFS('Tageplanung Oktober'!$15:$15,'Tageplanung Oktober'!33:33,"Vertiefung")+SUMIFS('Tageplanung Oktober'!$15:$15,'Tageplanung Oktober'!33:33,"Wahl 1")+SUMIFS('Tageplanung Oktober'!$15:$15,'Tageplanung Oktober'!33:33,"Wahl 2"))*(3+IF($D14="F",2,0))/5+SUMIFS('Blockplanung April'!$20:$20,'Blockplanung April'!33:33,"KH")+SUMIFS('Blockplanung April'!$15:$15,'Blockplanung April'!33:33,"Orient.Ph.")+SUMIFS('Blockplanung April'!$15:$15,'Blockplanung April'!33:33,"Vertiefung")+SUMIFS('Blockplanung April'!$15:$15,'Blockplanung April'!33:33,"Wahl 1")+SUMIFS('Blockplanung April'!$15:$15,'Blockplanung April'!33:33,"Wahl 2")+SUMIFS('Blockplanung August'!$20:$20,'Blockplanung August'!33:33,"KH")+SUMIFS('Blockplanung August'!$15:$15,'Blockplanung August'!33:33,"Orient.Ph.")+SUMIFS('Blockplanung August'!$15:$15,'Blockplanung August'!33:33,"Vertiefung")+SUMIFS('Blockplanung August'!$15:$15,'Blockplanung August'!33:33,"Wahl 1")+SUMIFS('Blockplanung August'!$15:$15,'Blockplanung August'!33:33,"Wahl 2")+SUMIFS('Blockplanung Oktober'!$20:$20,'Blockplanung Oktober'!33:33,"KH")+SUMIFS('Blockplanung Oktober'!$15:$15,'Blockplanung Oktober'!33:33,"Orient.Ph.")+SUMIFS('Blockplanung Oktober'!$15:$15,'Blockplanung Oktober'!33:33,"Vertiefung")+SUMIFS('Blockplanung Oktober'!$15:$15,'Blockplanung Oktober'!33:33,"Wahl 1")+SUMIFS('Blockplanung Oktober'!$15:$15,'Blockplanung Oktober'!33:33,"Wahl 2")</f>
        <v>12</v>
      </c>
      <c r="H14" s="9">
        <f>(SUMIFS('Tageplanung April'!$20:$20,'Tageplanung April'!33:33,"Päd")+SUMIFS('Tageplanung April'!$16:$16,'Tageplanung April'!33:33,"Orient.Ph.")+SUMIFS('Tageplanung April'!$16:$16,'Tageplanung April'!33:33,"Vertiefung")+SUMIFS('Tageplanung April'!$16:$16,'Tageplanung April'!33:33,"Wahl 1")+SUMIFS('Tageplanung April'!$16:$16,'Tageplanung April'!33:33,"Wahl 2"))*(3+IF($D14="F",2,0))/5+(SUMIFS('Tageplanung August'!$20:$20,'Tageplanung August'!33:33,"Päd")+SUMIFS('Tageplanung August'!$16:$16,'Tageplanung August'!33:33,"Orient.Ph.")+SUMIFS('Tageplanung August'!$16:$16,'Tageplanung August'!33:33,"Vertiefung")+SUMIFS('Tageplanung August'!$16:$16,'Tageplanung August'!33:33,"Wahl 1")+SUMIFS('Tageplanung August'!$16:$16,'Tageplanung August'!33:33,"Wahl 2"))*(3+IF($D14="F",2,0))/5+(SUMIFS('Tageplanung Oktober'!$20:$20,'Tageplanung Oktober'!33:33,"Päd")+SUMIFS('Tageplanung Oktober'!$16:$16,'Tageplanung Oktober'!33:33,"Orient.Ph.")+SUMIFS('Tageplanung Oktober'!$16:$16,'Tageplanung Oktober'!33:33,"Vertiefung")+SUMIFS('Tageplanung Oktober'!$16:$16,'Tageplanung Oktober'!33:33,"Wahl 1")+SUMIFS('Tageplanung Oktober'!$16:$16,'Tageplanung Oktober'!33:33,"Wahl 2"))*(3+IF($D14="F",2,0))/5+SUMIFS('Blockplanung April'!$20:$20,'Blockplanung April'!33:33,"Päd")+SUMIFS('Blockplanung April'!$16:$16,'Blockplanung April'!33:33,"Orient.Ph.")+SUMIFS('Blockplanung April'!$16:$16,'Blockplanung April'!33:33,"Vertiefung")+SUMIFS('Blockplanung April'!$16:$16,'Blockplanung April'!33:33,"Wahl 1")+SUMIFS('Blockplanung April'!$16:$16,'Blockplanung April'!33:33,"Wahl 2")+SUMIFS('Blockplanung August'!$20:$20,'Blockplanung August'!33:33,"Päd")+SUMIFS('Blockplanung August'!$16:$16,'Blockplanung August'!33:33,"Orient.Ph.")+SUMIFS('Blockplanung August'!$16:$16,'Blockplanung August'!33:33,"Vertiefung")+SUMIFS('Blockplanung August'!$16:$16,'Blockplanung August'!33:33,"Wahl 1")+SUMIFS('Blockplanung August'!$16:$16,'Blockplanung August'!33:33,"Wahl 2")+SUMIFS('Blockplanung Oktober'!$20:$20,'Blockplanung Oktober'!33:33,"Päd")+SUMIFS('Blockplanung Oktober'!$16:$16,'Blockplanung Oktober'!33:33,"Orient.Ph.")+SUMIFS('Blockplanung Oktober'!$16:$16,'Blockplanung Oktober'!33:33,"Vertiefung")+SUMIFS('Blockplanung Oktober'!$16:$16,'Blockplanung Oktober'!33:33,"Wahl 1")+SUMIFS('Blockplanung Oktober'!$16:$16,'Blockplanung Oktober'!33:33,"Wahl 2")</f>
        <v>3</v>
      </c>
      <c r="I14" s="9">
        <f>(SUMIFS('Tageplanung April'!$20:$20,'Tageplanung April'!33:33,"Psych")+SUMIFS('Tageplanung April'!$19:$19,'Tageplanung April'!33:33,"Orient.Ph.")+SUMIFS('Tageplanung April'!$19:$19,'Tageplanung April'!33:33,"Vertiefung")+SUMIFS('Tageplanung April'!$19:$19,'Tageplanung April'!33:33,"Wahl 1")+SUMIFS('Tageplanung April'!$19:$19,'Tageplanung April'!33:33,"Wahl 2"))*(3+IF($D14="F",2,0))/5+(SUMIFS('Tageplanung August'!$20:$20,'Tageplanung August'!33:33,"Psych")+SUMIFS('Tageplanung August'!$19:$19,'Tageplanung August'!33:33,"Orient.Ph.")+SUMIFS('Tageplanung August'!$19:$19,'Tageplanung August'!33:33,"Vertiefung")+SUMIFS('Tageplanung August'!$19:$19,'Tageplanung August'!33:33,"Wahl 1")+SUMIFS('Tageplanung August'!$19:$19,'Tageplanung August'!33:33,"Wahl 2"))*(3+IF($D14="F",2,0))/5+(SUMIFS('Tageplanung Oktober'!$20:$20,'Tageplanung Oktober'!33:33,"Psych")+SUMIFS('Tageplanung Oktober'!$19:$19,'Tageplanung Oktober'!33:33,"Orient.Ph.")+SUMIFS('Tageplanung Oktober'!$19:$19,'Tageplanung Oktober'!33:33,"Vertiefung")+SUMIFS('Tageplanung Oktober'!$19:$19,'Tageplanung Oktober'!33:33,"Wahl 1")+SUMIFS('Tageplanung Oktober'!$19:$19,'Tageplanung Oktober'!33:33,"Wahl 2"))*(3+IF($D14="F",2,0))/5+SUMIFS('Blockplanung April'!$20:$20,'Blockplanung April'!33:33,"Psych")+SUMIFS('Blockplanung April'!$19:$19,'Blockplanung April'!33:33,"Orient.Ph.")+SUMIFS('Blockplanung April'!$19:$19,'Blockplanung April'!33:33,"Vertiefung")+SUMIFS('Blockplanung April'!$19:$19,'Blockplanung April'!33:33,"Wahl 1")+SUMIFS('Blockplanung April'!$19:$19,'Blockplanung April'!33:33,"Wahl 2")+SUMIFS('Blockplanung August'!$20:$20,'Blockplanung August'!33:33,"Psych")+SUMIFS('Blockplanung August'!$19:$19,'Blockplanung August'!33:33,"Orient.Ph.")+SUMIFS('Blockplanung August'!$19:$19,'Blockplanung August'!33:33,"Vertiefung")+SUMIFS('Blockplanung August'!$19:$19,'Blockplanung August'!33:33,"Wahl 1")+SUMIFS('Blockplanung August'!$19:$19,'Blockplanung August'!33:33,"Wahl 2")+SUMIFS('Blockplanung Oktober'!$20:$20,'Blockplanung Oktober'!33:33,"Psych")+SUMIFS('Blockplanung Oktober'!$19:$19,'Blockplanung Oktober'!33:33,"Orient.Ph.")+SUMIFS('Blockplanung Oktober'!$19:$19,'Blockplanung Oktober'!33:33,"Vertiefung")+SUMIFS('Blockplanung Oktober'!$19:$19,'Blockplanung Oktober'!33:33,"Wahl 1")+SUMIFS('Blockplanung Oktober'!$19:$19,'Blockplanung Oktober'!33:33,"Wahl 2")</f>
        <v>0</v>
      </c>
      <c r="J14" s="9">
        <f t="shared" si="0"/>
        <v>56</v>
      </c>
      <c r="K14" s="9">
        <f t="shared" si="1"/>
        <v>22</v>
      </c>
      <c r="L14" s="9">
        <f t="shared" si="2"/>
        <v>8</v>
      </c>
      <c r="M14" s="9">
        <f t="shared" si="3"/>
        <v>2</v>
      </c>
      <c r="N14" s="7">
        <f t="shared" si="4"/>
        <v>120</v>
      </c>
      <c r="O14" s="316"/>
    </row>
    <row r="15" spans="1:15" s="1" customFormat="1" x14ac:dyDescent="0.2">
      <c r="A15" s="253"/>
      <c r="B15" s="250"/>
      <c r="C15" s="11">
        <v>26</v>
      </c>
      <c r="D15" s="39"/>
      <c r="E15" s="9">
        <f>(SUMIFS('Tageplanung April'!$20:$20,'Tageplanung April'!34:34,"APH")+SUMIFS('Tageplanung April'!$18:$18,'Tageplanung April'!34:34,"Orient.Ph.")+SUMIFS('Tageplanung April'!$18:$18,'Tageplanung April'!34:34,"Vertiefung")+SUMIFS('Tageplanung April'!$18:$18,'Tageplanung April'!34:34,"Wahl 1")+SUMIFS('Tageplanung April'!$18:$18,'Tageplanung April'!34:34,"Wahl 2"))*(3+IF($D15="F",2,0))/5+(SUMIFS('Tageplanung August'!$20:$20,'Tageplanung August'!34:34,"APH")+SUMIFS('Tageplanung August'!$18:$18,'Tageplanung August'!34:34,"Orient.Ph.")+SUMIFS('Tageplanung August'!$18:$18,'Tageplanung August'!34:34,"Vertiefung")+SUMIFS('Tageplanung August'!$18:$18,'Tageplanung August'!34:34,"Wahl 1")+SUMIFS('Tageplanung August'!$18:$18,'Tageplanung August'!34:34,"Wahl 2"))*(3+IF($D15="F",2,0))/5+(SUMIFS('Tageplanung Oktober'!$20:$20,'Tageplanung Oktober'!34:34,"APH")+SUMIFS('Tageplanung Oktober'!$18:$18,'Tageplanung Oktober'!34:34,"Orient.Ph.")+SUMIFS('Tageplanung Oktober'!$18:$18,'Tageplanung Oktober'!34:34,"Vertiefung")+SUMIFS('Tageplanung Oktober'!$18:$18,'Tageplanung Oktober'!34:34,"Wahl 1")+SUMIFS('Tageplanung Oktober'!$18:$18,'Tageplanung Oktober'!34:34,"Wahl 2"))*(3+IF($D15="F",2,0))/5+SUMIFS('Blockplanung April'!$20:$20,'Blockplanung April'!34:34,"APH")+SUMIFS('Blockplanung April'!$18:$18,'Blockplanung April'!34:34,"Orient.Ph.")+SUMIFS('Blockplanung April'!$18:$18,'Blockplanung April'!34:34,"Vertiefung")+SUMIFS('Blockplanung April'!$18:$18,'Blockplanung April'!34:34,"Wahl 1")+SUMIFS('Blockplanung April'!$18:$18,'Blockplanung April'!34:34,"Wahl 2")+SUMIFS('Blockplanung August'!$20:$20,'Blockplanung August'!34:34,"APH")+SUMIFS('Blockplanung August'!$18:$18,'Blockplanung August'!34:34,"Orient.Ph.")+SUMIFS('Blockplanung August'!$18:$18,'Blockplanung August'!34:34,"Vertiefung")+SUMIFS('Blockplanung August'!$18:$18,'Blockplanung August'!34:34,"Wahl 1")+SUMIFS('Blockplanung August'!$18:$18,'Blockplanung August'!34:34,"Wahl 2")+SUMIFS('Blockplanung Oktober'!$20:$20,'Blockplanung Oktober'!34:34,"APH")+SUMIFS('Blockplanung Oktober'!$18:$18,'Blockplanung Oktober'!34:34,"Orient.Ph.")+SUMIFS('Blockplanung Oktober'!$18:$18,'Blockplanung Oktober'!34:34,"Vertiefung")+SUMIFS('Blockplanung Oktober'!$18:$18,'Blockplanung Oktober'!34:34,"Wahl 1")+SUMIFS('Blockplanung Oktober'!$18:$18,'Blockplanung Oktober'!34:34,"Wahl 2")</f>
        <v>62.4</v>
      </c>
      <c r="F15" s="9">
        <f>(SUMIFS('Tageplanung April'!$20:$20,'Tageplanung April'!34:34,"AD")+SUMIFS('Tageplanung April'!$17:$17,'Tageplanung April'!34:34,"Orient.Ph.")+SUMIFS('Tageplanung April'!$17:$17,'Tageplanung April'!34:34,"Vertiefung")+SUMIFS('Tageplanung April'!$17:$17,'Tageplanung April'!34:34,"Wahl 1")+SUMIFS('Tageplanung April'!$17:$17,'Tageplanung April'!34:34,"Wahl 2"))*(3+IF($D15="F",2,0))/5+(SUMIFS('Tageplanung August'!$20:$20,'Tageplanung August'!34:34,"AD")+SUMIFS('Tageplanung August'!$17:$17,'Tageplanung August'!34:34,"Orient.Ph.")+SUMIFS('Tageplanung August'!$17:$17,'Tageplanung August'!34:34,"Vertiefung")+SUMIFS('Tageplanung August'!$17:$17,'Tageplanung August'!34:34,"Wahl 1")+SUMIFS('Tageplanung August'!$17:$17,'Tageplanung August'!34:34,"Wahl 2"))*(3+IF($D15="F",2,0))/5+(SUMIFS('Tageplanung Oktober'!$20:$20,'Tageplanung Oktober'!34:34,"AD")+SUMIFS('Tageplanung Oktober'!$17:$17,'Tageplanung Oktober'!34:34,"Orient.Ph.")+SUMIFS('Tageplanung Oktober'!$17:$17,'Tageplanung Oktober'!34:34,"Vertiefung")+SUMIFS('Tageplanung Oktober'!$17:$17,'Tageplanung Oktober'!34:34,"Wahl 1")+SUMIFS('Tageplanung Oktober'!$17:$17,'Tageplanung Oktober'!34:34,"Wahl 2"))*(3+IF($D15="F",2,0))/5+SUMIFS('Blockplanung April'!$20:$20,'Blockplanung April'!34:34,"AD")+SUMIFS('Blockplanung April'!$17:$17,'Blockplanung April'!34:34,"Orient.Ph.")+SUMIFS('Blockplanung April'!$17:$17,'Blockplanung April'!34:34,"Vertiefung")+SUMIFS('Blockplanung April'!$17:$17,'Blockplanung April'!34:34,"Wahl 1")+SUMIFS('Blockplanung April'!$17:$17,'Blockplanung April'!34:34,"Wahl 2")+SUMIFS('Blockplanung August'!$20:$20,'Blockplanung August'!34:34,"AD")+SUMIFS('Blockplanung August'!$17:$17,'Blockplanung August'!34:34,"Orient.Ph.")+SUMIFS('Blockplanung August'!$17:$17,'Blockplanung August'!34:34,"Vertiefung")+SUMIFS('Blockplanung August'!$17:$17,'Blockplanung August'!34:34,"Wahl 1")+SUMIFS('Blockplanung August'!$17:$17,'Blockplanung August'!34:34,"Wahl 2")+SUMIFS('Blockplanung Oktober'!$20:$20,'Blockplanung Oktober'!34:34,"AD")+SUMIFS('Blockplanung Oktober'!$17:$17,'Blockplanung Oktober'!34:34,"Orient.Ph.")+SUMIFS('Blockplanung Oktober'!$17:$17,'Blockplanung Oktober'!34:34,"Vertiefung")+SUMIFS('Blockplanung Oktober'!$17:$17,'Blockplanung Oktober'!34:34,"Wahl 1")+SUMIFS('Blockplanung Oktober'!$17:$17,'Blockplanung Oktober'!34:34,"Wahl 2")</f>
        <v>25.8</v>
      </c>
      <c r="G15" s="9">
        <f>(SUMIFS('Tageplanung April'!$20:$20,'Tageplanung April'!34:34,"KH")+SUMIFS('Tageplanung April'!$15:$15,'Tageplanung April'!34:34,"Orient.Ph.")+SUMIFS('Tageplanung April'!$15:$15,'Tageplanung April'!34:34,"Vertiefung")+SUMIFS('Tageplanung April'!$15:$15,'Tageplanung April'!34:34,"Wahl 1")+SUMIFS('Tageplanung April'!$15:$15,'Tageplanung April'!34:34,"Wahl 2"))*(3+IF($D15="F",2,0))/5+(SUMIFS('Tageplanung August'!$20:$20,'Tageplanung August'!34:34,"KH")+SUMIFS('Tageplanung August'!$15:$15,'Tageplanung August'!34:34,"Orient.Ph.")+SUMIFS('Tageplanung August'!$15:$15,'Tageplanung August'!34:34,"Vertiefung")+SUMIFS('Tageplanung August'!$15:$15,'Tageplanung August'!34:34,"Wahl 1")+SUMIFS('Tageplanung August'!$15:$15,'Tageplanung August'!34:34,"Wahl 2"))*(3+IF($D15="F",2,0))/5+(SUMIFS('Tageplanung Oktober'!$20:$20,'Tageplanung Oktober'!34:34,"KH")+SUMIFS('Tageplanung Oktober'!$15:$15,'Tageplanung Oktober'!34:34,"Orient.Ph.")+SUMIFS('Tageplanung Oktober'!$15:$15,'Tageplanung Oktober'!34:34,"Vertiefung")+SUMIFS('Tageplanung Oktober'!$15:$15,'Tageplanung Oktober'!34:34,"Wahl 1")+SUMIFS('Tageplanung Oktober'!$15:$15,'Tageplanung Oktober'!34:34,"Wahl 2"))*(3+IF($D15="F",2,0))/5+SUMIFS('Blockplanung April'!$20:$20,'Blockplanung April'!34:34,"KH")+SUMIFS('Blockplanung April'!$15:$15,'Blockplanung April'!34:34,"Orient.Ph.")+SUMIFS('Blockplanung April'!$15:$15,'Blockplanung April'!34:34,"Vertiefung")+SUMIFS('Blockplanung April'!$15:$15,'Blockplanung April'!34:34,"Wahl 1")+SUMIFS('Blockplanung April'!$15:$15,'Blockplanung April'!34:34,"Wahl 2")+SUMIFS('Blockplanung August'!$20:$20,'Blockplanung August'!34:34,"KH")+SUMIFS('Blockplanung August'!$15:$15,'Blockplanung August'!34:34,"Orient.Ph.")+SUMIFS('Blockplanung August'!$15:$15,'Blockplanung August'!34:34,"Vertiefung")+SUMIFS('Blockplanung August'!$15:$15,'Blockplanung August'!34:34,"Wahl 1")+SUMIFS('Blockplanung August'!$15:$15,'Blockplanung August'!34:34,"Wahl 2")+SUMIFS('Blockplanung Oktober'!$20:$20,'Blockplanung Oktober'!34:34,"KH")+SUMIFS('Blockplanung Oktober'!$15:$15,'Blockplanung Oktober'!34:34,"Orient.Ph.")+SUMIFS('Blockplanung Oktober'!$15:$15,'Blockplanung Oktober'!34:34,"Vertiefung")+SUMIFS('Blockplanung Oktober'!$15:$15,'Blockplanung Oktober'!34:34,"Wahl 1")+SUMIFS('Blockplanung Oktober'!$15:$15,'Blockplanung Oktober'!34:34,"Wahl 2")</f>
        <v>12</v>
      </c>
      <c r="H15" s="9">
        <f>(SUMIFS('Tageplanung April'!$20:$20,'Tageplanung April'!34:34,"Päd")+SUMIFS('Tageplanung April'!$16:$16,'Tageplanung April'!34:34,"Orient.Ph.")+SUMIFS('Tageplanung April'!$16:$16,'Tageplanung April'!34:34,"Vertiefung")+SUMIFS('Tageplanung April'!$16:$16,'Tageplanung April'!34:34,"Wahl 1")+SUMIFS('Tageplanung April'!$16:$16,'Tageplanung April'!34:34,"Wahl 2"))*(3+IF($D15="F",2,0))/5+(SUMIFS('Tageplanung August'!$20:$20,'Tageplanung August'!34:34,"Päd")+SUMIFS('Tageplanung August'!$16:$16,'Tageplanung August'!34:34,"Orient.Ph.")+SUMIFS('Tageplanung August'!$16:$16,'Tageplanung August'!34:34,"Vertiefung")+SUMIFS('Tageplanung August'!$16:$16,'Tageplanung August'!34:34,"Wahl 1")+SUMIFS('Tageplanung August'!$16:$16,'Tageplanung August'!34:34,"Wahl 2"))*(3+IF($D15="F",2,0))/5+(SUMIFS('Tageplanung Oktober'!$20:$20,'Tageplanung Oktober'!34:34,"Päd")+SUMIFS('Tageplanung Oktober'!$16:$16,'Tageplanung Oktober'!34:34,"Orient.Ph.")+SUMIFS('Tageplanung Oktober'!$16:$16,'Tageplanung Oktober'!34:34,"Vertiefung")+SUMIFS('Tageplanung Oktober'!$16:$16,'Tageplanung Oktober'!34:34,"Wahl 1")+SUMIFS('Tageplanung Oktober'!$16:$16,'Tageplanung Oktober'!34:34,"Wahl 2"))*(3+IF($D15="F",2,0))/5+SUMIFS('Blockplanung April'!$20:$20,'Blockplanung April'!34:34,"Päd")+SUMIFS('Blockplanung April'!$16:$16,'Blockplanung April'!34:34,"Orient.Ph.")+SUMIFS('Blockplanung April'!$16:$16,'Blockplanung April'!34:34,"Vertiefung")+SUMIFS('Blockplanung April'!$16:$16,'Blockplanung April'!34:34,"Wahl 1")+SUMIFS('Blockplanung April'!$16:$16,'Blockplanung April'!34:34,"Wahl 2")+SUMIFS('Blockplanung August'!$20:$20,'Blockplanung August'!34:34,"Päd")+SUMIFS('Blockplanung August'!$16:$16,'Blockplanung August'!34:34,"Orient.Ph.")+SUMIFS('Blockplanung August'!$16:$16,'Blockplanung August'!34:34,"Vertiefung")+SUMIFS('Blockplanung August'!$16:$16,'Blockplanung August'!34:34,"Wahl 1")+SUMIFS('Blockplanung August'!$16:$16,'Blockplanung August'!34:34,"Wahl 2")+SUMIFS('Blockplanung Oktober'!$20:$20,'Blockplanung Oktober'!34:34,"Päd")+SUMIFS('Blockplanung Oktober'!$16:$16,'Blockplanung Oktober'!34:34,"Orient.Ph.")+SUMIFS('Blockplanung Oktober'!$16:$16,'Blockplanung Oktober'!34:34,"Vertiefung")+SUMIFS('Blockplanung Oktober'!$16:$16,'Blockplanung Oktober'!34:34,"Wahl 1")+SUMIFS('Blockplanung Oktober'!$16:$16,'Blockplanung Oktober'!34:34,"Wahl 2")</f>
        <v>3</v>
      </c>
      <c r="I15" s="9">
        <f>(SUMIFS('Tageplanung April'!$20:$20,'Tageplanung April'!34:34,"Psych")+SUMIFS('Tageplanung April'!$19:$19,'Tageplanung April'!34:34,"Orient.Ph.")+SUMIFS('Tageplanung April'!$19:$19,'Tageplanung April'!34:34,"Vertiefung")+SUMIFS('Tageplanung April'!$19:$19,'Tageplanung April'!34:34,"Wahl 1")+SUMIFS('Tageplanung April'!$19:$19,'Tageplanung April'!34:34,"Wahl 2"))*(3+IF($D15="F",2,0))/5+(SUMIFS('Tageplanung August'!$20:$20,'Tageplanung August'!34:34,"Psych")+SUMIFS('Tageplanung August'!$19:$19,'Tageplanung August'!34:34,"Orient.Ph.")+SUMIFS('Tageplanung August'!$19:$19,'Tageplanung August'!34:34,"Vertiefung")+SUMIFS('Tageplanung August'!$19:$19,'Tageplanung August'!34:34,"Wahl 1")+SUMIFS('Tageplanung August'!$19:$19,'Tageplanung August'!34:34,"Wahl 2"))*(3+IF($D15="F",2,0))/5+(SUMIFS('Tageplanung Oktober'!$20:$20,'Tageplanung Oktober'!34:34,"Psych")+SUMIFS('Tageplanung Oktober'!$19:$19,'Tageplanung Oktober'!34:34,"Orient.Ph.")+SUMIFS('Tageplanung Oktober'!$19:$19,'Tageplanung Oktober'!34:34,"Vertiefung")+SUMIFS('Tageplanung Oktober'!$19:$19,'Tageplanung Oktober'!34:34,"Wahl 1")+SUMIFS('Tageplanung Oktober'!$19:$19,'Tageplanung Oktober'!34:34,"Wahl 2"))*(3+IF($D15="F",2,0))/5+SUMIFS('Blockplanung April'!$20:$20,'Blockplanung April'!34:34,"Psych")+SUMIFS('Blockplanung April'!$19:$19,'Blockplanung April'!34:34,"Orient.Ph.")+SUMIFS('Blockplanung April'!$19:$19,'Blockplanung April'!34:34,"Vertiefung")+SUMIFS('Blockplanung April'!$19:$19,'Blockplanung April'!34:34,"Wahl 1")+SUMIFS('Blockplanung April'!$19:$19,'Blockplanung April'!34:34,"Wahl 2")+SUMIFS('Blockplanung August'!$20:$20,'Blockplanung August'!34:34,"Psych")+SUMIFS('Blockplanung August'!$19:$19,'Blockplanung August'!34:34,"Orient.Ph.")+SUMIFS('Blockplanung August'!$19:$19,'Blockplanung August'!34:34,"Vertiefung")+SUMIFS('Blockplanung August'!$19:$19,'Blockplanung August'!34:34,"Wahl 1")+SUMIFS('Blockplanung August'!$19:$19,'Blockplanung August'!34:34,"Wahl 2")+SUMIFS('Blockplanung Oktober'!$20:$20,'Blockplanung Oktober'!34:34,"Psych")+SUMIFS('Blockplanung Oktober'!$19:$19,'Blockplanung Oktober'!34:34,"Orient.Ph.")+SUMIFS('Blockplanung Oktober'!$19:$19,'Blockplanung Oktober'!34:34,"Vertiefung")+SUMIFS('Blockplanung Oktober'!$19:$19,'Blockplanung Oktober'!34:34,"Wahl 1")+SUMIFS('Blockplanung Oktober'!$19:$19,'Blockplanung Oktober'!34:34,"Wahl 2")</f>
        <v>0</v>
      </c>
      <c r="J15" s="9">
        <f t="shared" si="0"/>
        <v>56</v>
      </c>
      <c r="K15" s="9">
        <f t="shared" si="1"/>
        <v>22</v>
      </c>
      <c r="L15" s="9">
        <f t="shared" si="2"/>
        <v>8</v>
      </c>
      <c r="M15" s="9">
        <f t="shared" si="3"/>
        <v>2</v>
      </c>
      <c r="N15" s="7">
        <f t="shared" si="4"/>
        <v>120</v>
      </c>
      <c r="O15" s="316"/>
    </row>
    <row r="16" spans="1:15" s="1" customFormat="1" x14ac:dyDescent="0.2">
      <c r="A16" s="253"/>
      <c r="B16" s="250" t="s">
        <v>10</v>
      </c>
      <c r="C16" s="11">
        <v>27</v>
      </c>
      <c r="D16" s="39"/>
      <c r="E16" s="9">
        <f>(SUMIFS('Tageplanung April'!$20:$20,'Tageplanung April'!35:35,"APH")+SUMIFS('Tageplanung April'!$18:$18,'Tageplanung April'!35:35,"Orient.Ph.")+SUMIFS('Tageplanung April'!$18:$18,'Tageplanung April'!35:35,"Vertiefung")+SUMIFS('Tageplanung April'!$18:$18,'Tageplanung April'!35:35,"Wahl 1")+SUMIFS('Tageplanung April'!$18:$18,'Tageplanung April'!35:35,"Wahl 2"))*(3+IF($D16="F",2,0))/5+(SUMIFS('Tageplanung August'!$20:$20,'Tageplanung August'!35:35,"APH")+SUMIFS('Tageplanung August'!$18:$18,'Tageplanung August'!35:35,"Orient.Ph.")+SUMIFS('Tageplanung August'!$18:$18,'Tageplanung August'!35:35,"Vertiefung")+SUMIFS('Tageplanung August'!$18:$18,'Tageplanung August'!35:35,"Wahl 1")+SUMIFS('Tageplanung August'!$18:$18,'Tageplanung August'!35:35,"Wahl 2"))*(3+IF($D16="F",2,0))/5+(SUMIFS('Tageplanung Oktober'!$20:$20,'Tageplanung Oktober'!35:35,"APH")+SUMIFS('Tageplanung Oktober'!$18:$18,'Tageplanung Oktober'!35:35,"Orient.Ph.")+SUMIFS('Tageplanung Oktober'!$18:$18,'Tageplanung Oktober'!35:35,"Vertiefung")+SUMIFS('Tageplanung Oktober'!$18:$18,'Tageplanung Oktober'!35:35,"Wahl 1")+SUMIFS('Tageplanung Oktober'!$18:$18,'Tageplanung Oktober'!35:35,"Wahl 2"))*(3+IF($D16="F",2,0))/5+SUMIFS('Blockplanung April'!$20:$20,'Blockplanung April'!35:35,"APH")+SUMIFS('Blockplanung April'!$18:$18,'Blockplanung April'!35:35,"Orient.Ph.")+SUMIFS('Blockplanung April'!$18:$18,'Blockplanung April'!35:35,"Vertiefung")+SUMIFS('Blockplanung April'!$18:$18,'Blockplanung April'!35:35,"Wahl 1")+SUMIFS('Blockplanung April'!$18:$18,'Blockplanung April'!35:35,"Wahl 2")+SUMIFS('Blockplanung August'!$20:$20,'Blockplanung August'!35:35,"APH")+SUMIFS('Blockplanung August'!$18:$18,'Blockplanung August'!35:35,"Orient.Ph.")+SUMIFS('Blockplanung August'!$18:$18,'Blockplanung August'!35:35,"Vertiefung")+SUMIFS('Blockplanung August'!$18:$18,'Blockplanung August'!35:35,"Wahl 1")+SUMIFS('Blockplanung August'!$18:$18,'Blockplanung August'!35:35,"Wahl 2")+SUMIFS('Blockplanung Oktober'!$20:$20,'Blockplanung Oktober'!35:35,"APH")+SUMIFS('Blockplanung Oktober'!$18:$18,'Blockplanung Oktober'!35:35,"Orient.Ph.")+SUMIFS('Blockplanung Oktober'!$18:$18,'Blockplanung Oktober'!35:35,"Vertiefung")+SUMIFS('Blockplanung Oktober'!$18:$18,'Blockplanung Oktober'!35:35,"Wahl 1")+SUMIFS('Blockplanung Oktober'!$18:$18,'Blockplanung Oktober'!35:35,"Wahl 2")</f>
        <v>62.4</v>
      </c>
      <c r="F16" s="9">
        <f>(SUMIFS('Tageplanung April'!$20:$20,'Tageplanung April'!35:35,"AD")+SUMIFS('Tageplanung April'!$17:$17,'Tageplanung April'!35:35,"Orient.Ph.")+SUMIFS('Tageplanung April'!$17:$17,'Tageplanung April'!35:35,"Vertiefung")+SUMIFS('Tageplanung April'!$17:$17,'Tageplanung April'!35:35,"Wahl 1")+SUMIFS('Tageplanung April'!$17:$17,'Tageplanung April'!35:35,"Wahl 2"))*(3+IF($D16="F",2,0))/5+(SUMIFS('Tageplanung August'!$20:$20,'Tageplanung August'!35:35,"AD")+SUMIFS('Tageplanung August'!$17:$17,'Tageplanung August'!35:35,"Orient.Ph.")+SUMIFS('Tageplanung August'!$17:$17,'Tageplanung August'!35:35,"Vertiefung")+SUMIFS('Tageplanung August'!$17:$17,'Tageplanung August'!35:35,"Wahl 1")+SUMIFS('Tageplanung August'!$17:$17,'Tageplanung August'!35:35,"Wahl 2"))*(3+IF($D16="F",2,0))/5+(SUMIFS('Tageplanung Oktober'!$20:$20,'Tageplanung Oktober'!35:35,"AD")+SUMIFS('Tageplanung Oktober'!$17:$17,'Tageplanung Oktober'!35:35,"Orient.Ph.")+SUMIFS('Tageplanung Oktober'!$17:$17,'Tageplanung Oktober'!35:35,"Vertiefung")+SUMIFS('Tageplanung Oktober'!$17:$17,'Tageplanung Oktober'!35:35,"Wahl 1")+SUMIFS('Tageplanung Oktober'!$17:$17,'Tageplanung Oktober'!35:35,"Wahl 2"))*(3+IF($D16="F",2,0))/5+SUMIFS('Blockplanung April'!$20:$20,'Blockplanung April'!35:35,"AD")+SUMIFS('Blockplanung April'!$17:$17,'Blockplanung April'!35:35,"Orient.Ph.")+SUMIFS('Blockplanung April'!$17:$17,'Blockplanung April'!35:35,"Vertiefung")+SUMIFS('Blockplanung April'!$17:$17,'Blockplanung April'!35:35,"Wahl 1")+SUMIFS('Blockplanung April'!$17:$17,'Blockplanung April'!35:35,"Wahl 2")+SUMIFS('Blockplanung August'!$20:$20,'Blockplanung August'!35:35,"AD")+SUMIFS('Blockplanung August'!$17:$17,'Blockplanung August'!35:35,"Orient.Ph.")+SUMIFS('Blockplanung August'!$17:$17,'Blockplanung August'!35:35,"Vertiefung")+SUMIFS('Blockplanung August'!$17:$17,'Blockplanung August'!35:35,"Wahl 1")+SUMIFS('Blockplanung August'!$17:$17,'Blockplanung August'!35:35,"Wahl 2")+SUMIFS('Blockplanung Oktober'!$20:$20,'Blockplanung Oktober'!35:35,"AD")+SUMIFS('Blockplanung Oktober'!$17:$17,'Blockplanung Oktober'!35:35,"Orient.Ph.")+SUMIFS('Blockplanung Oktober'!$17:$17,'Blockplanung Oktober'!35:35,"Vertiefung")+SUMIFS('Blockplanung Oktober'!$17:$17,'Blockplanung Oktober'!35:35,"Wahl 1")+SUMIFS('Blockplanung Oktober'!$17:$17,'Blockplanung Oktober'!35:35,"Wahl 2")</f>
        <v>25.8</v>
      </c>
      <c r="G16" s="9">
        <f>(SUMIFS('Tageplanung April'!$20:$20,'Tageplanung April'!35:35,"KH")+SUMIFS('Tageplanung April'!$15:$15,'Tageplanung April'!35:35,"Orient.Ph.")+SUMIFS('Tageplanung April'!$15:$15,'Tageplanung April'!35:35,"Vertiefung")+SUMIFS('Tageplanung April'!$15:$15,'Tageplanung April'!35:35,"Wahl 1")+SUMIFS('Tageplanung April'!$15:$15,'Tageplanung April'!35:35,"Wahl 2"))*(3+IF($D16="F",2,0))/5+(SUMIFS('Tageplanung August'!$20:$20,'Tageplanung August'!35:35,"KH")+SUMIFS('Tageplanung August'!$15:$15,'Tageplanung August'!35:35,"Orient.Ph.")+SUMIFS('Tageplanung August'!$15:$15,'Tageplanung August'!35:35,"Vertiefung")+SUMIFS('Tageplanung August'!$15:$15,'Tageplanung August'!35:35,"Wahl 1")+SUMIFS('Tageplanung August'!$15:$15,'Tageplanung August'!35:35,"Wahl 2"))*(3+IF($D16="F",2,0))/5+(SUMIFS('Tageplanung Oktober'!$20:$20,'Tageplanung Oktober'!35:35,"KH")+SUMIFS('Tageplanung Oktober'!$15:$15,'Tageplanung Oktober'!35:35,"Orient.Ph.")+SUMIFS('Tageplanung Oktober'!$15:$15,'Tageplanung Oktober'!35:35,"Vertiefung")+SUMIFS('Tageplanung Oktober'!$15:$15,'Tageplanung Oktober'!35:35,"Wahl 1")+SUMIFS('Tageplanung Oktober'!$15:$15,'Tageplanung Oktober'!35:35,"Wahl 2"))*(3+IF($D16="F",2,0))/5+SUMIFS('Blockplanung April'!$20:$20,'Blockplanung April'!35:35,"KH")+SUMIFS('Blockplanung April'!$15:$15,'Blockplanung April'!35:35,"Orient.Ph.")+SUMIFS('Blockplanung April'!$15:$15,'Blockplanung April'!35:35,"Vertiefung")+SUMIFS('Blockplanung April'!$15:$15,'Blockplanung April'!35:35,"Wahl 1")+SUMIFS('Blockplanung April'!$15:$15,'Blockplanung April'!35:35,"Wahl 2")+SUMIFS('Blockplanung August'!$20:$20,'Blockplanung August'!35:35,"KH")+SUMIFS('Blockplanung August'!$15:$15,'Blockplanung August'!35:35,"Orient.Ph.")+SUMIFS('Blockplanung August'!$15:$15,'Blockplanung August'!35:35,"Vertiefung")+SUMIFS('Blockplanung August'!$15:$15,'Blockplanung August'!35:35,"Wahl 1")+SUMIFS('Blockplanung August'!$15:$15,'Blockplanung August'!35:35,"Wahl 2")+SUMIFS('Blockplanung Oktober'!$20:$20,'Blockplanung Oktober'!35:35,"KH")+SUMIFS('Blockplanung Oktober'!$15:$15,'Blockplanung Oktober'!35:35,"Orient.Ph.")+SUMIFS('Blockplanung Oktober'!$15:$15,'Blockplanung Oktober'!35:35,"Vertiefung")+SUMIFS('Blockplanung Oktober'!$15:$15,'Blockplanung Oktober'!35:35,"Wahl 1")+SUMIFS('Blockplanung Oktober'!$15:$15,'Blockplanung Oktober'!35:35,"Wahl 2")</f>
        <v>12</v>
      </c>
      <c r="H16" s="9">
        <f>(SUMIFS('Tageplanung April'!$20:$20,'Tageplanung April'!35:35,"Päd")+SUMIFS('Tageplanung April'!$16:$16,'Tageplanung April'!35:35,"Orient.Ph.")+SUMIFS('Tageplanung April'!$16:$16,'Tageplanung April'!35:35,"Vertiefung")+SUMIFS('Tageplanung April'!$16:$16,'Tageplanung April'!35:35,"Wahl 1")+SUMIFS('Tageplanung April'!$16:$16,'Tageplanung April'!35:35,"Wahl 2"))*(3+IF($D16="F",2,0))/5+(SUMIFS('Tageplanung August'!$20:$20,'Tageplanung August'!35:35,"Päd")+SUMIFS('Tageplanung August'!$16:$16,'Tageplanung August'!35:35,"Orient.Ph.")+SUMIFS('Tageplanung August'!$16:$16,'Tageplanung August'!35:35,"Vertiefung")+SUMIFS('Tageplanung August'!$16:$16,'Tageplanung August'!35:35,"Wahl 1")+SUMIFS('Tageplanung August'!$16:$16,'Tageplanung August'!35:35,"Wahl 2"))*(3+IF($D16="F",2,0))/5+(SUMIFS('Tageplanung Oktober'!$20:$20,'Tageplanung Oktober'!35:35,"Päd")+SUMIFS('Tageplanung Oktober'!$16:$16,'Tageplanung Oktober'!35:35,"Orient.Ph.")+SUMIFS('Tageplanung Oktober'!$16:$16,'Tageplanung Oktober'!35:35,"Vertiefung")+SUMIFS('Tageplanung Oktober'!$16:$16,'Tageplanung Oktober'!35:35,"Wahl 1")+SUMIFS('Tageplanung Oktober'!$16:$16,'Tageplanung Oktober'!35:35,"Wahl 2"))*(3+IF($D16="F",2,0))/5+SUMIFS('Blockplanung April'!$20:$20,'Blockplanung April'!35:35,"Päd")+SUMIFS('Blockplanung April'!$16:$16,'Blockplanung April'!35:35,"Orient.Ph.")+SUMIFS('Blockplanung April'!$16:$16,'Blockplanung April'!35:35,"Vertiefung")+SUMIFS('Blockplanung April'!$16:$16,'Blockplanung April'!35:35,"Wahl 1")+SUMIFS('Blockplanung April'!$16:$16,'Blockplanung April'!35:35,"Wahl 2")+SUMIFS('Blockplanung August'!$20:$20,'Blockplanung August'!35:35,"Päd")+SUMIFS('Blockplanung August'!$16:$16,'Blockplanung August'!35:35,"Orient.Ph.")+SUMIFS('Blockplanung August'!$16:$16,'Blockplanung August'!35:35,"Vertiefung")+SUMIFS('Blockplanung August'!$16:$16,'Blockplanung August'!35:35,"Wahl 1")+SUMIFS('Blockplanung August'!$16:$16,'Blockplanung August'!35:35,"Wahl 2")+SUMIFS('Blockplanung Oktober'!$20:$20,'Blockplanung Oktober'!35:35,"Päd")+SUMIFS('Blockplanung Oktober'!$16:$16,'Blockplanung Oktober'!35:35,"Orient.Ph.")+SUMIFS('Blockplanung Oktober'!$16:$16,'Blockplanung Oktober'!35:35,"Vertiefung")+SUMIFS('Blockplanung Oktober'!$16:$16,'Blockplanung Oktober'!35:35,"Wahl 1")+SUMIFS('Blockplanung Oktober'!$16:$16,'Blockplanung Oktober'!35:35,"Wahl 2")</f>
        <v>3</v>
      </c>
      <c r="I16" s="9">
        <f>(SUMIFS('Tageplanung April'!$20:$20,'Tageplanung April'!35:35,"Psych")+SUMIFS('Tageplanung April'!$19:$19,'Tageplanung April'!35:35,"Orient.Ph.")+SUMIFS('Tageplanung April'!$19:$19,'Tageplanung April'!35:35,"Vertiefung")+SUMIFS('Tageplanung April'!$19:$19,'Tageplanung April'!35:35,"Wahl 1")+SUMIFS('Tageplanung April'!$19:$19,'Tageplanung April'!35:35,"Wahl 2"))*(3+IF($D16="F",2,0))/5+(SUMIFS('Tageplanung August'!$20:$20,'Tageplanung August'!35:35,"Psych")+SUMIFS('Tageplanung August'!$19:$19,'Tageplanung August'!35:35,"Orient.Ph.")+SUMIFS('Tageplanung August'!$19:$19,'Tageplanung August'!35:35,"Vertiefung")+SUMIFS('Tageplanung August'!$19:$19,'Tageplanung August'!35:35,"Wahl 1")+SUMIFS('Tageplanung August'!$19:$19,'Tageplanung August'!35:35,"Wahl 2"))*(3+IF($D16="F",2,0))/5+(SUMIFS('Tageplanung Oktober'!$20:$20,'Tageplanung Oktober'!35:35,"Psych")+SUMIFS('Tageplanung Oktober'!$19:$19,'Tageplanung Oktober'!35:35,"Orient.Ph.")+SUMIFS('Tageplanung Oktober'!$19:$19,'Tageplanung Oktober'!35:35,"Vertiefung")+SUMIFS('Tageplanung Oktober'!$19:$19,'Tageplanung Oktober'!35:35,"Wahl 1")+SUMIFS('Tageplanung Oktober'!$19:$19,'Tageplanung Oktober'!35:35,"Wahl 2"))*(3+IF($D16="F",2,0))/5+SUMIFS('Blockplanung April'!$20:$20,'Blockplanung April'!35:35,"Psych")+SUMIFS('Blockplanung April'!$19:$19,'Blockplanung April'!35:35,"Orient.Ph.")+SUMIFS('Blockplanung April'!$19:$19,'Blockplanung April'!35:35,"Vertiefung")+SUMIFS('Blockplanung April'!$19:$19,'Blockplanung April'!35:35,"Wahl 1")+SUMIFS('Blockplanung April'!$19:$19,'Blockplanung April'!35:35,"Wahl 2")+SUMIFS('Blockplanung August'!$20:$20,'Blockplanung August'!35:35,"Psych")+SUMIFS('Blockplanung August'!$19:$19,'Blockplanung August'!35:35,"Orient.Ph.")+SUMIFS('Blockplanung August'!$19:$19,'Blockplanung August'!35:35,"Vertiefung")+SUMIFS('Blockplanung August'!$19:$19,'Blockplanung August'!35:35,"Wahl 1")+SUMIFS('Blockplanung August'!$19:$19,'Blockplanung August'!35:35,"Wahl 2")+SUMIFS('Blockplanung Oktober'!$20:$20,'Blockplanung Oktober'!35:35,"Psych")+SUMIFS('Blockplanung Oktober'!$19:$19,'Blockplanung Oktober'!35:35,"Orient.Ph.")+SUMIFS('Blockplanung Oktober'!$19:$19,'Blockplanung Oktober'!35:35,"Vertiefung")+SUMIFS('Blockplanung Oktober'!$19:$19,'Blockplanung Oktober'!35:35,"Wahl 1")+SUMIFS('Blockplanung Oktober'!$19:$19,'Blockplanung Oktober'!35:35,"Wahl 2")</f>
        <v>0</v>
      </c>
      <c r="J16" s="9">
        <f t="shared" si="0"/>
        <v>56</v>
      </c>
      <c r="K16" s="9">
        <f t="shared" si="1"/>
        <v>22</v>
      </c>
      <c r="L16" s="9">
        <f t="shared" si="2"/>
        <v>8</v>
      </c>
      <c r="M16" s="9">
        <f t="shared" si="3"/>
        <v>2</v>
      </c>
      <c r="N16" s="7">
        <f t="shared" si="4"/>
        <v>120</v>
      </c>
      <c r="O16" s="316"/>
    </row>
    <row r="17" spans="1:15" s="1" customFormat="1" x14ac:dyDescent="0.2">
      <c r="A17" s="253"/>
      <c r="B17" s="250"/>
      <c r="C17" s="11">
        <v>28</v>
      </c>
      <c r="D17" s="39"/>
      <c r="E17" s="9">
        <f>(SUMIFS('Tageplanung April'!$20:$20,'Tageplanung April'!36:36,"APH")+SUMIFS('Tageplanung April'!$18:$18,'Tageplanung April'!36:36,"Orient.Ph.")+SUMIFS('Tageplanung April'!$18:$18,'Tageplanung April'!36:36,"Vertiefung")+SUMIFS('Tageplanung April'!$18:$18,'Tageplanung April'!36:36,"Wahl 1")+SUMIFS('Tageplanung April'!$18:$18,'Tageplanung April'!36:36,"Wahl 2"))*(3+IF($D17="F",2,0))/5+(SUMIFS('Tageplanung August'!$20:$20,'Tageplanung August'!36:36,"APH")+SUMIFS('Tageplanung August'!$18:$18,'Tageplanung August'!36:36,"Orient.Ph.")+SUMIFS('Tageplanung August'!$18:$18,'Tageplanung August'!36:36,"Vertiefung")+SUMIFS('Tageplanung August'!$18:$18,'Tageplanung August'!36:36,"Wahl 1")+SUMIFS('Tageplanung August'!$18:$18,'Tageplanung August'!36:36,"Wahl 2"))*(3+IF($D17="F",2,0))/5+(SUMIFS('Tageplanung Oktober'!$20:$20,'Tageplanung Oktober'!36:36,"APH")+SUMIFS('Tageplanung Oktober'!$18:$18,'Tageplanung Oktober'!36:36,"Orient.Ph.")+SUMIFS('Tageplanung Oktober'!$18:$18,'Tageplanung Oktober'!36:36,"Vertiefung")+SUMIFS('Tageplanung Oktober'!$18:$18,'Tageplanung Oktober'!36:36,"Wahl 1")+SUMIFS('Tageplanung Oktober'!$18:$18,'Tageplanung Oktober'!36:36,"Wahl 2"))*(3+IF($D17="F",2,0))/5+SUMIFS('Blockplanung April'!$20:$20,'Blockplanung April'!36:36,"APH")+SUMIFS('Blockplanung April'!$18:$18,'Blockplanung April'!36:36,"Orient.Ph.")+SUMIFS('Blockplanung April'!$18:$18,'Blockplanung April'!36:36,"Vertiefung")+SUMIFS('Blockplanung April'!$18:$18,'Blockplanung April'!36:36,"Wahl 1")+SUMIFS('Blockplanung April'!$18:$18,'Blockplanung April'!36:36,"Wahl 2")+SUMIFS('Blockplanung August'!$20:$20,'Blockplanung August'!36:36,"APH")+SUMIFS('Blockplanung August'!$18:$18,'Blockplanung August'!36:36,"Orient.Ph.")+SUMIFS('Blockplanung August'!$18:$18,'Blockplanung August'!36:36,"Vertiefung")+SUMIFS('Blockplanung August'!$18:$18,'Blockplanung August'!36:36,"Wahl 1")+SUMIFS('Blockplanung August'!$18:$18,'Blockplanung August'!36:36,"Wahl 2")+SUMIFS('Blockplanung Oktober'!$20:$20,'Blockplanung Oktober'!36:36,"APH")+SUMIFS('Blockplanung Oktober'!$18:$18,'Blockplanung Oktober'!36:36,"Orient.Ph.")+SUMIFS('Blockplanung Oktober'!$18:$18,'Blockplanung Oktober'!36:36,"Vertiefung")+SUMIFS('Blockplanung Oktober'!$18:$18,'Blockplanung Oktober'!36:36,"Wahl 1")+SUMIFS('Blockplanung Oktober'!$18:$18,'Blockplanung Oktober'!36:36,"Wahl 2")</f>
        <v>32.4</v>
      </c>
      <c r="F17" s="9">
        <f>(SUMIFS('Tageplanung April'!$20:$20,'Tageplanung April'!36:36,"AD")+SUMIFS('Tageplanung April'!$17:$17,'Tageplanung April'!36:36,"Orient.Ph.")+SUMIFS('Tageplanung April'!$17:$17,'Tageplanung April'!36:36,"Vertiefung")+SUMIFS('Tageplanung April'!$17:$17,'Tageplanung April'!36:36,"Wahl 1")+SUMIFS('Tageplanung April'!$17:$17,'Tageplanung April'!36:36,"Wahl 2"))*(3+IF($D17="F",2,0))/5+(SUMIFS('Tageplanung August'!$20:$20,'Tageplanung August'!36:36,"AD")+SUMIFS('Tageplanung August'!$17:$17,'Tageplanung August'!36:36,"Orient.Ph.")+SUMIFS('Tageplanung August'!$17:$17,'Tageplanung August'!36:36,"Vertiefung")+SUMIFS('Tageplanung August'!$17:$17,'Tageplanung August'!36:36,"Wahl 1")+SUMIFS('Tageplanung August'!$17:$17,'Tageplanung August'!36:36,"Wahl 2"))*(3+IF($D17="F",2,0))/5+(SUMIFS('Tageplanung Oktober'!$20:$20,'Tageplanung Oktober'!36:36,"AD")+SUMIFS('Tageplanung Oktober'!$17:$17,'Tageplanung Oktober'!36:36,"Orient.Ph.")+SUMIFS('Tageplanung Oktober'!$17:$17,'Tageplanung Oktober'!36:36,"Vertiefung")+SUMIFS('Tageplanung Oktober'!$17:$17,'Tageplanung Oktober'!36:36,"Wahl 1")+SUMIFS('Tageplanung Oktober'!$17:$17,'Tageplanung Oktober'!36:36,"Wahl 2"))*(3+IF($D17="F",2,0))/5+SUMIFS('Blockplanung April'!$20:$20,'Blockplanung April'!36:36,"AD")+SUMIFS('Blockplanung April'!$17:$17,'Blockplanung April'!36:36,"Orient.Ph.")+SUMIFS('Blockplanung April'!$17:$17,'Blockplanung April'!36:36,"Vertiefung")+SUMIFS('Blockplanung April'!$17:$17,'Blockplanung April'!36:36,"Wahl 1")+SUMIFS('Blockplanung April'!$17:$17,'Blockplanung April'!36:36,"Wahl 2")+SUMIFS('Blockplanung August'!$20:$20,'Blockplanung August'!36:36,"AD")+SUMIFS('Blockplanung August'!$17:$17,'Blockplanung August'!36:36,"Orient.Ph.")+SUMIFS('Blockplanung August'!$17:$17,'Blockplanung August'!36:36,"Vertiefung")+SUMIFS('Blockplanung August'!$17:$17,'Blockplanung August'!36:36,"Wahl 1")+SUMIFS('Blockplanung August'!$17:$17,'Blockplanung August'!36:36,"Wahl 2")+SUMIFS('Blockplanung Oktober'!$20:$20,'Blockplanung Oktober'!36:36,"AD")+SUMIFS('Blockplanung Oktober'!$17:$17,'Blockplanung Oktober'!36:36,"Orient.Ph.")+SUMIFS('Blockplanung Oktober'!$17:$17,'Blockplanung Oktober'!36:36,"Vertiefung")+SUMIFS('Blockplanung Oktober'!$17:$17,'Blockplanung Oktober'!36:36,"Wahl 1")+SUMIFS('Blockplanung Oktober'!$17:$17,'Blockplanung Oktober'!36:36,"Wahl 2")</f>
        <v>10.8</v>
      </c>
      <c r="G17" s="9">
        <f>(SUMIFS('Tageplanung April'!$20:$20,'Tageplanung April'!36:36,"KH")+SUMIFS('Tageplanung April'!$15:$15,'Tageplanung April'!36:36,"Orient.Ph.")+SUMIFS('Tageplanung April'!$15:$15,'Tageplanung April'!36:36,"Vertiefung")+SUMIFS('Tageplanung April'!$15:$15,'Tageplanung April'!36:36,"Wahl 1")+SUMIFS('Tageplanung April'!$15:$15,'Tageplanung April'!36:36,"Wahl 2"))*(3+IF($D17="F",2,0))/5+(SUMIFS('Tageplanung August'!$20:$20,'Tageplanung August'!36:36,"KH")+SUMIFS('Tageplanung August'!$15:$15,'Tageplanung August'!36:36,"Orient.Ph.")+SUMIFS('Tageplanung August'!$15:$15,'Tageplanung August'!36:36,"Vertiefung")+SUMIFS('Tageplanung August'!$15:$15,'Tageplanung August'!36:36,"Wahl 1")+SUMIFS('Tageplanung August'!$15:$15,'Tageplanung August'!36:36,"Wahl 2"))*(3+IF($D17="F",2,0))/5+(SUMIFS('Tageplanung Oktober'!$20:$20,'Tageplanung Oktober'!36:36,"KH")+SUMIFS('Tageplanung Oktober'!$15:$15,'Tageplanung Oktober'!36:36,"Orient.Ph.")+SUMIFS('Tageplanung Oktober'!$15:$15,'Tageplanung Oktober'!36:36,"Vertiefung")+SUMIFS('Tageplanung Oktober'!$15:$15,'Tageplanung Oktober'!36:36,"Wahl 1")+SUMIFS('Tageplanung Oktober'!$15:$15,'Tageplanung Oktober'!36:36,"Wahl 2"))*(3+IF($D17="F",2,0))/5+SUMIFS('Blockplanung April'!$20:$20,'Blockplanung April'!36:36,"KH")+SUMIFS('Blockplanung April'!$15:$15,'Blockplanung April'!36:36,"Orient.Ph.")+SUMIFS('Blockplanung April'!$15:$15,'Blockplanung April'!36:36,"Vertiefung")+SUMIFS('Blockplanung April'!$15:$15,'Blockplanung April'!36:36,"Wahl 1")+SUMIFS('Blockplanung April'!$15:$15,'Blockplanung April'!36:36,"Wahl 2")+SUMIFS('Blockplanung August'!$20:$20,'Blockplanung August'!36:36,"KH")+SUMIFS('Blockplanung August'!$15:$15,'Blockplanung August'!36:36,"Orient.Ph.")+SUMIFS('Blockplanung August'!$15:$15,'Blockplanung August'!36:36,"Vertiefung")+SUMIFS('Blockplanung August'!$15:$15,'Blockplanung August'!36:36,"Wahl 1")+SUMIFS('Blockplanung August'!$15:$15,'Blockplanung August'!36:36,"Wahl 2")+SUMIFS('Blockplanung Oktober'!$20:$20,'Blockplanung Oktober'!36:36,"KH")+SUMIFS('Blockplanung Oktober'!$15:$15,'Blockplanung Oktober'!36:36,"Orient.Ph.")+SUMIFS('Blockplanung Oktober'!$15:$15,'Blockplanung Oktober'!36:36,"Vertiefung")+SUMIFS('Blockplanung Oktober'!$15:$15,'Blockplanung Oktober'!36:36,"Wahl 1")+SUMIFS('Blockplanung Oktober'!$15:$15,'Blockplanung Oktober'!36:36,"Wahl 2")</f>
        <v>0</v>
      </c>
      <c r="H17" s="9">
        <f>(SUMIFS('Tageplanung April'!$20:$20,'Tageplanung April'!36:36,"Päd")+SUMIFS('Tageplanung April'!$16:$16,'Tageplanung April'!36:36,"Orient.Ph.")+SUMIFS('Tageplanung April'!$16:$16,'Tageplanung April'!36:36,"Vertiefung")+SUMIFS('Tageplanung April'!$16:$16,'Tageplanung April'!36:36,"Wahl 1")+SUMIFS('Tageplanung April'!$16:$16,'Tageplanung April'!36:36,"Wahl 2"))*(3+IF($D17="F",2,0))/5+(SUMIFS('Tageplanung August'!$20:$20,'Tageplanung August'!36:36,"Päd")+SUMIFS('Tageplanung August'!$16:$16,'Tageplanung August'!36:36,"Orient.Ph.")+SUMIFS('Tageplanung August'!$16:$16,'Tageplanung August'!36:36,"Vertiefung")+SUMIFS('Tageplanung August'!$16:$16,'Tageplanung August'!36:36,"Wahl 1")+SUMIFS('Tageplanung August'!$16:$16,'Tageplanung August'!36:36,"Wahl 2"))*(3+IF($D17="F",2,0))/5+(SUMIFS('Tageplanung Oktober'!$20:$20,'Tageplanung Oktober'!36:36,"Päd")+SUMIFS('Tageplanung Oktober'!$16:$16,'Tageplanung Oktober'!36:36,"Orient.Ph.")+SUMIFS('Tageplanung Oktober'!$16:$16,'Tageplanung Oktober'!36:36,"Vertiefung")+SUMIFS('Tageplanung Oktober'!$16:$16,'Tageplanung Oktober'!36:36,"Wahl 1")+SUMIFS('Tageplanung Oktober'!$16:$16,'Tageplanung Oktober'!36:36,"Wahl 2"))*(3+IF($D17="F",2,0))/5+SUMIFS('Blockplanung April'!$20:$20,'Blockplanung April'!36:36,"Päd")+SUMIFS('Blockplanung April'!$16:$16,'Blockplanung April'!36:36,"Orient.Ph.")+SUMIFS('Blockplanung April'!$16:$16,'Blockplanung April'!36:36,"Vertiefung")+SUMIFS('Blockplanung April'!$16:$16,'Blockplanung April'!36:36,"Wahl 1")+SUMIFS('Blockplanung April'!$16:$16,'Blockplanung April'!36:36,"Wahl 2")+SUMIFS('Blockplanung August'!$20:$20,'Blockplanung August'!36:36,"Päd")+SUMIFS('Blockplanung August'!$16:$16,'Blockplanung August'!36:36,"Orient.Ph.")+SUMIFS('Blockplanung August'!$16:$16,'Blockplanung August'!36:36,"Vertiefung")+SUMIFS('Blockplanung August'!$16:$16,'Blockplanung August'!36:36,"Wahl 1")+SUMIFS('Blockplanung August'!$16:$16,'Blockplanung August'!36:36,"Wahl 2")+SUMIFS('Blockplanung Oktober'!$20:$20,'Blockplanung Oktober'!36:36,"Päd")+SUMIFS('Blockplanung Oktober'!$16:$16,'Blockplanung Oktober'!36:36,"Orient.Ph.")+SUMIFS('Blockplanung Oktober'!$16:$16,'Blockplanung Oktober'!36:36,"Vertiefung")+SUMIFS('Blockplanung Oktober'!$16:$16,'Blockplanung Oktober'!36:36,"Wahl 1")+SUMIFS('Blockplanung Oktober'!$16:$16,'Blockplanung Oktober'!36:36,"Wahl 2")</f>
        <v>0</v>
      </c>
      <c r="I17" s="9">
        <f>(SUMIFS('Tageplanung April'!$20:$20,'Tageplanung April'!36:36,"Psych")+SUMIFS('Tageplanung April'!$19:$19,'Tageplanung April'!36:36,"Orient.Ph.")+SUMIFS('Tageplanung April'!$19:$19,'Tageplanung April'!36:36,"Vertiefung")+SUMIFS('Tageplanung April'!$19:$19,'Tageplanung April'!36:36,"Wahl 1")+SUMIFS('Tageplanung April'!$19:$19,'Tageplanung April'!36:36,"Wahl 2"))*(3+IF($D17="F",2,0))/5+(SUMIFS('Tageplanung August'!$20:$20,'Tageplanung August'!36:36,"Psych")+SUMIFS('Tageplanung August'!$19:$19,'Tageplanung August'!36:36,"Orient.Ph.")+SUMIFS('Tageplanung August'!$19:$19,'Tageplanung August'!36:36,"Vertiefung")+SUMIFS('Tageplanung August'!$19:$19,'Tageplanung August'!36:36,"Wahl 1")+SUMIFS('Tageplanung August'!$19:$19,'Tageplanung August'!36:36,"Wahl 2"))*(3+IF($D17="F",2,0))/5+(SUMIFS('Tageplanung Oktober'!$20:$20,'Tageplanung Oktober'!36:36,"Psych")+SUMIFS('Tageplanung Oktober'!$19:$19,'Tageplanung Oktober'!36:36,"Orient.Ph.")+SUMIFS('Tageplanung Oktober'!$19:$19,'Tageplanung Oktober'!36:36,"Vertiefung")+SUMIFS('Tageplanung Oktober'!$19:$19,'Tageplanung Oktober'!36:36,"Wahl 1")+SUMIFS('Tageplanung Oktober'!$19:$19,'Tageplanung Oktober'!36:36,"Wahl 2"))*(3+IF($D17="F",2,0))/5+SUMIFS('Blockplanung April'!$20:$20,'Blockplanung April'!36:36,"Psych")+SUMIFS('Blockplanung April'!$19:$19,'Blockplanung April'!36:36,"Orient.Ph.")+SUMIFS('Blockplanung April'!$19:$19,'Blockplanung April'!36:36,"Vertiefung")+SUMIFS('Blockplanung April'!$19:$19,'Blockplanung April'!36:36,"Wahl 1")+SUMIFS('Blockplanung April'!$19:$19,'Blockplanung April'!36:36,"Wahl 2")+SUMIFS('Blockplanung August'!$20:$20,'Blockplanung August'!36:36,"Psych")+SUMIFS('Blockplanung August'!$19:$19,'Blockplanung August'!36:36,"Orient.Ph.")+SUMIFS('Blockplanung August'!$19:$19,'Blockplanung August'!36:36,"Vertiefung")+SUMIFS('Blockplanung August'!$19:$19,'Blockplanung August'!36:36,"Wahl 1")+SUMIFS('Blockplanung August'!$19:$19,'Blockplanung August'!36:36,"Wahl 2")+SUMIFS('Blockplanung Oktober'!$20:$20,'Blockplanung Oktober'!36:36,"Psych")+SUMIFS('Blockplanung Oktober'!$19:$19,'Blockplanung Oktober'!36:36,"Orient.Ph.")+SUMIFS('Blockplanung Oktober'!$19:$19,'Blockplanung Oktober'!36:36,"Vertiefung")+SUMIFS('Blockplanung Oktober'!$19:$19,'Blockplanung Oktober'!36:36,"Wahl 1")+SUMIFS('Blockplanung Oktober'!$19:$19,'Blockplanung Oktober'!36:36,"Wahl 2")</f>
        <v>0</v>
      </c>
      <c r="J17" s="9">
        <f t="shared" si="0"/>
        <v>56</v>
      </c>
      <c r="K17" s="9">
        <f t="shared" si="1"/>
        <v>22</v>
      </c>
      <c r="L17" s="9">
        <f t="shared" si="2"/>
        <v>8</v>
      </c>
      <c r="M17" s="9">
        <f t="shared" si="3"/>
        <v>2</v>
      </c>
      <c r="N17" s="7">
        <f t="shared" si="4"/>
        <v>120</v>
      </c>
      <c r="O17" s="316"/>
    </row>
    <row r="18" spans="1:15" s="1" customFormat="1" x14ac:dyDescent="0.2">
      <c r="A18" s="253"/>
      <c r="B18" s="250"/>
      <c r="C18" s="11">
        <v>29</v>
      </c>
      <c r="D18" s="39"/>
      <c r="E18" s="9">
        <f>(SUMIFS('Tageplanung April'!$20:$20,'Tageplanung April'!37:37,"APH")+SUMIFS('Tageplanung April'!$18:$18,'Tageplanung April'!37:37,"Orient.Ph.")+SUMIFS('Tageplanung April'!$18:$18,'Tageplanung April'!37:37,"Vertiefung")+SUMIFS('Tageplanung April'!$18:$18,'Tageplanung April'!37:37,"Wahl 1")+SUMIFS('Tageplanung April'!$18:$18,'Tageplanung April'!37:37,"Wahl 2"))*(3+IF($D18="F",2,0))/5+(SUMIFS('Tageplanung August'!$20:$20,'Tageplanung August'!37:37,"APH")+SUMIFS('Tageplanung August'!$18:$18,'Tageplanung August'!37:37,"Orient.Ph.")+SUMIFS('Tageplanung August'!$18:$18,'Tageplanung August'!37:37,"Vertiefung")+SUMIFS('Tageplanung August'!$18:$18,'Tageplanung August'!37:37,"Wahl 1")+SUMIFS('Tageplanung August'!$18:$18,'Tageplanung August'!37:37,"Wahl 2"))*(3+IF($D18="F",2,0))/5+(SUMIFS('Tageplanung Oktober'!$20:$20,'Tageplanung Oktober'!37:37,"APH")+SUMIFS('Tageplanung Oktober'!$18:$18,'Tageplanung Oktober'!37:37,"Orient.Ph.")+SUMIFS('Tageplanung Oktober'!$18:$18,'Tageplanung Oktober'!37:37,"Vertiefung")+SUMIFS('Tageplanung Oktober'!$18:$18,'Tageplanung Oktober'!37:37,"Wahl 1")+SUMIFS('Tageplanung Oktober'!$18:$18,'Tageplanung Oktober'!37:37,"Wahl 2"))*(3+IF($D18="F",2,0))/5+SUMIFS('Blockplanung April'!$20:$20,'Blockplanung April'!37:37,"APH")+SUMIFS('Blockplanung April'!$18:$18,'Blockplanung April'!37:37,"Orient.Ph.")+SUMIFS('Blockplanung April'!$18:$18,'Blockplanung April'!37:37,"Vertiefung")+SUMIFS('Blockplanung April'!$18:$18,'Blockplanung April'!37:37,"Wahl 1")+SUMIFS('Blockplanung April'!$18:$18,'Blockplanung April'!37:37,"Wahl 2")+SUMIFS('Blockplanung August'!$20:$20,'Blockplanung August'!37:37,"APH")+SUMIFS('Blockplanung August'!$18:$18,'Blockplanung August'!37:37,"Orient.Ph.")+SUMIFS('Blockplanung August'!$18:$18,'Blockplanung August'!37:37,"Vertiefung")+SUMIFS('Blockplanung August'!$18:$18,'Blockplanung August'!37:37,"Wahl 1")+SUMIFS('Blockplanung August'!$18:$18,'Blockplanung August'!37:37,"Wahl 2")+SUMIFS('Blockplanung Oktober'!$20:$20,'Blockplanung Oktober'!37:37,"APH")+SUMIFS('Blockplanung Oktober'!$18:$18,'Blockplanung Oktober'!37:37,"Orient.Ph.")+SUMIFS('Blockplanung Oktober'!$18:$18,'Blockplanung Oktober'!37:37,"Vertiefung")+SUMIFS('Blockplanung Oktober'!$18:$18,'Blockplanung Oktober'!37:37,"Wahl 1")+SUMIFS('Blockplanung Oktober'!$18:$18,'Blockplanung Oktober'!37:37,"Wahl 2")</f>
        <v>32.4</v>
      </c>
      <c r="F18" s="9">
        <f>(SUMIFS('Tageplanung April'!$20:$20,'Tageplanung April'!37:37,"AD")+SUMIFS('Tageplanung April'!$17:$17,'Tageplanung April'!37:37,"Orient.Ph.")+SUMIFS('Tageplanung April'!$17:$17,'Tageplanung April'!37:37,"Vertiefung")+SUMIFS('Tageplanung April'!$17:$17,'Tageplanung April'!37:37,"Wahl 1")+SUMIFS('Tageplanung April'!$17:$17,'Tageplanung April'!37:37,"Wahl 2"))*(3+IF($D18="F",2,0))/5+(SUMIFS('Tageplanung August'!$20:$20,'Tageplanung August'!37:37,"AD")+SUMIFS('Tageplanung August'!$17:$17,'Tageplanung August'!37:37,"Orient.Ph.")+SUMIFS('Tageplanung August'!$17:$17,'Tageplanung August'!37:37,"Vertiefung")+SUMIFS('Tageplanung August'!$17:$17,'Tageplanung August'!37:37,"Wahl 1")+SUMIFS('Tageplanung August'!$17:$17,'Tageplanung August'!37:37,"Wahl 2"))*(3+IF($D18="F",2,0))/5+(SUMIFS('Tageplanung Oktober'!$20:$20,'Tageplanung Oktober'!37:37,"AD")+SUMIFS('Tageplanung Oktober'!$17:$17,'Tageplanung Oktober'!37:37,"Orient.Ph.")+SUMIFS('Tageplanung Oktober'!$17:$17,'Tageplanung Oktober'!37:37,"Vertiefung")+SUMIFS('Tageplanung Oktober'!$17:$17,'Tageplanung Oktober'!37:37,"Wahl 1")+SUMIFS('Tageplanung Oktober'!$17:$17,'Tageplanung Oktober'!37:37,"Wahl 2"))*(3+IF($D18="F",2,0))/5+SUMIFS('Blockplanung April'!$20:$20,'Blockplanung April'!37:37,"AD")+SUMIFS('Blockplanung April'!$17:$17,'Blockplanung April'!37:37,"Orient.Ph.")+SUMIFS('Blockplanung April'!$17:$17,'Blockplanung April'!37:37,"Vertiefung")+SUMIFS('Blockplanung April'!$17:$17,'Blockplanung April'!37:37,"Wahl 1")+SUMIFS('Blockplanung April'!$17:$17,'Blockplanung April'!37:37,"Wahl 2")+SUMIFS('Blockplanung August'!$20:$20,'Blockplanung August'!37:37,"AD")+SUMIFS('Blockplanung August'!$17:$17,'Blockplanung August'!37:37,"Orient.Ph.")+SUMIFS('Blockplanung August'!$17:$17,'Blockplanung August'!37:37,"Vertiefung")+SUMIFS('Blockplanung August'!$17:$17,'Blockplanung August'!37:37,"Wahl 1")+SUMIFS('Blockplanung August'!$17:$17,'Blockplanung August'!37:37,"Wahl 2")+SUMIFS('Blockplanung Oktober'!$20:$20,'Blockplanung Oktober'!37:37,"AD")+SUMIFS('Blockplanung Oktober'!$17:$17,'Blockplanung Oktober'!37:37,"Orient.Ph.")+SUMIFS('Blockplanung Oktober'!$17:$17,'Blockplanung Oktober'!37:37,"Vertiefung")+SUMIFS('Blockplanung Oktober'!$17:$17,'Blockplanung Oktober'!37:37,"Wahl 1")+SUMIFS('Blockplanung Oktober'!$17:$17,'Blockplanung Oktober'!37:37,"Wahl 2")</f>
        <v>10.8</v>
      </c>
      <c r="G18" s="9">
        <f>(SUMIFS('Tageplanung April'!$20:$20,'Tageplanung April'!37:37,"KH")+SUMIFS('Tageplanung April'!$15:$15,'Tageplanung April'!37:37,"Orient.Ph.")+SUMIFS('Tageplanung April'!$15:$15,'Tageplanung April'!37:37,"Vertiefung")+SUMIFS('Tageplanung April'!$15:$15,'Tageplanung April'!37:37,"Wahl 1")+SUMIFS('Tageplanung April'!$15:$15,'Tageplanung April'!37:37,"Wahl 2"))*(3+IF($D18="F",2,0))/5+(SUMIFS('Tageplanung August'!$20:$20,'Tageplanung August'!37:37,"KH")+SUMIFS('Tageplanung August'!$15:$15,'Tageplanung August'!37:37,"Orient.Ph.")+SUMIFS('Tageplanung August'!$15:$15,'Tageplanung August'!37:37,"Vertiefung")+SUMIFS('Tageplanung August'!$15:$15,'Tageplanung August'!37:37,"Wahl 1")+SUMIFS('Tageplanung August'!$15:$15,'Tageplanung August'!37:37,"Wahl 2"))*(3+IF($D18="F",2,0))/5+(SUMIFS('Tageplanung Oktober'!$20:$20,'Tageplanung Oktober'!37:37,"KH")+SUMIFS('Tageplanung Oktober'!$15:$15,'Tageplanung Oktober'!37:37,"Orient.Ph.")+SUMIFS('Tageplanung Oktober'!$15:$15,'Tageplanung Oktober'!37:37,"Vertiefung")+SUMIFS('Tageplanung Oktober'!$15:$15,'Tageplanung Oktober'!37:37,"Wahl 1")+SUMIFS('Tageplanung Oktober'!$15:$15,'Tageplanung Oktober'!37:37,"Wahl 2"))*(3+IF($D18="F",2,0))/5+SUMIFS('Blockplanung April'!$20:$20,'Blockplanung April'!37:37,"KH")+SUMIFS('Blockplanung April'!$15:$15,'Blockplanung April'!37:37,"Orient.Ph.")+SUMIFS('Blockplanung April'!$15:$15,'Blockplanung April'!37:37,"Vertiefung")+SUMIFS('Blockplanung April'!$15:$15,'Blockplanung April'!37:37,"Wahl 1")+SUMIFS('Blockplanung April'!$15:$15,'Blockplanung April'!37:37,"Wahl 2")+SUMIFS('Blockplanung August'!$20:$20,'Blockplanung August'!37:37,"KH")+SUMIFS('Blockplanung August'!$15:$15,'Blockplanung August'!37:37,"Orient.Ph.")+SUMIFS('Blockplanung August'!$15:$15,'Blockplanung August'!37:37,"Vertiefung")+SUMIFS('Blockplanung August'!$15:$15,'Blockplanung August'!37:37,"Wahl 1")+SUMIFS('Blockplanung August'!$15:$15,'Blockplanung August'!37:37,"Wahl 2")+SUMIFS('Blockplanung Oktober'!$20:$20,'Blockplanung Oktober'!37:37,"KH")+SUMIFS('Blockplanung Oktober'!$15:$15,'Blockplanung Oktober'!37:37,"Orient.Ph.")+SUMIFS('Blockplanung Oktober'!$15:$15,'Blockplanung Oktober'!37:37,"Vertiefung")+SUMIFS('Blockplanung Oktober'!$15:$15,'Blockplanung Oktober'!37:37,"Wahl 1")+SUMIFS('Blockplanung Oktober'!$15:$15,'Blockplanung Oktober'!37:37,"Wahl 2")</f>
        <v>0</v>
      </c>
      <c r="H18" s="9">
        <f>(SUMIFS('Tageplanung April'!$20:$20,'Tageplanung April'!37:37,"Päd")+SUMIFS('Tageplanung April'!$16:$16,'Tageplanung April'!37:37,"Orient.Ph.")+SUMIFS('Tageplanung April'!$16:$16,'Tageplanung April'!37:37,"Vertiefung")+SUMIFS('Tageplanung April'!$16:$16,'Tageplanung April'!37:37,"Wahl 1")+SUMIFS('Tageplanung April'!$16:$16,'Tageplanung April'!37:37,"Wahl 2"))*(3+IF($D18="F",2,0))/5+(SUMIFS('Tageplanung August'!$20:$20,'Tageplanung August'!37:37,"Päd")+SUMIFS('Tageplanung August'!$16:$16,'Tageplanung August'!37:37,"Orient.Ph.")+SUMIFS('Tageplanung August'!$16:$16,'Tageplanung August'!37:37,"Vertiefung")+SUMIFS('Tageplanung August'!$16:$16,'Tageplanung August'!37:37,"Wahl 1")+SUMIFS('Tageplanung August'!$16:$16,'Tageplanung August'!37:37,"Wahl 2"))*(3+IF($D18="F",2,0))/5+(SUMIFS('Tageplanung Oktober'!$20:$20,'Tageplanung Oktober'!37:37,"Päd")+SUMIFS('Tageplanung Oktober'!$16:$16,'Tageplanung Oktober'!37:37,"Orient.Ph.")+SUMIFS('Tageplanung Oktober'!$16:$16,'Tageplanung Oktober'!37:37,"Vertiefung")+SUMIFS('Tageplanung Oktober'!$16:$16,'Tageplanung Oktober'!37:37,"Wahl 1")+SUMIFS('Tageplanung Oktober'!$16:$16,'Tageplanung Oktober'!37:37,"Wahl 2"))*(3+IF($D18="F",2,0))/5+SUMIFS('Blockplanung April'!$20:$20,'Blockplanung April'!37:37,"Päd")+SUMIFS('Blockplanung April'!$16:$16,'Blockplanung April'!37:37,"Orient.Ph.")+SUMIFS('Blockplanung April'!$16:$16,'Blockplanung April'!37:37,"Vertiefung")+SUMIFS('Blockplanung April'!$16:$16,'Blockplanung April'!37:37,"Wahl 1")+SUMIFS('Blockplanung April'!$16:$16,'Blockplanung April'!37:37,"Wahl 2")+SUMIFS('Blockplanung August'!$20:$20,'Blockplanung August'!37:37,"Päd")+SUMIFS('Blockplanung August'!$16:$16,'Blockplanung August'!37:37,"Orient.Ph.")+SUMIFS('Blockplanung August'!$16:$16,'Blockplanung August'!37:37,"Vertiefung")+SUMIFS('Blockplanung August'!$16:$16,'Blockplanung August'!37:37,"Wahl 1")+SUMIFS('Blockplanung August'!$16:$16,'Blockplanung August'!37:37,"Wahl 2")+SUMIFS('Blockplanung Oktober'!$20:$20,'Blockplanung Oktober'!37:37,"Päd")+SUMIFS('Blockplanung Oktober'!$16:$16,'Blockplanung Oktober'!37:37,"Orient.Ph.")+SUMIFS('Blockplanung Oktober'!$16:$16,'Blockplanung Oktober'!37:37,"Vertiefung")+SUMIFS('Blockplanung Oktober'!$16:$16,'Blockplanung Oktober'!37:37,"Wahl 1")+SUMIFS('Blockplanung Oktober'!$16:$16,'Blockplanung Oktober'!37:37,"Wahl 2")</f>
        <v>0</v>
      </c>
      <c r="I18" s="9">
        <f>(SUMIFS('Tageplanung April'!$20:$20,'Tageplanung April'!37:37,"Psych")+SUMIFS('Tageplanung April'!$19:$19,'Tageplanung April'!37:37,"Orient.Ph.")+SUMIFS('Tageplanung April'!$19:$19,'Tageplanung April'!37:37,"Vertiefung")+SUMIFS('Tageplanung April'!$19:$19,'Tageplanung April'!37:37,"Wahl 1")+SUMIFS('Tageplanung April'!$19:$19,'Tageplanung April'!37:37,"Wahl 2"))*(3+IF($D18="F",2,0))/5+(SUMIFS('Tageplanung August'!$20:$20,'Tageplanung August'!37:37,"Psych")+SUMIFS('Tageplanung August'!$19:$19,'Tageplanung August'!37:37,"Orient.Ph.")+SUMIFS('Tageplanung August'!$19:$19,'Tageplanung August'!37:37,"Vertiefung")+SUMIFS('Tageplanung August'!$19:$19,'Tageplanung August'!37:37,"Wahl 1")+SUMIFS('Tageplanung August'!$19:$19,'Tageplanung August'!37:37,"Wahl 2"))*(3+IF($D18="F",2,0))/5+(SUMIFS('Tageplanung Oktober'!$20:$20,'Tageplanung Oktober'!37:37,"Psych")+SUMIFS('Tageplanung Oktober'!$19:$19,'Tageplanung Oktober'!37:37,"Orient.Ph.")+SUMIFS('Tageplanung Oktober'!$19:$19,'Tageplanung Oktober'!37:37,"Vertiefung")+SUMIFS('Tageplanung Oktober'!$19:$19,'Tageplanung Oktober'!37:37,"Wahl 1")+SUMIFS('Tageplanung Oktober'!$19:$19,'Tageplanung Oktober'!37:37,"Wahl 2"))*(3+IF($D18="F",2,0))/5+SUMIFS('Blockplanung April'!$20:$20,'Blockplanung April'!37:37,"Psych")+SUMIFS('Blockplanung April'!$19:$19,'Blockplanung April'!37:37,"Orient.Ph.")+SUMIFS('Blockplanung April'!$19:$19,'Blockplanung April'!37:37,"Vertiefung")+SUMIFS('Blockplanung April'!$19:$19,'Blockplanung April'!37:37,"Wahl 1")+SUMIFS('Blockplanung April'!$19:$19,'Blockplanung April'!37:37,"Wahl 2")+SUMIFS('Blockplanung August'!$20:$20,'Blockplanung August'!37:37,"Psych")+SUMIFS('Blockplanung August'!$19:$19,'Blockplanung August'!37:37,"Orient.Ph.")+SUMIFS('Blockplanung August'!$19:$19,'Blockplanung August'!37:37,"Vertiefung")+SUMIFS('Blockplanung August'!$19:$19,'Blockplanung August'!37:37,"Wahl 1")+SUMIFS('Blockplanung August'!$19:$19,'Blockplanung August'!37:37,"Wahl 2")+SUMIFS('Blockplanung Oktober'!$20:$20,'Blockplanung Oktober'!37:37,"Psych")+SUMIFS('Blockplanung Oktober'!$19:$19,'Blockplanung Oktober'!37:37,"Orient.Ph.")+SUMIFS('Blockplanung Oktober'!$19:$19,'Blockplanung Oktober'!37:37,"Vertiefung")+SUMIFS('Blockplanung Oktober'!$19:$19,'Blockplanung Oktober'!37:37,"Wahl 1")+SUMIFS('Blockplanung Oktober'!$19:$19,'Blockplanung Oktober'!37:37,"Wahl 2")</f>
        <v>0</v>
      </c>
      <c r="J18" s="9">
        <f t="shared" si="0"/>
        <v>56</v>
      </c>
      <c r="K18" s="9">
        <f t="shared" si="1"/>
        <v>22</v>
      </c>
      <c r="L18" s="9">
        <f t="shared" si="2"/>
        <v>8</v>
      </c>
      <c r="M18" s="9">
        <f t="shared" si="3"/>
        <v>2</v>
      </c>
      <c r="N18" s="7">
        <f t="shared" si="4"/>
        <v>120</v>
      </c>
      <c r="O18" s="316"/>
    </row>
    <row r="19" spans="1:15" s="1" customFormat="1" x14ac:dyDescent="0.2">
      <c r="A19" s="253"/>
      <c r="B19" s="250"/>
      <c r="C19" s="11">
        <v>30</v>
      </c>
      <c r="D19" s="39"/>
      <c r="E19" s="9">
        <f>(SUMIFS('Tageplanung April'!$20:$20,'Tageplanung April'!38:38,"APH")+SUMIFS('Tageplanung April'!$18:$18,'Tageplanung April'!38:38,"Orient.Ph.")+SUMIFS('Tageplanung April'!$18:$18,'Tageplanung April'!38:38,"Vertiefung")+SUMIFS('Tageplanung April'!$18:$18,'Tageplanung April'!38:38,"Wahl 1")+SUMIFS('Tageplanung April'!$18:$18,'Tageplanung April'!38:38,"Wahl 2"))*(3+IF($D19="F",2,0))/5+(SUMIFS('Tageplanung August'!$20:$20,'Tageplanung August'!38:38,"APH")+SUMIFS('Tageplanung August'!$18:$18,'Tageplanung August'!38:38,"Orient.Ph.")+SUMIFS('Tageplanung August'!$18:$18,'Tageplanung August'!38:38,"Vertiefung")+SUMIFS('Tageplanung August'!$18:$18,'Tageplanung August'!38:38,"Wahl 1")+SUMIFS('Tageplanung August'!$18:$18,'Tageplanung August'!38:38,"Wahl 2"))*(3+IF($D19="F",2,0))/5+(SUMIFS('Tageplanung Oktober'!$20:$20,'Tageplanung Oktober'!38:38,"APH")+SUMIFS('Tageplanung Oktober'!$18:$18,'Tageplanung Oktober'!38:38,"Orient.Ph.")+SUMIFS('Tageplanung Oktober'!$18:$18,'Tageplanung Oktober'!38:38,"Vertiefung")+SUMIFS('Tageplanung Oktober'!$18:$18,'Tageplanung Oktober'!38:38,"Wahl 1")+SUMIFS('Tageplanung Oktober'!$18:$18,'Tageplanung Oktober'!38:38,"Wahl 2"))*(3+IF($D19="F",2,0))/5+SUMIFS('Blockplanung April'!$20:$20,'Blockplanung April'!38:38,"APH")+SUMIFS('Blockplanung April'!$18:$18,'Blockplanung April'!38:38,"Orient.Ph.")+SUMIFS('Blockplanung April'!$18:$18,'Blockplanung April'!38:38,"Vertiefung")+SUMIFS('Blockplanung April'!$18:$18,'Blockplanung April'!38:38,"Wahl 1")+SUMIFS('Blockplanung April'!$18:$18,'Blockplanung April'!38:38,"Wahl 2")+SUMIFS('Blockplanung August'!$20:$20,'Blockplanung August'!38:38,"APH")+SUMIFS('Blockplanung August'!$18:$18,'Blockplanung August'!38:38,"Orient.Ph.")+SUMIFS('Blockplanung August'!$18:$18,'Blockplanung August'!38:38,"Vertiefung")+SUMIFS('Blockplanung August'!$18:$18,'Blockplanung August'!38:38,"Wahl 1")+SUMIFS('Blockplanung August'!$18:$18,'Blockplanung August'!38:38,"Wahl 2")+SUMIFS('Blockplanung Oktober'!$20:$20,'Blockplanung Oktober'!38:38,"APH")+SUMIFS('Blockplanung Oktober'!$18:$18,'Blockplanung Oktober'!38:38,"Orient.Ph.")+SUMIFS('Blockplanung Oktober'!$18:$18,'Blockplanung Oktober'!38:38,"Vertiefung")+SUMIFS('Blockplanung Oktober'!$18:$18,'Blockplanung Oktober'!38:38,"Wahl 1")+SUMIFS('Blockplanung Oktober'!$18:$18,'Blockplanung Oktober'!38:38,"Wahl 2")</f>
        <v>32.4</v>
      </c>
      <c r="F19" s="9">
        <f>(SUMIFS('Tageplanung April'!$20:$20,'Tageplanung April'!38:38,"AD")+SUMIFS('Tageplanung April'!$17:$17,'Tageplanung April'!38:38,"Orient.Ph.")+SUMIFS('Tageplanung April'!$17:$17,'Tageplanung April'!38:38,"Vertiefung")+SUMIFS('Tageplanung April'!$17:$17,'Tageplanung April'!38:38,"Wahl 1")+SUMIFS('Tageplanung April'!$17:$17,'Tageplanung April'!38:38,"Wahl 2"))*(3+IF($D19="F",2,0))/5+(SUMIFS('Tageplanung August'!$20:$20,'Tageplanung August'!38:38,"AD")+SUMIFS('Tageplanung August'!$17:$17,'Tageplanung August'!38:38,"Orient.Ph.")+SUMIFS('Tageplanung August'!$17:$17,'Tageplanung August'!38:38,"Vertiefung")+SUMIFS('Tageplanung August'!$17:$17,'Tageplanung August'!38:38,"Wahl 1")+SUMIFS('Tageplanung August'!$17:$17,'Tageplanung August'!38:38,"Wahl 2"))*(3+IF($D19="F",2,0))/5+(SUMIFS('Tageplanung Oktober'!$20:$20,'Tageplanung Oktober'!38:38,"AD")+SUMIFS('Tageplanung Oktober'!$17:$17,'Tageplanung Oktober'!38:38,"Orient.Ph.")+SUMIFS('Tageplanung Oktober'!$17:$17,'Tageplanung Oktober'!38:38,"Vertiefung")+SUMIFS('Tageplanung Oktober'!$17:$17,'Tageplanung Oktober'!38:38,"Wahl 1")+SUMIFS('Tageplanung Oktober'!$17:$17,'Tageplanung Oktober'!38:38,"Wahl 2"))*(3+IF($D19="F",2,0))/5+SUMIFS('Blockplanung April'!$20:$20,'Blockplanung April'!38:38,"AD")+SUMIFS('Blockplanung April'!$17:$17,'Blockplanung April'!38:38,"Orient.Ph.")+SUMIFS('Blockplanung April'!$17:$17,'Blockplanung April'!38:38,"Vertiefung")+SUMIFS('Blockplanung April'!$17:$17,'Blockplanung April'!38:38,"Wahl 1")+SUMIFS('Blockplanung April'!$17:$17,'Blockplanung April'!38:38,"Wahl 2")+SUMIFS('Blockplanung August'!$20:$20,'Blockplanung August'!38:38,"AD")+SUMIFS('Blockplanung August'!$17:$17,'Blockplanung August'!38:38,"Orient.Ph.")+SUMIFS('Blockplanung August'!$17:$17,'Blockplanung August'!38:38,"Vertiefung")+SUMIFS('Blockplanung August'!$17:$17,'Blockplanung August'!38:38,"Wahl 1")+SUMIFS('Blockplanung August'!$17:$17,'Blockplanung August'!38:38,"Wahl 2")+SUMIFS('Blockplanung Oktober'!$20:$20,'Blockplanung Oktober'!38:38,"AD")+SUMIFS('Blockplanung Oktober'!$17:$17,'Blockplanung Oktober'!38:38,"Orient.Ph.")+SUMIFS('Blockplanung Oktober'!$17:$17,'Blockplanung Oktober'!38:38,"Vertiefung")+SUMIFS('Blockplanung Oktober'!$17:$17,'Blockplanung Oktober'!38:38,"Wahl 1")+SUMIFS('Blockplanung Oktober'!$17:$17,'Blockplanung Oktober'!38:38,"Wahl 2")</f>
        <v>10.8</v>
      </c>
      <c r="G19" s="9">
        <f>(SUMIFS('Tageplanung April'!$20:$20,'Tageplanung April'!38:38,"KH")+SUMIFS('Tageplanung April'!$15:$15,'Tageplanung April'!38:38,"Orient.Ph.")+SUMIFS('Tageplanung April'!$15:$15,'Tageplanung April'!38:38,"Vertiefung")+SUMIFS('Tageplanung April'!$15:$15,'Tageplanung April'!38:38,"Wahl 1")+SUMIFS('Tageplanung April'!$15:$15,'Tageplanung April'!38:38,"Wahl 2"))*(3+IF($D19="F",2,0))/5+(SUMIFS('Tageplanung August'!$20:$20,'Tageplanung August'!38:38,"KH")+SUMIFS('Tageplanung August'!$15:$15,'Tageplanung August'!38:38,"Orient.Ph.")+SUMIFS('Tageplanung August'!$15:$15,'Tageplanung August'!38:38,"Vertiefung")+SUMIFS('Tageplanung August'!$15:$15,'Tageplanung August'!38:38,"Wahl 1")+SUMIFS('Tageplanung August'!$15:$15,'Tageplanung August'!38:38,"Wahl 2"))*(3+IF($D19="F",2,0))/5+(SUMIFS('Tageplanung Oktober'!$20:$20,'Tageplanung Oktober'!38:38,"KH")+SUMIFS('Tageplanung Oktober'!$15:$15,'Tageplanung Oktober'!38:38,"Orient.Ph.")+SUMIFS('Tageplanung Oktober'!$15:$15,'Tageplanung Oktober'!38:38,"Vertiefung")+SUMIFS('Tageplanung Oktober'!$15:$15,'Tageplanung Oktober'!38:38,"Wahl 1")+SUMIFS('Tageplanung Oktober'!$15:$15,'Tageplanung Oktober'!38:38,"Wahl 2"))*(3+IF($D19="F",2,0))/5+SUMIFS('Blockplanung April'!$20:$20,'Blockplanung April'!38:38,"KH")+SUMIFS('Blockplanung April'!$15:$15,'Blockplanung April'!38:38,"Orient.Ph.")+SUMIFS('Blockplanung April'!$15:$15,'Blockplanung April'!38:38,"Vertiefung")+SUMIFS('Blockplanung April'!$15:$15,'Blockplanung April'!38:38,"Wahl 1")+SUMIFS('Blockplanung April'!$15:$15,'Blockplanung April'!38:38,"Wahl 2")+SUMIFS('Blockplanung August'!$20:$20,'Blockplanung August'!38:38,"KH")+SUMIFS('Blockplanung August'!$15:$15,'Blockplanung August'!38:38,"Orient.Ph.")+SUMIFS('Blockplanung August'!$15:$15,'Blockplanung August'!38:38,"Vertiefung")+SUMIFS('Blockplanung August'!$15:$15,'Blockplanung August'!38:38,"Wahl 1")+SUMIFS('Blockplanung August'!$15:$15,'Blockplanung August'!38:38,"Wahl 2")+SUMIFS('Blockplanung Oktober'!$20:$20,'Blockplanung Oktober'!38:38,"KH")+SUMIFS('Blockplanung Oktober'!$15:$15,'Blockplanung Oktober'!38:38,"Orient.Ph.")+SUMIFS('Blockplanung Oktober'!$15:$15,'Blockplanung Oktober'!38:38,"Vertiefung")+SUMIFS('Blockplanung Oktober'!$15:$15,'Blockplanung Oktober'!38:38,"Wahl 1")+SUMIFS('Blockplanung Oktober'!$15:$15,'Blockplanung Oktober'!38:38,"Wahl 2")</f>
        <v>0</v>
      </c>
      <c r="H19" s="9">
        <f>(SUMIFS('Tageplanung April'!$20:$20,'Tageplanung April'!38:38,"Päd")+SUMIFS('Tageplanung April'!$16:$16,'Tageplanung April'!38:38,"Orient.Ph.")+SUMIFS('Tageplanung April'!$16:$16,'Tageplanung April'!38:38,"Vertiefung")+SUMIFS('Tageplanung April'!$16:$16,'Tageplanung April'!38:38,"Wahl 1")+SUMIFS('Tageplanung April'!$16:$16,'Tageplanung April'!38:38,"Wahl 2"))*(3+IF($D19="F",2,0))/5+(SUMIFS('Tageplanung August'!$20:$20,'Tageplanung August'!38:38,"Päd")+SUMIFS('Tageplanung August'!$16:$16,'Tageplanung August'!38:38,"Orient.Ph.")+SUMIFS('Tageplanung August'!$16:$16,'Tageplanung August'!38:38,"Vertiefung")+SUMIFS('Tageplanung August'!$16:$16,'Tageplanung August'!38:38,"Wahl 1")+SUMIFS('Tageplanung August'!$16:$16,'Tageplanung August'!38:38,"Wahl 2"))*(3+IF($D19="F",2,0))/5+(SUMIFS('Tageplanung Oktober'!$20:$20,'Tageplanung Oktober'!38:38,"Päd")+SUMIFS('Tageplanung Oktober'!$16:$16,'Tageplanung Oktober'!38:38,"Orient.Ph.")+SUMIFS('Tageplanung Oktober'!$16:$16,'Tageplanung Oktober'!38:38,"Vertiefung")+SUMIFS('Tageplanung Oktober'!$16:$16,'Tageplanung Oktober'!38:38,"Wahl 1")+SUMIFS('Tageplanung Oktober'!$16:$16,'Tageplanung Oktober'!38:38,"Wahl 2"))*(3+IF($D19="F",2,0))/5+SUMIFS('Blockplanung April'!$20:$20,'Blockplanung April'!38:38,"Päd")+SUMIFS('Blockplanung April'!$16:$16,'Blockplanung April'!38:38,"Orient.Ph.")+SUMIFS('Blockplanung April'!$16:$16,'Blockplanung April'!38:38,"Vertiefung")+SUMIFS('Blockplanung April'!$16:$16,'Blockplanung April'!38:38,"Wahl 1")+SUMIFS('Blockplanung April'!$16:$16,'Blockplanung April'!38:38,"Wahl 2")+SUMIFS('Blockplanung August'!$20:$20,'Blockplanung August'!38:38,"Päd")+SUMIFS('Blockplanung August'!$16:$16,'Blockplanung August'!38:38,"Orient.Ph.")+SUMIFS('Blockplanung August'!$16:$16,'Blockplanung August'!38:38,"Vertiefung")+SUMIFS('Blockplanung August'!$16:$16,'Blockplanung August'!38:38,"Wahl 1")+SUMIFS('Blockplanung August'!$16:$16,'Blockplanung August'!38:38,"Wahl 2")+SUMIFS('Blockplanung Oktober'!$20:$20,'Blockplanung Oktober'!38:38,"Päd")+SUMIFS('Blockplanung Oktober'!$16:$16,'Blockplanung Oktober'!38:38,"Orient.Ph.")+SUMIFS('Blockplanung Oktober'!$16:$16,'Blockplanung Oktober'!38:38,"Vertiefung")+SUMIFS('Blockplanung Oktober'!$16:$16,'Blockplanung Oktober'!38:38,"Wahl 1")+SUMIFS('Blockplanung Oktober'!$16:$16,'Blockplanung Oktober'!38:38,"Wahl 2")</f>
        <v>0</v>
      </c>
      <c r="I19" s="9">
        <f>(SUMIFS('Tageplanung April'!$20:$20,'Tageplanung April'!38:38,"Psych")+SUMIFS('Tageplanung April'!$19:$19,'Tageplanung April'!38:38,"Orient.Ph.")+SUMIFS('Tageplanung April'!$19:$19,'Tageplanung April'!38:38,"Vertiefung")+SUMIFS('Tageplanung April'!$19:$19,'Tageplanung April'!38:38,"Wahl 1")+SUMIFS('Tageplanung April'!$19:$19,'Tageplanung April'!38:38,"Wahl 2"))*(3+IF($D19="F",2,0))/5+(SUMIFS('Tageplanung August'!$20:$20,'Tageplanung August'!38:38,"Psych")+SUMIFS('Tageplanung August'!$19:$19,'Tageplanung August'!38:38,"Orient.Ph.")+SUMIFS('Tageplanung August'!$19:$19,'Tageplanung August'!38:38,"Vertiefung")+SUMIFS('Tageplanung August'!$19:$19,'Tageplanung August'!38:38,"Wahl 1")+SUMIFS('Tageplanung August'!$19:$19,'Tageplanung August'!38:38,"Wahl 2"))*(3+IF($D19="F",2,0))/5+(SUMIFS('Tageplanung Oktober'!$20:$20,'Tageplanung Oktober'!38:38,"Psych")+SUMIFS('Tageplanung Oktober'!$19:$19,'Tageplanung Oktober'!38:38,"Orient.Ph.")+SUMIFS('Tageplanung Oktober'!$19:$19,'Tageplanung Oktober'!38:38,"Vertiefung")+SUMIFS('Tageplanung Oktober'!$19:$19,'Tageplanung Oktober'!38:38,"Wahl 1")+SUMIFS('Tageplanung Oktober'!$19:$19,'Tageplanung Oktober'!38:38,"Wahl 2"))*(3+IF($D19="F",2,0))/5+SUMIFS('Blockplanung April'!$20:$20,'Blockplanung April'!38:38,"Psych")+SUMIFS('Blockplanung April'!$19:$19,'Blockplanung April'!38:38,"Orient.Ph.")+SUMIFS('Blockplanung April'!$19:$19,'Blockplanung April'!38:38,"Vertiefung")+SUMIFS('Blockplanung April'!$19:$19,'Blockplanung April'!38:38,"Wahl 1")+SUMIFS('Blockplanung April'!$19:$19,'Blockplanung April'!38:38,"Wahl 2")+SUMIFS('Blockplanung August'!$20:$20,'Blockplanung August'!38:38,"Psych")+SUMIFS('Blockplanung August'!$19:$19,'Blockplanung August'!38:38,"Orient.Ph.")+SUMIFS('Blockplanung August'!$19:$19,'Blockplanung August'!38:38,"Vertiefung")+SUMIFS('Blockplanung August'!$19:$19,'Blockplanung August'!38:38,"Wahl 1")+SUMIFS('Blockplanung August'!$19:$19,'Blockplanung August'!38:38,"Wahl 2")+SUMIFS('Blockplanung Oktober'!$20:$20,'Blockplanung Oktober'!38:38,"Psych")+SUMIFS('Blockplanung Oktober'!$19:$19,'Blockplanung Oktober'!38:38,"Orient.Ph.")+SUMIFS('Blockplanung Oktober'!$19:$19,'Blockplanung Oktober'!38:38,"Vertiefung")+SUMIFS('Blockplanung Oktober'!$19:$19,'Blockplanung Oktober'!38:38,"Wahl 1")+SUMIFS('Blockplanung Oktober'!$19:$19,'Blockplanung Oktober'!38:38,"Wahl 2")</f>
        <v>0</v>
      </c>
      <c r="J19" s="9">
        <f t="shared" si="0"/>
        <v>56</v>
      </c>
      <c r="K19" s="9">
        <f t="shared" si="1"/>
        <v>22</v>
      </c>
      <c r="L19" s="9">
        <f t="shared" si="2"/>
        <v>8</v>
      </c>
      <c r="M19" s="9">
        <f t="shared" si="3"/>
        <v>2</v>
      </c>
      <c r="N19" s="7">
        <f t="shared" si="4"/>
        <v>120</v>
      </c>
      <c r="O19" s="316"/>
    </row>
    <row r="20" spans="1:15" s="1" customFormat="1" x14ac:dyDescent="0.2">
      <c r="A20" s="253"/>
      <c r="B20" s="250"/>
      <c r="C20" s="11">
        <v>31</v>
      </c>
      <c r="D20" s="39" t="s">
        <v>27</v>
      </c>
      <c r="E20" s="9">
        <f>(SUMIFS('Tageplanung April'!$20:$20,'Tageplanung April'!39:39,"APH")+SUMIFS('Tageplanung April'!$18:$18,'Tageplanung April'!39:39,"Orient.Ph.")+SUMIFS('Tageplanung April'!$18:$18,'Tageplanung April'!39:39,"Vertiefung")+SUMIFS('Tageplanung April'!$18:$18,'Tageplanung April'!39:39,"Wahl 1")+SUMIFS('Tageplanung April'!$18:$18,'Tageplanung April'!39:39,"Wahl 2"))*(3+IF($D20="F",2,0))/5+(SUMIFS('Tageplanung August'!$20:$20,'Tageplanung August'!39:39,"APH")+SUMIFS('Tageplanung August'!$18:$18,'Tageplanung August'!39:39,"Orient.Ph.")+SUMIFS('Tageplanung August'!$18:$18,'Tageplanung August'!39:39,"Vertiefung")+SUMIFS('Tageplanung August'!$18:$18,'Tageplanung August'!39:39,"Wahl 1")+SUMIFS('Tageplanung August'!$18:$18,'Tageplanung August'!39:39,"Wahl 2"))*(3+IF($D20="F",2,0))/5+(SUMIFS('Tageplanung Oktober'!$20:$20,'Tageplanung Oktober'!39:39,"APH")+SUMIFS('Tageplanung Oktober'!$18:$18,'Tageplanung Oktober'!39:39,"Orient.Ph.")+SUMIFS('Tageplanung Oktober'!$18:$18,'Tageplanung Oktober'!39:39,"Vertiefung")+SUMIFS('Tageplanung Oktober'!$18:$18,'Tageplanung Oktober'!39:39,"Wahl 1")+SUMIFS('Tageplanung Oktober'!$18:$18,'Tageplanung Oktober'!39:39,"Wahl 2"))*(3+IF($D20="F",2,0))/5+SUMIFS('Blockplanung April'!$20:$20,'Blockplanung April'!39:39,"APH")+SUMIFS('Blockplanung April'!$18:$18,'Blockplanung April'!39:39,"Orient.Ph.")+SUMIFS('Blockplanung April'!$18:$18,'Blockplanung April'!39:39,"Vertiefung")+SUMIFS('Blockplanung April'!$18:$18,'Blockplanung April'!39:39,"Wahl 1")+SUMIFS('Blockplanung April'!$18:$18,'Blockplanung April'!39:39,"Wahl 2")+SUMIFS('Blockplanung August'!$20:$20,'Blockplanung August'!39:39,"APH")+SUMIFS('Blockplanung August'!$18:$18,'Blockplanung August'!39:39,"Orient.Ph.")+SUMIFS('Blockplanung August'!$18:$18,'Blockplanung August'!39:39,"Vertiefung")+SUMIFS('Blockplanung August'!$18:$18,'Blockplanung August'!39:39,"Wahl 1")+SUMIFS('Blockplanung August'!$18:$18,'Blockplanung August'!39:39,"Wahl 2")+SUMIFS('Blockplanung Oktober'!$20:$20,'Blockplanung Oktober'!39:39,"APH")+SUMIFS('Blockplanung Oktober'!$18:$18,'Blockplanung Oktober'!39:39,"Orient.Ph.")+SUMIFS('Blockplanung Oktober'!$18:$18,'Blockplanung Oktober'!39:39,"Vertiefung")+SUMIFS('Blockplanung Oktober'!$18:$18,'Blockplanung Oktober'!39:39,"Wahl 1")+SUMIFS('Blockplanung Oktober'!$18:$18,'Blockplanung Oktober'!39:39,"Wahl 2")</f>
        <v>54</v>
      </c>
      <c r="F20" s="9">
        <f>(SUMIFS('Tageplanung April'!$20:$20,'Tageplanung April'!39:39,"AD")+SUMIFS('Tageplanung April'!$17:$17,'Tageplanung April'!39:39,"Orient.Ph.")+SUMIFS('Tageplanung April'!$17:$17,'Tageplanung April'!39:39,"Vertiefung")+SUMIFS('Tageplanung April'!$17:$17,'Tageplanung April'!39:39,"Wahl 1")+SUMIFS('Tageplanung April'!$17:$17,'Tageplanung April'!39:39,"Wahl 2"))*(3+IF($D20="F",2,0))/5+(SUMIFS('Tageplanung August'!$20:$20,'Tageplanung August'!39:39,"AD")+SUMIFS('Tageplanung August'!$17:$17,'Tageplanung August'!39:39,"Orient.Ph.")+SUMIFS('Tageplanung August'!$17:$17,'Tageplanung August'!39:39,"Vertiefung")+SUMIFS('Tageplanung August'!$17:$17,'Tageplanung August'!39:39,"Wahl 1")+SUMIFS('Tageplanung August'!$17:$17,'Tageplanung August'!39:39,"Wahl 2"))*(3+IF($D20="F",2,0))/5+(SUMIFS('Tageplanung Oktober'!$20:$20,'Tageplanung Oktober'!39:39,"AD")+SUMIFS('Tageplanung Oktober'!$17:$17,'Tageplanung Oktober'!39:39,"Orient.Ph.")+SUMIFS('Tageplanung Oktober'!$17:$17,'Tageplanung Oktober'!39:39,"Vertiefung")+SUMIFS('Tageplanung Oktober'!$17:$17,'Tageplanung Oktober'!39:39,"Wahl 1")+SUMIFS('Tageplanung Oktober'!$17:$17,'Tageplanung Oktober'!39:39,"Wahl 2"))*(3+IF($D20="F",2,0))/5+SUMIFS('Blockplanung April'!$20:$20,'Blockplanung April'!39:39,"AD")+SUMIFS('Blockplanung April'!$17:$17,'Blockplanung April'!39:39,"Orient.Ph.")+SUMIFS('Blockplanung April'!$17:$17,'Blockplanung April'!39:39,"Vertiefung")+SUMIFS('Blockplanung April'!$17:$17,'Blockplanung April'!39:39,"Wahl 1")+SUMIFS('Blockplanung April'!$17:$17,'Blockplanung April'!39:39,"Wahl 2")+SUMIFS('Blockplanung August'!$20:$20,'Blockplanung August'!39:39,"AD")+SUMIFS('Blockplanung August'!$17:$17,'Blockplanung August'!39:39,"Orient.Ph.")+SUMIFS('Blockplanung August'!$17:$17,'Blockplanung August'!39:39,"Vertiefung")+SUMIFS('Blockplanung August'!$17:$17,'Blockplanung August'!39:39,"Wahl 1")+SUMIFS('Blockplanung August'!$17:$17,'Blockplanung August'!39:39,"Wahl 2")+SUMIFS('Blockplanung Oktober'!$20:$20,'Blockplanung Oktober'!39:39,"AD")+SUMIFS('Blockplanung Oktober'!$17:$17,'Blockplanung Oktober'!39:39,"Orient.Ph.")+SUMIFS('Blockplanung Oktober'!$17:$17,'Blockplanung Oktober'!39:39,"Vertiefung")+SUMIFS('Blockplanung Oktober'!$17:$17,'Blockplanung Oktober'!39:39,"Wahl 1")+SUMIFS('Blockplanung Oktober'!$17:$17,'Blockplanung Oktober'!39:39,"Wahl 2")</f>
        <v>18</v>
      </c>
      <c r="G20" s="9">
        <f>(SUMIFS('Tageplanung April'!$20:$20,'Tageplanung April'!39:39,"KH")+SUMIFS('Tageplanung April'!$15:$15,'Tageplanung April'!39:39,"Orient.Ph.")+SUMIFS('Tageplanung April'!$15:$15,'Tageplanung April'!39:39,"Vertiefung")+SUMIFS('Tageplanung April'!$15:$15,'Tageplanung April'!39:39,"Wahl 1")+SUMIFS('Tageplanung April'!$15:$15,'Tageplanung April'!39:39,"Wahl 2"))*(3+IF($D20="F",2,0))/5+(SUMIFS('Tageplanung August'!$20:$20,'Tageplanung August'!39:39,"KH")+SUMIFS('Tageplanung August'!$15:$15,'Tageplanung August'!39:39,"Orient.Ph.")+SUMIFS('Tageplanung August'!$15:$15,'Tageplanung August'!39:39,"Vertiefung")+SUMIFS('Tageplanung August'!$15:$15,'Tageplanung August'!39:39,"Wahl 1")+SUMIFS('Tageplanung August'!$15:$15,'Tageplanung August'!39:39,"Wahl 2"))*(3+IF($D20="F",2,0))/5+(SUMIFS('Tageplanung Oktober'!$20:$20,'Tageplanung Oktober'!39:39,"KH")+SUMIFS('Tageplanung Oktober'!$15:$15,'Tageplanung Oktober'!39:39,"Orient.Ph.")+SUMIFS('Tageplanung Oktober'!$15:$15,'Tageplanung Oktober'!39:39,"Vertiefung")+SUMIFS('Tageplanung Oktober'!$15:$15,'Tageplanung Oktober'!39:39,"Wahl 1")+SUMIFS('Tageplanung Oktober'!$15:$15,'Tageplanung Oktober'!39:39,"Wahl 2"))*(3+IF($D20="F",2,0))/5+SUMIFS('Blockplanung April'!$20:$20,'Blockplanung April'!39:39,"KH")+SUMIFS('Blockplanung April'!$15:$15,'Blockplanung April'!39:39,"Orient.Ph.")+SUMIFS('Blockplanung April'!$15:$15,'Blockplanung April'!39:39,"Vertiefung")+SUMIFS('Blockplanung April'!$15:$15,'Blockplanung April'!39:39,"Wahl 1")+SUMIFS('Blockplanung April'!$15:$15,'Blockplanung April'!39:39,"Wahl 2")+SUMIFS('Blockplanung August'!$20:$20,'Blockplanung August'!39:39,"KH")+SUMIFS('Blockplanung August'!$15:$15,'Blockplanung August'!39:39,"Orient.Ph.")+SUMIFS('Blockplanung August'!$15:$15,'Blockplanung August'!39:39,"Vertiefung")+SUMIFS('Blockplanung August'!$15:$15,'Blockplanung August'!39:39,"Wahl 1")+SUMIFS('Blockplanung August'!$15:$15,'Blockplanung August'!39:39,"Wahl 2")+SUMIFS('Blockplanung Oktober'!$20:$20,'Blockplanung Oktober'!39:39,"KH")+SUMIFS('Blockplanung Oktober'!$15:$15,'Blockplanung Oktober'!39:39,"Orient.Ph.")+SUMIFS('Blockplanung Oktober'!$15:$15,'Blockplanung Oktober'!39:39,"Vertiefung")+SUMIFS('Blockplanung Oktober'!$15:$15,'Blockplanung Oktober'!39:39,"Wahl 1")+SUMIFS('Blockplanung Oktober'!$15:$15,'Blockplanung Oktober'!39:39,"Wahl 2")</f>
        <v>0</v>
      </c>
      <c r="H20" s="9">
        <f>(SUMIFS('Tageplanung April'!$20:$20,'Tageplanung April'!39:39,"Päd")+SUMIFS('Tageplanung April'!$16:$16,'Tageplanung April'!39:39,"Orient.Ph.")+SUMIFS('Tageplanung April'!$16:$16,'Tageplanung April'!39:39,"Vertiefung")+SUMIFS('Tageplanung April'!$16:$16,'Tageplanung April'!39:39,"Wahl 1")+SUMIFS('Tageplanung April'!$16:$16,'Tageplanung April'!39:39,"Wahl 2"))*(3+IF($D20="F",2,0))/5+(SUMIFS('Tageplanung August'!$20:$20,'Tageplanung August'!39:39,"Päd")+SUMIFS('Tageplanung August'!$16:$16,'Tageplanung August'!39:39,"Orient.Ph.")+SUMIFS('Tageplanung August'!$16:$16,'Tageplanung August'!39:39,"Vertiefung")+SUMIFS('Tageplanung August'!$16:$16,'Tageplanung August'!39:39,"Wahl 1")+SUMIFS('Tageplanung August'!$16:$16,'Tageplanung August'!39:39,"Wahl 2"))*(3+IF($D20="F",2,0))/5+(SUMIFS('Tageplanung Oktober'!$20:$20,'Tageplanung Oktober'!39:39,"Päd")+SUMIFS('Tageplanung Oktober'!$16:$16,'Tageplanung Oktober'!39:39,"Orient.Ph.")+SUMIFS('Tageplanung Oktober'!$16:$16,'Tageplanung Oktober'!39:39,"Vertiefung")+SUMIFS('Tageplanung Oktober'!$16:$16,'Tageplanung Oktober'!39:39,"Wahl 1")+SUMIFS('Tageplanung Oktober'!$16:$16,'Tageplanung Oktober'!39:39,"Wahl 2"))*(3+IF($D20="F",2,0))/5+SUMIFS('Blockplanung April'!$20:$20,'Blockplanung April'!39:39,"Päd")+SUMIFS('Blockplanung April'!$16:$16,'Blockplanung April'!39:39,"Orient.Ph.")+SUMIFS('Blockplanung April'!$16:$16,'Blockplanung April'!39:39,"Vertiefung")+SUMIFS('Blockplanung April'!$16:$16,'Blockplanung April'!39:39,"Wahl 1")+SUMIFS('Blockplanung April'!$16:$16,'Blockplanung April'!39:39,"Wahl 2")+SUMIFS('Blockplanung August'!$20:$20,'Blockplanung August'!39:39,"Päd")+SUMIFS('Blockplanung August'!$16:$16,'Blockplanung August'!39:39,"Orient.Ph.")+SUMIFS('Blockplanung August'!$16:$16,'Blockplanung August'!39:39,"Vertiefung")+SUMIFS('Blockplanung August'!$16:$16,'Blockplanung August'!39:39,"Wahl 1")+SUMIFS('Blockplanung August'!$16:$16,'Blockplanung August'!39:39,"Wahl 2")+SUMIFS('Blockplanung Oktober'!$20:$20,'Blockplanung Oktober'!39:39,"Päd")+SUMIFS('Blockplanung Oktober'!$16:$16,'Blockplanung Oktober'!39:39,"Orient.Ph.")+SUMIFS('Blockplanung Oktober'!$16:$16,'Blockplanung Oktober'!39:39,"Vertiefung")+SUMIFS('Blockplanung Oktober'!$16:$16,'Blockplanung Oktober'!39:39,"Wahl 1")+SUMIFS('Blockplanung Oktober'!$16:$16,'Blockplanung Oktober'!39:39,"Wahl 2")</f>
        <v>0</v>
      </c>
      <c r="I20" s="9">
        <f>(SUMIFS('Tageplanung April'!$20:$20,'Tageplanung April'!39:39,"Psych")+SUMIFS('Tageplanung April'!$19:$19,'Tageplanung April'!39:39,"Orient.Ph.")+SUMIFS('Tageplanung April'!$19:$19,'Tageplanung April'!39:39,"Vertiefung")+SUMIFS('Tageplanung April'!$19:$19,'Tageplanung April'!39:39,"Wahl 1")+SUMIFS('Tageplanung April'!$19:$19,'Tageplanung April'!39:39,"Wahl 2"))*(3+IF($D20="F",2,0))/5+(SUMIFS('Tageplanung August'!$20:$20,'Tageplanung August'!39:39,"Psych")+SUMIFS('Tageplanung August'!$19:$19,'Tageplanung August'!39:39,"Orient.Ph.")+SUMIFS('Tageplanung August'!$19:$19,'Tageplanung August'!39:39,"Vertiefung")+SUMIFS('Tageplanung August'!$19:$19,'Tageplanung August'!39:39,"Wahl 1")+SUMIFS('Tageplanung August'!$19:$19,'Tageplanung August'!39:39,"Wahl 2"))*(3+IF($D20="F",2,0))/5+(SUMIFS('Tageplanung Oktober'!$20:$20,'Tageplanung Oktober'!39:39,"Psych")+SUMIFS('Tageplanung Oktober'!$19:$19,'Tageplanung Oktober'!39:39,"Orient.Ph.")+SUMIFS('Tageplanung Oktober'!$19:$19,'Tageplanung Oktober'!39:39,"Vertiefung")+SUMIFS('Tageplanung Oktober'!$19:$19,'Tageplanung Oktober'!39:39,"Wahl 1")+SUMIFS('Tageplanung Oktober'!$19:$19,'Tageplanung Oktober'!39:39,"Wahl 2"))*(3+IF($D20="F",2,0))/5+SUMIFS('Blockplanung April'!$20:$20,'Blockplanung April'!39:39,"Psych")+SUMIFS('Blockplanung April'!$19:$19,'Blockplanung April'!39:39,"Orient.Ph.")+SUMIFS('Blockplanung April'!$19:$19,'Blockplanung April'!39:39,"Vertiefung")+SUMIFS('Blockplanung April'!$19:$19,'Blockplanung April'!39:39,"Wahl 1")+SUMIFS('Blockplanung April'!$19:$19,'Blockplanung April'!39:39,"Wahl 2")+SUMIFS('Blockplanung August'!$20:$20,'Blockplanung August'!39:39,"Psych")+SUMIFS('Blockplanung August'!$19:$19,'Blockplanung August'!39:39,"Orient.Ph.")+SUMIFS('Blockplanung August'!$19:$19,'Blockplanung August'!39:39,"Vertiefung")+SUMIFS('Blockplanung August'!$19:$19,'Blockplanung August'!39:39,"Wahl 1")+SUMIFS('Blockplanung August'!$19:$19,'Blockplanung August'!39:39,"Wahl 2")+SUMIFS('Blockplanung Oktober'!$20:$20,'Blockplanung Oktober'!39:39,"Psych")+SUMIFS('Blockplanung Oktober'!$19:$19,'Blockplanung Oktober'!39:39,"Orient.Ph.")+SUMIFS('Blockplanung Oktober'!$19:$19,'Blockplanung Oktober'!39:39,"Vertiefung")+SUMIFS('Blockplanung Oktober'!$19:$19,'Blockplanung Oktober'!39:39,"Wahl 1")+SUMIFS('Blockplanung Oktober'!$19:$19,'Blockplanung Oktober'!39:39,"Wahl 2")</f>
        <v>0</v>
      </c>
      <c r="J20" s="9">
        <f t="shared" si="0"/>
        <v>56</v>
      </c>
      <c r="K20" s="9">
        <f t="shared" si="1"/>
        <v>22</v>
      </c>
      <c r="L20" s="9">
        <f t="shared" si="2"/>
        <v>8</v>
      </c>
      <c r="M20" s="9">
        <f t="shared" si="3"/>
        <v>2</v>
      </c>
      <c r="N20" s="7">
        <f t="shared" si="4"/>
        <v>120</v>
      </c>
      <c r="O20" s="316"/>
    </row>
    <row r="21" spans="1:15" x14ac:dyDescent="0.2">
      <c r="A21" s="253"/>
      <c r="B21" s="311" t="s">
        <v>11</v>
      </c>
      <c r="C21" s="12">
        <v>32</v>
      </c>
      <c r="D21" s="44" t="s">
        <v>27</v>
      </c>
      <c r="E21" s="9">
        <f>(SUMIFS('Tageplanung April'!$20:$20,'Tageplanung April'!40:40,"APH")+SUMIFS('Tageplanung April'!$18:$18,'Tageplanung April'!40:40,"Orient.Ph.")+SUMIFS('Tageplanung April'!$18:$18,'Tageplanung April'!40:40,"Vertiefung")+SUMIFS('Tageplanung April'!$18:$18,'Tageplanung April'!40:40,"Wahl 1")+SUMIFS('Tageplanung April'!$18:$18,'Tageplanung April'!40:40,"Wahl 2"))*(3+IF($D21="F",2,0))/5+(SUMIFS('Tageplanung August'!$20:$20,'Tageplanung August'!40:40,"APH")+SUMIFS('Tageplanung August'!$18:$18,'Tageplanung August'!40:40,"Orient.Ph.")+SUMIFS('Tageplanung August'!$18:$18,'Tageplanung August'!40:40,"Vertiefung")+SUMIFS('Tageplanung August'!$18:$18,'Tageplanung August'!40:40,"Wahl 1")+SUMIFS('Tageplanung August'!$18:$18,'Tageplanung August'!40:40,"Wahl 2"))*(3+IF($D21="F",2,0))/5+(SUMIFS('Tageplanung Oktober'!$20:$20,'Tageplanung Oktober'!40:40,"APH")+SUMIFS('Tageplanung Oktober'!$18:$18,'Tageplanung Oktober'!40:40,"Orient.Ph.")+SUMIFS('Tageplanung Oktober'!$18:$18,'Tageplanung Oktober'!40:40,"Vertiefung")+SUMIFS('Tageplanung Oktober'!$18:$18,'Tageplanung Oktober'!40:40,"Wahl 1")+SUMIFS('Tageplanung Oktober'!$18:$18,'Tageplanung Oktober'!40:40,"Wahl 2"))*(3+IF($D21="F",2,0))/5+SUMIFS('Blockplanung April'!$20:$20,'Blockplanung April'!40:40,"APH")+SUMIFS('Blockplanung April'!$18:$18,'Blockplanung April'!40:40,"Orient.Ph.")+SUMIFS('Blockplanung April'!$18:$18,'Blockplanung April'!40:40,"Vertiefung")+SUMIFS('Blockplanung April'!$18:$18,'Blockplanung April'!40:40,"Wahl 1")+SUMIFS('Blockplanung April'!$18:$18,'Blockplanung April'!40:40,"Wahl 2")+SUMIFS('Blockplanung August'!$20:$20,'Blockplanung August'!40:40,"APH")+SUMIFS('Blockplanung August'!$18:$18,'Blockplanung August'!40:40,"Orient.Ph.")+SUMIFS('Blockplanung August'!$18:$18,'Blockplanung August'!40:40,"Vertiefung")+SUMIFS('Blockplanung August'!$18:$18,'Blockplanung August'!40:40,"Wahl 1")+SUMIFS('Blockplanung August'!$18:$18,'Blockplanung August'!40:40,"Wahl 2")+SUMIFS('Blockplanung Oktober'!$20:$20,'Blockplanung Oktober'!40:40,"APH")+SUMIFS('Blockplanung Oktober'!$18:$18,'Blockplanung Oktober'!40:40,"Orient.Ph.")+SUMIFS('Blockplanung Oktober'!$18:$18,'Blockplanung Oktober'!40:40,"Vertiefung")+SUMIFS('Blockplanung Oktober'!$18:$18,'Blockplanung Oktober'!40:40,"Wahl 1")+SUMIFS('Blockplanung Oktober'!$18:$18,'Blockplanung Oktober'!40:40,"Wahl 2")</f>
        <v>168</v>
      </c>
      <c r="F21" s="9">
        <f>(SUMIFS('Tageplanung April'!$20:$20,'Tageplanung April'!40:40,"AD")+SUMIFS('Tageplanung April'!$17:$17,'Tageplanung April'!40:40,"Orient.Ph.")+SUMIFS('Tageplanung April'!$17:$17,'Tageplanung April'!40:40,"Vertiefung")+SUMIFS('Tageplanung April'!$17:$17,'Tageplanung April'!40:40,"Wahl 1")+SUMIFS('Tageplanung April'!$17:$17,'Tageplanung April'!40:40,"Wahl 2"))*(3+IF($D21="F",2,0))/5+(SUMIFS('Tageplanung August'!$20:$20,'Tageplanung August'!40:40,"AD")+SUMIFS('Tageplanung August'!$17:$17,'Tageplanung August'!40:40,"Orient.Ph.")+SUMIFS('Tageplanung August'!$17:$17,'Tageplanung August'!40:40,"Vertiefung")+SUMIFS('Tageplanung August'!$17:$17,'Tageplanung August'!40:40,"Wahl 1")+SUMIFS('Tageplanung August'!$17:$17,'Tageplanung August'!40:40,"Wahl 2"))*(3+IF($D21="F",2,0))/5+(SUMIFS('Tageplanung Oktober'!$20:$20,'Tageplanung Oktober'!40:40,"AD")+SUMIFS('Tageplanung Oktober'!$17:$17,'Tageplanung Oktober'!40:40,"Orient.Ph.")+SUMIFS('Tageplanung Oktober'!$17:$17,'Tageplanung Oktober'!40:40,"Vertiefung")+SUMIFS('Tageplanung Oktober'!$17:$17,'Tageplanung Oktober'!40:40,"Wahl 1")+SUMIFS('Tageplanung Oktober'!$17:$17,'Tageplanung Oktober'!40:40,"Wahl 2"))*(3+IF($D21="F",2,0))/5+SUMIFS('Blockplanung April'!$20:$20,'Blockplanung April'!40:40,"AD")+SUMIFS('Blockplanung April'!$17:$17,'Blockplanung April'!40:40,"Orient.Ph.")+SUMIFS('Blockplanung April'!$17:$17,'Blockplanung April'!40:40,"Vertiefung")+SUMIFS('Blockplanung April'!$17:$17,'Blockplanung April'!40:40,"Wahl 1")+SUMIFS('Blockplanung April'!$17:$17,'Blockplanung April'!40:40,"Wahl 2")+SUMIFS('Blockplanung August'!$20:$20,'Blockplanung August'!40:40,"AD")+SUMIFS('Blockplanung August'!$17:$17,'Blockplanung August'!40:40,"Orient.Ph.")+SUMIFS('Blockplanung August'!$17:$17,'Blockplanung August'!40:40,"Vertiefung")+SUMIFS('Blockplanung August'!$17:$17,'Blockplanung August'!40:40,"Wahl 1")+SUMIFS('Blockplanung August'!$17:$17,'Blockplanung August'!40:40,"Wahl 2")+SUMIFS('Blockplanung Oktober'!$20:$20,'Blockplanung Oktober'!40:40,"AD")+SUMIFS('Blockplanung Oktober'!$17:$17,'Blockplanung Oktober'!40:40,"Orient.Ph.")+SUMIFS('Blockplanung Oktober'!$17:$17,'Blockplanung Oktober'!40:40,"Vertiefung")+SUMIFS('Blockplanung Oktober'!$17:$17,'Blockplanung Oktober'!40:40,"Wahl 1")+SUMIFS('Blockplanung Oktober'!$17:$17,'Blockplanung Oktober'!40:40,"Wahl 2")</f>
        <v>66</v>
      </c>
      <c r="G21" s="9">
        <f>(SUMIFS('Tageplanung April'!$20:$20,'Tageplanung April'!40:40,"KH")+SUMIFS('Tageplanung April'!$15:$15,'Tageplanung April'!40:40,"Orient.Ph.")+SUMIFS('Tageplanung April'!$15:$15,'Tageplanung April'!40:40,"Vertiefung")+SUMIFS('Tageplanung April'!$15:$15,'Tageplanung April'!40:40,"Wahl 1")+SUMIFS('Tageplanung April'!$15:$15,'Tageplanung April'!40:40,"Wahl 2"))*(3+IF($D21="F",2,0))/5+(SUMIFS('Tageplanung August'!$20:$20,'Tageplanung August'!40:40,"KH")+SUMIFS('Tageplanung August'!$15:$15,'Tageplanung August'!40:40,"Orient.Ph.")+SUMIFS('Tageplanung August'!$15:$15,'Tageplanung August'!40:40,"Vertiefung")+SUMIFS('Tageplanung August'!$15:$15,'Tageplanung August'!40:40,"Wahl 1")+SUMIFS('Tageplanung August'!$15:$15,'Tageplanung August'!40:40,"Wahl 2"))*(3+IF($D21="F",2,0))/5+(SUMIFS('Tageplanung Oktober'!$20:$20,'Tageplanung Oktober'!40:40,"KH")+SUMIFS('Tageplanung Oktober'!$15:$15,'Tageplanung Oktober'!40:40,"Orient.Ph.")+SUMIFS('Tageplanung Oktober'!$15:$15,'Tageplanung Oktober'!40:40,"Vertiefung")+SUMIFS('Tageplanung Oktober'!$15:$15,'Tageplanung Oktober'!40:40,"Wahl 1")+SUMIFS('Tageplanung Oktober'!$15:$15,'Tageplanung Oktober'!40:40,"Wahl 2"))*(3+IF($D21="F",2,0))/5+SUMIFS('Blockplanung April'!$20:$20,'Blockplanung April'!40:40,"KH")+SUMIFS('Blockplanung April'!$15:$15,'Blockplanung April'!40:40,"Orient.Ph.")+SUMIFS('Blockplanung April'!$15:$15,'Blockplanung April'!40:40,"Vertiefung")+SUMIFS('Blockplanung April'!$15:$15,'Blockplanung April'!40:40,"Wahl 1")+SUMIFS('Blockplanung April'!$15:$15,'Blockplanung April'!40:40,"Wahl 2")+SUMIFS('Blockplanung August'!$20:$20,'Blockplanung August'!40:40,"KH")+SUMIFS('Blockplanung August'!$15:$15,'Blockplanung August'!40:40,"Orient.Ph.")+SUMIFS('Blockplanung August'!$15:$15,'Blockplanung August'!40:40,"Vertiefung")+SUMIFS('Blockplanung August'!$15:$15,'Blockplanung August'!40:40,"Wahl 1")+SUMIFS('Blockplanung August'!$15:$15,'Blockplanung August'!40:40,"Wahl 2")+SUMIFS('Blockplanung Oktober'!$20:$20,'Blockplanung Oktober'!40:40,"KH")+SUMIFS('Blockplanung Oktober'!$15:$15,'Blockplanung Oktober'!40:40,"Orient.Ph.")+SUMIFS('Blockplanung Oktober'!$15:$15,'Blockplanung Oktober'!40:40,"Vertiefung")+SUMIFS('Blockplanung Oktober'!$15:$15,'Blockplanung Oktober'!40:40,"Wahl 1")+SUMIFS('Blockplanung Oktober'!$15:$15,'Blockplanung Oktober'!40:40,"Wahl 2")</f>
        <v>24</v>
      </c>
      <c r="H21" s="9">
        <f>(SUMIFS('Tageplanung April'!$20:$20,'Tageplanung April'!40:40,"Päd")+SUMIFS('Tageplanung April'!$16:$16,'Tageplanung April'!40:40,"Orient.Ph.")+SUMIFS('Tageplanung April'!$16:$16,'Tageplanung April'!40:40,"Vertiefung")+SUMIFS('Tageplanung April'!$16:$16,'Tageplanung April'!40:40,"Wahl 1")+SUMIFS('Tageplanung April'!$16:$16,'Tageplanung April'!40:40,"Wahl 2"))*(3+IF($D21="F",2,0))/5+(SUMIFS('Tageplanung August'!$20:$20,'Tageplanung August'!40:40,"Päd")+SUMIFS('Tageplanung August'!$16:$16,'Tageplanung August'!40:40,"Orient.Ph.")+SUMIFS('Tageplanung August'!$16:$16,'Tageplanung August'!40:40,"Vertiefung")+SUMIFS('Tageplanung August'!$16:$16,'Tageplanung August'!40:40,"Wahl 1")+SUMIFS('Tageplanung August'!$16:$16,'Tageplanung August'!40:40,"Wahl 2"))*(3+IF($D21="F",2,0))/5+(SUMIFS('Tageplanung Oktober'!$20:$20,'Tageplanung Oktober'!40:40,"Päd")+SUMIFS('Tageplanung Oktober'!$16:$16,'Tageplanung Oktober'!40:40,"Orient.Ph.")+SUMIFS('Tageplanung Oktober'!$16:$16,'Tageplanung Oktober'!40:40,"Vertiefung")+SUMIFS('Tageplanung Oktober'!$16:$16,'Tageplanung Oktober'!40:40,"Wahl 1")+SUMIFS('Tageplanung Oktober'!$16:$16,'Tageplanung Oktober'!40:40,"Wahl 2"))*(3+IF($D21="F",2,0))/5+SUMIFS('Blockplanung April'!$20:$20,'Blockplanung April'!40:40,"Päd")+SUMIFS('Blockplanung April'!$16:$16,'Blockplanung April'!40:40,"Orient.Ph.")+SUMIFS('Blockplanung April'!$16:$16,'Blockplanung April'!40:40,"Vertiefung")+SUMIFS('Blockplanung April'!$16:$16,'Blockplanung April'!40:40,"Wahl 1")+SUMIFS('Blockplanung April'!$16:$16,'Blockplanung April'!40:40,"Wahl 2")+SUMIFS('Blockplanung August'!$20:$20,'Blockplanung August'!40:40,"Päd")+SUMIFS('Blockplanung August'!$16:$16,'Blockplanung August'!40:40,"Orient.Ph.")+SUMIFS('Blockplanung August'!$16:$16,'Blockplanung August'!40:40,"Vertiefung")+SUMIFS('Blockplanung August'!$16:$16,'Blockplanung August'!40:40,"Wahl 1")+SUMIFS('Blockplanung August'!$16:$16,'Blockplanung August'!40:40,"Wahl 2")+SUMIFS('Blockplanung Oktober'!$20:$20,'Blockplanung Oktober'!40:40,"Päd")+SUMIFS('Blockplanung Oktober'!$16:$16,'Blockplanung Oktober'!40:40,"Orient.Ph.")+SUMIFS('Blockplanung Oktober'!$16:$16,'Blockplanung Oktober'!40:40,"Vertiefung")+SUMIFS('Blockplanung Oktober'!$16:$16,'Blockplanung Oktober'!40:40,"Wahl 1")+SUMIFS('Blockplanung Oktober'!$16:$16,'Blockplanung Oktober'!40:40,"Wahl 2")</f>
        <v>6</v>
      </c>
      <c r="I21" s="9">
        <f>(SUMIFS('Tageplanung April'!$20:$20,'Tageplanung April'!40:40,"Psych")+SUMIFS('Tageplanung April'!$19:$19,'Tageplanung April'!40:40,"Orient.Ph.")+SUMIFS('Tageplanung April'!$19:$19,'Tageplanung April'!40:40,"Vertiefung")+SUMIFS('Tageplanung April'!$19:$19,'Tageplanung April'!40:40,"Wahl 1")+SUMIFS('Tageplanung April'!$19:$19,'Tageplanung April'!40:40,"Wahl 2"))*(3+IF($D21="F",2,0))/5+(SUMIFS('Tageplanung August'!$20:$20,'Tageplanung August'!40:40,"Psych")+SUMIFS('Tageplanung August'!$19:$19,'Tageplanung August'!40:40,"Orient.Ph.")+SUMIFS('Tageplanung August'!$19:$19,'Tageplanung August'!40:40,"Vertiefung")+SUMIFS('Tageplanung August'!$19:$19,'Tageplanung August'!40:40,"Wahl 1")+SUMIFS('Tageplanung August'!$19:$19,'Tageplanung August'!40:40,"Wahl 2"))*(3+IF($D21="F",2,0))/5+(SUMIFS('Tageplanung Oktober'!$20:$20,'Tageplanung Oktober'!40:40,"Psych")+SUMIFS('Tageplanung Oktober'!$19:$19,'Tageplanung Oktober'!40:40,"Orient.Ph.")+SUMIFS('Tageplanung Oktober'!$19:$19,'Tageplanung Oktober'!40:40,"Vertiefung")+SUMIFS('Tageplanung Oktober'!$19:$19,'Tageplanung Oktober'!40:40,"Wahl 1")+SUMIFS('Tageplanung Oktober'!$19:$19,'Tageplanung Oktober'!40:40,"Wahl 2"))*(3+IF($D21="F",2,0))/5+SUMIFS('Blockplanung April'!$20:$20,'Blockplanung April'!40:40,"Psych")+SUMIFS('Blockplanung April'!$19:$19,'Blockplanung April'!40:40,"Orient.Ph.")+SUMIFS('Blockplanung April'!$19:$19,'Blockplanung April'!40:40,"Vertiefung")+SUMIFS('Blockplanung April'!$19:$19,'Blockplanung April'!40:40,"Wahl 1")+SUMIFS('Blockplanung April'!$19:$19,'Blockplanung April'!40:40,"Wahl 2")+SUMIFS('Blockplanung August'!$20:$20,'Blockplanung August'!40:40,"Psych")+SUMIFS('Blockplanung August'!$19:$19,'Blockplanung August'!40:40,"Orient.Ph.")+SUMIFS('Blockplanung August'!$19:$19,'Blockplanung August'!40:40,"Vertiefung")+SUMIFS('Blockplanung August'!$19:$19,'Blockplanung August'!40:40,"Wahl 1")+SUMIFS('Blockplanung August'!$19:$19,'Blockplanung August'!40:40,"Wahl 2")+SUMIFS('Blockplanung Oktober'!$20:$20,'Blockplanung Oktober'!40:40,"Psych")+SUMIFS('Blockplanung Oktober'!$19:$19,'Blockplanung Oktober'!40:40,"Orient.Ph.")+SUMIFS('Blockplanung Oktober'!$19:$19,'Blockplanung Oktober'!40:40,"Vertiefung")+SUMIFS('Blockplanung Oktober'!$19:$19,'Blockplanung Oktober'!40:40,"Wahl 1")+SUMIFS('Blockplanung Oktober'!$19:$19,'Blockplanung Oktober'!40:40,"Wahl 2")</f>
        <v>0</v>
      </c>
      <c r="J21" s="9">
        <f>J20+56</f>
        <v>112</v>
      </c>
      <c r="K21" s="9">
        <f>K20+22</f>
        <v>44</v>
      </c>
      <c r="L21" s="9">
        <f>L20+8</f>
        <v>16</v>
      </c>
      <c r="M21" s="9">
        <f>M20+2</f>
        <v>4</v>
      </c>
      <c r="N21" s="7">
        <f t="shared" si="4"/>
        <v>120</v>
      </c>
      <c r="O21" s="316"/>
    </row>
    <row r="22" spans="1:15" x14ac:dyDescent="0.2">
      <c r="A22" s="253"/>
      <c r="B22" s="308"/>
      <c r="C22" s="11">
        <v>33</v>
      </c>
      <c r="D22" s="39" t="s">
        <v>27</v>
      </c>
      <c r="E22" s="9">
        <f>(SUMIFS('Tageplanung April'!$20:$20,'Tageplanung April'!41:41,"APH")+SUMIFS('Tageplanung April'!$18:$18,'Tageplanung April'!41:41,"Orient.Ph.")+SUMIFS('Tageplanung April'!$18:$18,'Tageplanung April'!41:41,"Vertiefung")+SUMIFS('Tageplanung April'!$18:$18,'Tageplanung April'!41:41,"Wahl 1")+SUMIFS('Tageplanung April'!$18:$18,'Tageplanung April'!41:41,"Wahl 2"))*(3+IF($D22="F",2,0))/5+(SUMIFS('Tageplanung August'!$20:$20,'Tageplanung August'!41:41,"APH")+SUMIFS('Tageplanung August'!$18:$18,'Tageplanung August'!41:41,"Orient.Ph.")+SUMIFS('Tageplanung August'!$18:$18,'Tageplanung August'!41:41,"Vertiefung")+SUMIFS('Tageplanung August'!$18:$18,'Tageplanung August'!41:41,"Wahl 1")+SUMIFS('Tageplanung August'!$18:$18,'Tageplanung August'!41:41,"Wahl 2"))*(3+IF($D22="F",2,0))/5+(SUMIFS('Tageplanung Oktober'!$20:$20,'Tageplanung Oktober'!41:41,"APH")+SUMIFS('Tageplanung Oktober'!$18:$18,'Tageplanung Oktober'!41:41,"Orient.Ph.")+SUMIFS('Tageplanung Oktober'!$18:$18,'Tageplanung Oktober'!41:41,"Vertiefung")+SUMIFS('Tageplanung Oktober'!$18:$18,'Tageplanung Oktober'!41:41,"Wahl 1")+SUMIFS('Tageplanung Oktober'!$18:$18,'Tageplanung Oktober'!41:41,"Wahl 2"))*(3+IF($D22="F",2,0))/5+SUMIFS('Blockplanung April'!$20:$20,'Blockplanung April'!41:41,"APH")+SUMIFS('Blockplanung April'!$18:$18,'Blockplanung April'!41:41,"Orient.Ph.")+SUMIFS('Blockplanung April'!$18:$18,'Blockplanung April'!41:41,"Vertiefung")+SUMIFS('Blockplanung April'!$18:$18,'Blockplanung April'!41:41,"Wahl 1")+SUMIFS('Blockplanung April'!$18:$18,'Blockplanung April'!41:41,"Wahl 2")+SUMIFS('Blockplanung August'!$20:$20,'Blockplanung August'!41:41,"APH")+SUMIFS('Blockplanung August'!$18:$18,'Blockplanung August'!41:41,"Orient.Ph.")+SUMIFS('Blockplanung August'!$18:$18,'Blockplanung August'!41:41,"Vertiefung")+SUMIFS('Blockplanung August'!$18:$18,'Blockplanung August'!41:41,"Wahl 1")+SUMIFS('Blockplanung August'!$18:$18,'Blockplanung August'!41:41,"Wahl 2")+SUMIFS('Blockplanung Oktober'!$20:$20,'Blockplanung Oktober'!41:41,"APH")+SUMIFS('Blockplanung Oktober'!$18:$18,'Blockplanung Oktober'!41:41,"Orient.Ph.")+SUMIFS('Blockplanung Oktober'!$18:$18,'Blockplanung Oktober'!41:41,"Vertiefung")+SUMIFS('Blockplanung Oktober'!$18:$18,'Blockplanung Oktober'!41:41,"Wahl 1")+SUMIFS('Blockplanung Oktober'!$18:$18,'Blockplanung Oktober'!41:41,"Wahl 2")</f>
        <v>168</v>
      </c>
      <c r="F22" s="9">
        <f>(SUMIFS('Tageplanung April'!$20:$20,'Tageplanung April'!41:41,"AD")+SUMIFS('Tageplanung April'!$17:$17,'Tageplanung April'!41:41,"Orient.Ph.")+SUMIFS('Tageplanung April'!$17:$17,'Tageplanung April'!41:41,"Vertiefung")+SUMIFS('Tageplanung April'!$17:$17,'Tageplanung April'!41:41,"Wahl 1")+SUMIFS('Tageplanung April'!$17:$17,'Tageplanung April'!41:41,"Wahl 2"))*(3+IF($D22="F",2,0))/5+(SUMIFS('Tageplanung August'!$20:$20,'Tageplanung August'!41:41,"AD")+SUMIFS('Tageplanung August'!$17:$17,'Tageplanung August'!41:41,"Orient.Ph.")+SUMIFS('Tageplanung August'!$17:$17,'Tageplanung August'!41:41,"Vertiefung")+SUMIFS('Tageplanung August'!$17:$17,'Tageplanung August'!41:41,"Wahl 1")+SUMIFS('Tageplanung August'!$17:$17,'Tageplanung August'!41:41,"Wahl 2"))*(3+IF($D22="F",2,0))/5+(SUMIFS('Tageplanung Oktober'!$20:$20,'Tageplanung Oktober'!41:41,"AD")+SUMIFS('Tageplanung Oktober'!$17:$17,'Tageplanung Oktober'!41:41,"Orient.Ph.")+SUMIFS('Tageplanung Oktober'!$17:$17,'Tageplanung Oktober'!41:41,"Vertiefung")+SUMIFS('Tageplanung Oktober'!$17:$17,'Tageplanung Oktober'!41:41,"Wahl 1")+SUMIFS('Tageplanung Oktober'!$17:$17,'Tageplanung Oktober'!41:41,"Wahl 2"))*(3+IF($D22="F",2,0))/5+SUMIFS('Blockplanung April'!$20:$20,'Blockplanung April'!41:41,"AD")+SUMIFS('Blockplanung April'!$17:$17,'Blockplanung April'!41:41,"Orient.Ph.")+SUMIFS('Blockplanung April'!$17:$17,'Blockplanung April'!41:41,"Vertiefung")+SUMIFS('Blockplanung April'!$17:$17,'Blockplanung April'!41:41,"Wahl 1")+SUMIFS('Blockplanung April'!$17:$17,'Blockplanung April'!41:41,"Wahl 2")+SUMIFS('Blockplanung August'!$20:$20,'Blockplanung August'!41:41,"AD")+SUMIFS('Blockplanung August'!$17:$17,'Blockplanung August'!41:41,"Orient.Ph.")+SUMIFS('Blockplanung August'!$17:$17,'Blockplanung August'!41:41,"Vertiefung")+SUMIFS('Blockplanung August'!$17:$17,'Blockplanung August'!41:41,"Wahl 1")+SUMIFS('Blockplanung August'!$17:$17,'Blockplanung August'!41:41,"Wahl 2")+SUMIFS('Blockplanung Oktober'!$20:$20,'Blockplanung Oktober'!41:41,"AD")+SUMIFS('Blockplanung Oktober'!$17:$17,'Blockplanung Oktober'!41:41,"Orient.Ph.")+SUMIFS('Blockplanung Oktober'!$17:$17,'Blockplanung Oktober'!41:41,"Vertiefung")+SUMIFS('Blockplanung Oktober'!$17:$17,'Blockplanung Oktober'!41:41,"Wahl 1")+SUMIFS('Blockplanung Oktober'!$17:$17,'Blockplanung Oktober'!41:41,"Wahl 2")</f>
        <v>66</v>
      </c>
      <c r="G22" s="9">
        <f>(SUMIFS('Tageplanung April'!$20:$20,'Tageplanung April'!41:41,"KH")+SUMIFS('Tageplanung April'!$15:$15,'Tageplanung April'!41:41,"Orient.Ph.")+SUMIFS('Tageplanung April'!$15:$15,'Tageplanung April'!41:41,"Vertiefung")+SUMIFS('Tageplanung April'!$15:$15,'Tageplanung April'!41:41,"Wahl 1")+SUMIFS('Tageplanung April'!$15:$15,'Tageplanung April'!41:41,"Wahl 2"))*(3+IF($D22="F",2,0))/5+(SUMIFS('Tageplanung August'!$20:$20,'Tageplanung August'!41:41,"KH")+SUMIFS('Tageplanung August'!$15:$15,'Tageplanung August'!41:41,"Orient.Ph.")+SUMIFS('Tageplanung August'!$15:$15,'Tageplanung August'!41:41,"Vertiefung")+SUMIFS('Tageplanung August'!$15:$15,'Tageplanung August'!41:41,"Wahl 1")+SUMIFS('Tageplanung August'!$15:$15,'Tageplanung August'!41:41,"Wahl 2"))*(3+IF($D22="F",2,0))/5+(SUMIFS('Tageplanung Oktober'!$20:$20,'Tageplanung Oktober'!41:41,"KH")+SUMIFS('Tageplanung Oktober'!$15:$15,'Tageplanung Oktober'!41:41,"Orient.Ph.")+SUMIFS('Tageplanung Oktober'!$15:$15,'Tageplanung Oktober'!41:41,"Vertiefung")+SUMIFS('Tageplanung Oktober'!$15:$15,'Tageplanung Oktober'!41:41,"Wahl 1")+SUMIFS('Tageplanung Oktober'!$15:$15,'Tageplanung Oktober'!41:41,"Wahl 2"))*(3+IF($D22="F",2,0))/5+SUMIFS('Blockplanung April'!$20:$20,'Blockplanung April'!41:41,"KH")+SUMIFS('Blockplanung April'!$15:$15,'Blockplanung April'!41:41,"Orient.Ph.")+SUMIFS('Blockplanung April'!$15:$15,'Blockplanung April'!41:41,"Vertiefung")+SUMIFS('Blockplanung April'!$15:$15,'Blockplanung April'!41:41,"Wahl 1")+SUMIFS('Blockplanung April'!$15:$15,'Blockplanung April'!41:41,"Wahl 2")+SUMIFS('Blockplanung August'!$20:$20,'Blockplanung August'!41:41,"KH")+SUMIFS('Blockplanung August'!$15:$15,'Blockplanung August'!41:41,"Orient.Ph.")+SUMIFS('Blockplanung August'!$15:$15,'Blockplanung August'!41:41,"Vertiefung")+SUMIFS('Blockplanung August'!$15:$15,'Blockplanung August'!41:41,"Wahl 1")+SUMIFS('Blockplanung August'!$15:$15,'Blockplanung August'!41:41,"Wahl 2")+SUMIFS('Blockplanung Oktober'!$20:$20,'Blockplanung Oktober'!41:41,"KH")+SUMIFS('Blockplanung Oktober'!$15:$15,'Blockplanung Oktober'!41:41,"Orient.Ph.")+SUMIFS('Blockplanung Oktober'!$15:$15,'Blockplanung Oktober'!41:41,"Vertiefung")+SUMIFS('Blockplanung Oktober'!$15:$15,'Blockplanung Oktober'!41:41,"Wahl 1")+SUMIFS('Blockplanung Oktober'!$15:$15,'Blockplanung Oktober'!41:41,"Wahl 2")</f>
        <v>24</v>
      </c>
      <c r="H22" s="9">
        <f>(SUMIFS('Tageplanung April'!$20:$20,'Tageplanung April'!41:41,"Päd")+SUMIFS('Tageplanung April'!$16:$16,'Tageplanung April'!41:41,"Orient.Ph.")+SUMIFS('Tageplanung April'!$16:$16,'Tageplanung April'!41:41,"Vertiefung")+SUMIFS('Tageplanung April'!$16:$16,'Tageplanung April'!41:41,"Wahl 1")+SUMIFS('Tageplanung April'!$16:$16,'Tageplanung April'!41:41,"Wahl 2"))*(3+IF($D22="F",2,0))/5+(SUMIFS('Tageplanung August'!$20:$20,'Tageplanung August'!41:41,"Päd")+SUMIFS('Tageplanung August'!$16:$16,'Tageplanung August'!41:41,"Orient.Ph.")+SUMIFS('Tageplanung August'!$16:$16,'Tageplanung August'!41:41,"Vertiefung")+SUMIFS('Tageplanung August'!$16:$16,'Tageplanung August'!41:41,"Wahl 1")+SUMIFS('Tageplanung August'!$16:$16,'Tageplanung August'!41:41,"Wahl 2"))*(3+IF($D22="F",2,0))/5+(SUMIFS('Tageplanung Oktober'!$20:$20,'Tageplanung Oktober'!41:41,"Päd")+SUMIFS('Tageplanung Oktober'!$16:$16,'Tageplanung Oktober'!41:41,"Orient.Ph.")+SUMIFS('Tageplanung Oktober'!$16:$16,'Tageplanung Oktober'!41:41,"Vertiefung")+SUMIFS('Tageplanung Oktober'!$16:$16,'Tageplanung Oktober'!41:41,"Wahl 1")+SUMIFS('Tageplanung Oktober'!$16:$16,'Tageplanung Oktober'!41:41,"Wahl 2"))*(3+IF($D22="F",2,0))/5+SUMIFS('Blockplanung April'!$20:$20,'Blockplanung April'!41:41,"Päd")+SUMIFS('Blockplanung April'!$16:$16,'Blockplanung April'!41:41,"Orient.Ph.")+SUMIFS('Blockplanung April'!$16:$16,'Blockplanung April'!41:41,"Vertiefung")+SUMIFS('Blockplanung April'!$16:$16,'Blockplanung April'!41:41,"Wahl 1")+SUMIFS('Blockplanung April'!$16:$16,'Blockplanung April'!41:41,"Wahl 2")+SUMIFS('Blockplanung August'!$20:$20,'Blockplanung August'!41:41,"Päd")+SUMIFS('Blockplanung August'!$16:$16,'Blockplanung August'!41:41,"Orient.Ph.")+SUMIFS('Blockplanung August'!$16:$16,'Blockplanung August'!41:41,"Vertiefung")+SUMIFS('Blockplanung August'!$16:$16,'Blockplanung August'!41:41,"Wahl 1")+SUMIFS('Blockplanung August'!$16:$16,'Blockplanung August'!41:41,"Wahl 2")+SUMIFS('Blockplanung Oktober'!$20:$20,'Blockplanung Oktober'!41:41,"Päd")+SUMIFS('Blockplanung Oktober'!$16:$16,'Blockplanung Oktober'!41:41,"Orient.Ph.")+SUMIFS('Blockplanung Oktober'!$16:$16,'Blockplanung Oktober'!41:41,"Vertiefung")+SUMIFS('Blockplanung Oktober'!$16:$16,'Blockplanung Oktober'!41:41,"Wahl 1")+SUMIFS('Blockplanung Oktober'!$16:$16,'Blockplanung Oktober'!41:41,"Wahl 2")</f>
        <v>6</v>
      </c>
      <c r="I22" s="9">
        <f>(SUMIFS('Tageplanung April'!$20:$20,'Tageplanung April'!41:41,"Psych")+SUMIFS('Tageplanung April'!$19:$19,'Tageplanung April'!41:41,"Orient.Ph.")+SUMIFS('Tageplanung April'!$19:$19,'Tageplanung April'!41:41,"Vertiefung")+SUMIFS('Tageplanung April'!$19:$19,'Tageplanung April'!41:41,"Wahl 1")+SUMIFS('Tageplanung April'!$19:$19,'Tageplanung April'!41:41,"Wahl 2"))*(3+IF($D22="F",2,0))/5+(SUMIFS('Tageplanung August'!$20:$20,'Tageplanung August'!41:41,"Psych")+SUMIFS('Tageplanung August'!$19:$19,'Tageplanung August'!41:41,"Orient.Ph.")+SUMIFS('Tageplanung August'!$19:$19,'Tageplanung August'!41:41,"Vertiefung")+SUMIFS('Tageplanung August'!$19:$19,'Tageplanung August'!41:41,"Wahl 1")+SUMIFS('Tageplanung August'!$19:$19,'Tageplanung August'!41:41,"Wahl 2"))*(3+IF($D22="F",2,0))/5+(SUMIFS('Tageplanung Oktober'!$20:$20,'Tageplanung Oktober'!41:41,"Psych")+SUMIFS('Tageplanung Oktober'!$19:$19,'Tageplanung Oktober'!41:41,"Orient.Ph.")+SUMIFS('Tageplanung Oktober'!$19:$19,'Tageplanung Oktober'!41:41,"Vertiefung")+SUMIFS('Tageplanung Oktober'!$19:$19,'Tageplanung Oktober'!41:41,"Wahl 1")+SUMIFS('Tageplanung Oktober'!$19:$19,'Tageplanung Oktober'!41:41,"Wahl 2"))*(3+IF($D22="F",2,0))/5+SUMIFS('Blockplanung April'!$20:$20,'Blockplanung April'!41:41,"Psych")+SUMIFS('Blockplanung April'!$19:$19,'Blockplanung April'!41:41,"Orient.Ph.")+SUMIFS('Blockplanung April'!$19:$19,'Blockplanung April'!41:41,"Vertiefung")+SUMIFS('Blockplanung April'!$19:$19,'Blockplanung April'!41:41,"Wahl 1")+SUMIFS('Blockplanung April'!$19:$19,'Blockplanung April'!41:41,"Wahl 2")+SUMIFS('Blockplanung August'!$20:$20,'Blockplanung August'!41:41,"Psych")+SUMIFS('Blockplanung August'!$19:$19,'Blockplanung August'!41:41,"Orient.Ph.")+SUMIFS('Blockplanung August'!$19:$19,'Blockplanung August'!41:41,"Vertiefung")+SUMIFS('Blockplanung August'!$19:$19,'Blockplanung August'!41:41,"Wahl 1")+SUMIFS('Blockplanung August'!$19:$19,'Blockplanung August'!41:41,"Wahl 2")+SUMIFS('Blockplanung Oktober'!$20:$20,'Blockplanung Oktober'!41:41,"Psych")+SUMIFS('Blockplanung Oktober'!$19:$19,'Blockplanung Oktober'!41:41,"Orient.Ph.")+SUMIFS('Blockplanung Oktober'!$19:$19,'Blockplanung Oktober'!41:41,"Vertiefung")+SUMIFS('Blockplanung Oktober'!$19:$19,'Blockplanung Oktober'!41:41,"Wahl 1")+SUMIFS('Blockplanung Oktober'!$19:$19,'Blockplanung Oktober'!41:41,"Wahl 2")</f>
        <v>0</v>
      </c>
      <c r="J22" s="9">
        <f t="shared" si="0"/>
        <v>112</v>
      </c>
      <c r="K22" s="9">
        <f t="shared" si="1"/>
        <v>44</v>
      </c>
      <c r="L22" s="9">
        <f t="shared" si="2"/>
        <v>16</v>
      </c>
      <c r="M22" s="9">
        <f t="shared" si="3"/>
        <v>4</v>
      </c>
      <c r="N22" s="7">
        <f t="shared" si="4"/>
        <v>120</v>
      </c>
      <c r="O22" s="316"/>
    </row>
    <row r="23" spans="1:15" x14ac:dyDescent="0.2">
      <c r="A23" s="253"/>
      <c r="B23" s="308"/>
      <c r="C23" s="11">
        <v>34</v>
      </c>
      <c r="D23" s="39" t="s">
        <v>27</v>
      </c>
      <c r="E23" s="9">
        <f>(SUMIFS('Tageplanung April'!$20:$20,'Tageplanung April'!42:42,"APH")+SUMIFS('Tageplanung April'!$18:$18,'Tageplanung April'!42:42,"Orient.Ph.")+SUMIFS('Tageplanung April'!$18:$18,'Tageplanung April'!42:42,"Vertiefung")+SUMIFS('Tageplanung April'!$18:$18,'Tageplanung April'!42:42,"Wahl 1")+SUMIFS('Tageplanung April'!$18:$18,'Tageplanung April'!42:42,"Wahl 2"))*(3+IF($D23="F",2,0))/5+(SUMIFS('Tageplanung August'!$20:$20,'Tageplanung August'!42:42,"APH")+SUMIFS('Tageplanung August'!$18:$18,'Tageplanung August'!42:42,"Orient.Ph.")+SUMIFS('Tageplanung August'!$18:$18,'Tageplanung August'!42:42,"Vertiefung")+SUMIFS('Tageplanung August'!$18:$18,'Tageplanung August'!42:42,"Wahl 1")+SUMIFS('Tageplanung August'!$18:$18,'Tageplanung August'!42:42,"Wahl 2"))*(3+IF($D23="F",2,0))/5+(SUMIFS('Tageplanung Oktober'!$20:$20,'Tageplanung Oktober'!42:42,"APH")+SUMIFS('Tageplanung Oktober'!$18:$18,'Tageplanung Oktober'!42:42,"Orient.Ph.")+SUMIFS('Tageplanung Oktober'!$18:$18,'Tageplanung Oktober'!42:42,"Vertiefung")+SUMIFS('Tageplanung Oktober'!$18:$18,'Tageplanung Oktober'!42:42,"Wahl 1")+SUMIFS('Tageplanung Oktober'!$18:$18,'Tageplanung Oktober'!42:42,"Wahl 2"))*(3+IF($D23="F",2,0))/5+SUMIFS('Blockplanung April'!$20:$20,'Blockplanung April'!42:42,"APH")+SUMIFS('Blockplanung April'!$18:$18,'Blockplanung April'!42:42,"Orient.Ph.")+SUMIFS('Blockplanung April'!$18:$18,'Blockplanung April'!42:42,"Vertiefung")+SUMIFS('Blockplanung April'!$18:$18,'Blockplanung April'!42:42,"Wahl 1")+SUMIFS('Blockplanung April'!$18:$18,'Blockplanung April'!42:42,"Wahl 2")+SUMIFS('Blockplanung August'!$20:$20,'Blockplanung August'!42:42,"APH")+SUMIFS('Blockplanung August'!$18:$18,'Blockplanung August'!42:42,"Orient.Ph.")+SUMIFS('Blockplanung August'!$18:$18,'Blockplanung August'!42:42,"Vertiefung")+SUMIFS('Blockplanung August'!$18:$18,'Blockplanung August'!42:42,"Wahl 1")+SUMIFS('Blockplanung August'!$18:$18,'Blockplanung August'!42:42,"Wahl 2")+SUMIFS('Blockplanung Oktober'!$20:$20,'Blockplanung Oktober'!42:42,"APH")+SUMIFS('Blockplanung Oktober'!$18:$18,'Blockplanung Oktober'!42:42,"Orient.Ph.")+SUMIFS('Blockplanung Oktober'!$18:$18,'Blockplanung Oktober'!42:42,"Vertiefung")+SUMIFS('Blockplanung Oktober'!$18:$18,'Blockplanung Oktober'!42:42,"Wahl 1")+SUMIFS('Blockplanung Oktober'!$18:$18,'Blockplanung Oktober'!42:42,"Wahl 2")</f>
        <v>168</v>
      </c>
      <c r="F23" s="9">
        <f>(SUMIFS('Tageplanung April'!$20:$20,'Tageplanung April'!42:42,"AD")+SUMIFS('Tageplanung April'!$17:$17,'Tageplanung April'!42:42,"Orient.Ph.")+SUMIFS('Tageplanung April'!$17:$17,'Tageplanung April'!42:42,"Vertiefung")+SUMIFS('Tageplanung April'!$17:$17,'Tageplanung April'!42:42,"Wahl 1")+SUMIFS('Tageplanung April'!$17:$17,'Tageplanung April'!42:42,"Wahl 2"))*(3+IF($D23="F",2,0))/5+(SUMIFS('Tageplanung August'!$20:$20,'Tageplanung August'!42:42,"AD")+SUMIFS('Tageplanung August'!$17:$17,'Tageplanung August'!42:42,"Orient.Ph.")+SUMIFS('Tageplanung August'!$17:$17,'Tageplanung August'!42:42,"Vertiefung")+SUMIFS('Tageplanung August'!$17:$17,'Tageplanung August'!42:42,"Wahl 1")+SUMIFS('Tageplanung August'!$17:$17,'Tageplanung August'!42:42,"Wahl 2"))*(3+IF($D23="F",2,0))/5+(SUMIFS('Tageplanung Oktober'!$20:$20,'Tageplanung Oktober'!42:42,"AD")+SUMIFS('Tageplanung Oktober'!$17:$17,'Tageplanung Oktober'!42:42,"Orient.Ph.")+SUMIFS('Tageplanung Oktober'!$17:$17,'Tageplanung Oktober'!42:42,"Vertiefung")+SUMIFS('Tageplanung Oktober'!$17:$17,'Tageplanung Oktober'!42:42,"Wahl 1")+SUMIFS('Tageplanung Oktober'!$17:$17,'Tageplanung Oktober'!42:42,"Wahl 2"))*(3+IF($D23="F",2,0))/5+SUMIFS('Blockplanung April'!$20:$20,'Blockplanung April'!42:42,"AD")+SUMIFS('Blockplanung April'!$17:$17,'Blockplanung April'!42:42,"Orient.Ph.")+SUMIFS('Blockplanung April'!$17:$17,'Blockplanung April'!42:42,"Vertiefung")+SUMIFS('Blockplanung April'!$17:$17,'Blockplanung April'!42:42,"Wahl 1")+SUMIFS('Blockplanung April'!$17:$17,'Blockplanung April'!42:42,"Wahl 2")+SUMIFS('Blockplanung August'!$20:$20,'Blockplanung August'!42:42,"AD")+SUMIFS('Blockplanung August'!$17:$17,'Blockplanung August'!42:42,"Orient.Ph.")+SUMIFS('Blockplanung August'!$17:$17,'Blockplanung August'!42:42,"Vertiefung")+SUMIFS('Blockplanung August'!$17:$17,'Blockplanung August'!42:42,"Wahl 1")+SUMIFS('Blockplanung August'!$17:$17,'Blockplanung August'!42:42,"Wahl 2")+SUMIFS('Blockplanung Oktober'!$20:$20,'Blockplanung Oktober'!42:42,"AD")+SUMIFS('Blockplanung Oktober'!$17:$17,'Blockplanung Oktober'!42:42,"Orient.Ph.")+SUMIFS('Blockplanung Oktober'!$17:$17,'Blockplanung Oktober'!42:42,"Vertiefung")+SUMIFS('Blockplanung Oktober'!$17:$17,'Blockplanung Oktober'!42:42,"Wahl 1")+SUMIFS('Blockplanung Oktober'!$17:$17,'Blockplanung Oktober'!42:42,"Wahl 2")</f>
        <v>66</v>
      </c>
      <c r="G23" s="9">
        <f>(SUMIFS('Tageplanung April'!$20:$20,'Tageplanung April'!42:42,"KH")+SUMIFS('Tageplanung April'!$15:$15,'Tageplanung April'!42:42,"Orient.Ph.")+SUMIFS('Tageplanung April'!$15:$15,'Tageplanung April'!42:42,"Vertiefung")+SUMIFS('Tageplanung April'!$15:$15,'Tageplanung April'!42:42,"Wahl 1")+SUMIFS('Tageplanung April'!$15:$15,'Tageplanung April'!42:42,"Wahl 2"))*(3+IF($D23="F",2,0))/5+(SUMIFS('Tageplanung August'!$20:$20,'Tageplanung August'!42:42,"KH")+SUMIFS('Tageplanung August'!$15:$15,'Tageplanung August'!42:42,"Orient.Ph.")+SUMIFS('Tageplanung August'!$15:$15,'Tageplanung August'!42:42,"Vertiefung")+SUMIFS('Tageplanung August'!$15:$15,'Tageplanung August'!42:42,"Wahl 1")+SUMIFS('Tageplanung August'!$15:$15,'Tageplanung August'!42:42,"Wahl 2"))*(3+IF($D23="F",2,0))/5+(SUMIFS('Tageplanung Oktober'!$20:$20,'Tageplanung Oktober'!42:42,"KH")+SUMIFS('Tageplanung Oktober'!$15:$15,'Tageplanung Oktober'!42:42,"Orient.Ph.")+SUMIFS('Tageplanung Oktober'!$15:$15,'Tageplanung Oktober'!42:42,"Vertiefung")+SUMIFS('Tageplanung Oktober'!$15:$15,'Tageplanung Oktober'!42:42,"Wahl 1")+SUMIFS('Tageplanung Oktober'!$15:$15,'Tageplanung Oktober'!42:42,"Wahl 2"))*(3+IF($D23="F",2,0))/5+SUMIFS('Blockplanung April'!$20:$20,'Blockplanung April'!42:42,"KH")+SUMIFS('Blockplanung April'!$15:$15,'Blockplanung April'!42:42,"Orient.Ph.")+SUMIFS('Blockplanung April'!$15:$15,'Blockplanung April'!42:42,"Vertiefung")+SUMIFS('Blockplanung April'!$15:$15,'Blockplanung April'!42:42,"Wahl 1")+SUMIFS('Blockplanung April'!$15:$15,'Blockplanung April'!42:42,"Wahl 2")+SUMIFS('Blockplanung August'!$20:$20,'Blockplanung August'!42:42,"KH")+SUMIFS('Blockplanung August'!$15:$15,'Blockplanung August'!42:42,"Orient.Ph.")+SUMIFS('Blockplanung August'!$15:$15,'Blockplanung August'!42:42,"Vertiefung")+SUMIFS('Blockplanung August'!$15:$15,'Blockplanung August'!42:42,"Wahl 1")+SUMIFS('Blockplanung August'!$15:$15,'Blockplanung August'!42:42,"Wahl 2")+SUMIFS('Blockplanung Oktober'!$20:$20,'Blockplanung Oktober'!42:42,"KH")+SUMIFS('Blockplanung Oktober'!$15:$15,'Blockplanung Oktober'!42:42,"Orient.Ph.")+SUMIFS('Blockplanung Oktober'!$15:$15,'Blockplanung Oktober'!42:42,"Vertiefung")+SUMIFS('Blockplanung Oktober'!$15:$15,'Blockplanung Oktober'!42:42,"Wahl 1")+SUMIFS('Blockplanung Oktober'!$15:$15,'Blockplanung Oktober'!42:42,"Wahl 2")</f>
        <v>24</v>
      </c>
      <c r="H23" s="9">
        <f>(SUMIFS('Tageplanung April'!$20:$20,'Tageplanung April'!42:42,"Päd")+SUMIFS('Tageplanung April'!$16:$16,'Tageplanung April'!42:42,"Orient.Ph.")+SUMIFS('Tageplanung April'!$16:$16,'Tageplanung April'!42:42,"Vertiefung")+SUMIFS('Tageplanung April'!$16:$16,'Tageplanung April'!42:42,"Wahl 1")+SUMIFS('Tageplanung April'!$16:$16,'Tageplanung April'!42:42,"Wahl 2"))*(3+IF($D23="F",2,0))/5+(SUMIFS('Tageplanung August'!$20:$20,'Tageplanung August'!42:42,"Päd")+SUMIFS('Tageplanung August'!$16:$16,'Tageplanung August'!42:42,"Orient.Ph.")+SUMIFS('Tageplanung August'!$16:$16,'Tageplanung August'!42:42,"Vertiefung")+SUMIFS('Tageplanung August'!$16:$16,'Tageplanung August'!42:42,"Wahl 1")+SUMIFS('Tageplanung August'!$16:$16,'Tageplanung August'!42:42,"Wahl 2"))*(3+IF($D23="F",2,0))/5+(SUMIFS('Tageplanung Oktober'!$20:$20,'Tageplanung Oktober'!42:42,"Päd")+SUMIFS('Tageplanung Oktober'!$16:$16,'Tageplanung Oktober'!42:42,"Orient.Ph.")+SUMIFS('Tageplanung Oktober'!$16:$16,'Tageplanung Oktober'!42:42,"Vertiefung")+SUMIFS('Tageplanung Oktober'!$16:$16,'Tageplanung Oktober'!42:42,"Wahl 1")+SUMIFS('Tageplanung Oktober'!$16:$16,'Tageplanung Oktober'!42:42,"Wahl 2"))*(3+IF($D23="F",2,0))/5+SUMIFS('Blockplanung April'!$20:$20,'Blockplanung April'!42:42,"Päd")+SUMIFS('Blockplanung April'!$16:$16,'Blockplanung April'!42:42,"Orient.Ph.")+SUMIFS('Blockplanung April'!$16:$16,'Blockplanung April'!42:42,"Vertiefung")+SUMIFS('Blockplanung April'!$16:$16,'Blockplanung April'!42:42,"Wahl 1")+SUMIFS('Blockplanung April'!$16:$16,'Blockplanung April'!42:42,"Wahl 2")+SUMIFS('Blockplanung August'!$20:$20,'Blockplanung August'!42:42,"Päd")+SUMIFS('Blockplanung August'!$16:$16,'Blockplanung August'!42:42,"Orient.Ph.")+SUMIFS('Blockplanung August'!$16:$16,'Blockplanung August'!42:42,"Vertiefung")+SUMIFS('Blockplanung August'!$16:$16,'Blockplanung August'!42:42,"Wahl 1")+SUMIFS('Blockplanung August'!$16:$16,'Blockplanung August'!42:42,"Wahl 2")+SUMIFS('Blockplanung Oktober'!$20:$20,'Blockplanung Oktober'!42:42,"Päd")+SUMIFS('Blockplanung Oktober'!$16:$16,'Blockplanung Oktober'!42:42,"Orient.Ph.")+SUMIFS('Blockplanung Oktober'!$16:$16,'Blockplanung Oktober'!42:42,"Vertiefung")+SUMIFS('Blockplanung Oktober'!$16:$16,'Blockplanung Oktober'!42:42,"Wahl 1")+SUMIFS('Blockplanung Oktober'!$16:$16,'Blockplanung Oktober'!42:42,"Wahl 2")</f>
        <v>6</v>
      </c>
      <c r="I23" s="9">
        <f>(SUMIFS('Tageplanung April'!$20:$20,'Tageplanung April'!42:42,"Psych")+SUMIFS('Tageplanung April'!$19:$19,'Tageplanung April'!42:42,"Orient.Ph.")+SUMIFS('Tageplanung April'!$19:$19,'Tageplanung April'!42:42,"Vertiefung")+SUMIFS('Tageplanung April'!$19:$19,'Tageplanung April'!42:42,"Wahl 1")+SUMIFS('Tageplanung April'!$19:$19,'Tageplanung April'!42:42,"Wahl 2"))*(3+IF($D23="F",2,0))/5+(SUMIFS('Tageplanung August'!$20:$20,'Tageplanung August'!42:42,"Psych")+SUMIFS('Tageplanung August'!$19:$19,'Tageplanung August'!42:42,"Orient.Ph.")+SUMIFS('Tageplanung August'!$19:$19,'Tageplanung August'!42:42,"Vertiefung")+SUMIFS('Tageplanung August'!$19:$19,'Tageplanung August'!42:42,"Wahl 1")+SUMIFS('Tageplanung August'!$19:$19,'Tageplanung August'!42:42,"Wahl 2"))*(3+IF($D23="F",2,0))/5+(SUMIFS('Tageplanung Oktober'!$20:$20,'Tageplanung Oktober'!42:42,"Psych")+SUMIFS('Tageplanung Oktober'!$19:$19,'Tageplanung Oktober'!42:42,"Orient.Ph.")+SUMIFS('Tageplanung Oktober'!$19:$19,'Tageplanung Oktober'!42:42,"Vertiefung")+SUMIFS('Tageplanung Oktober'!$19:$19,'Tageplanung Oktober'!42:42,"Wahl 1")+SUMIFS('Tageplanung Oktober'!$19:$19,'Tageplanung Oktober'!42:42,"Wahl 2"))*(3+IF($D23="F",2,0))/5+SUMIFS('Blockplanung April'!$20:$20,'Blockplanung April'!42:42,"Psych")+SUMIFS('Blockplanung April'!$19:$19,'Blockplanung April'!42:42,"Orient.Ph.")+SUMIFS('Blockplanung April'!$19:$19,'Blockplanung April'!42:42,"Vertiefung")+SUMIFS('Blockplanung April'!$19:$19,'Blockplanung April'!42:42,"Wahl 1")+SUMIFS('Blockplanung April'!$19:$19,'Blockplanung April'!42:42,"Wahl 2")+SUMIFS('Blockplanung August'!$20:$20,'Blockplanung August'!42:42,"Psych")+SUMIFS('Blockplanung August'!$19:$19,'Blockplanung August'!42:42,"Orient.Ph.")+SUMIFS('Blockplanung August'!$19:$19,'Blockplanung August'!42:42,"Vertiefung")+SUMIFS('Blockplanung August'!$19:$19,'Blockplanung August'!42:42,"Wahl 1")+SUMIFS('Blockplanung August'!$19:$19,'Blockplanung August'!42:42,"Wahl 2")+SUMIFS('Blockplanung Oktober'!$20:$20,'Blockplanung Oktober'!42:42,"Psych")+SUMIFS('Blockplanung Oktober'!$19:$19,'Blockplanung Oktober'!42:42,"Orient.Ph.")+SUMIFS('Blockplanung Oktober'!$19:$19,'Blockplanung Oktober'!42:42,"Vertiefung")+SUMIFS('Blockplanung Oktober'!$19:$19,'Blockplanung Oktober'!42:42,"Wahl 1")+SUMIFS('Blockplanung Oktober'!$19:$19,'Blockplanung Oktober'!42:42,"Wahl 2")</f>
        <v>0</v>
      </c>
      <c r="J23" s="9">
        <f t="shared" si="0"/>
        <v>112</v>
      </c>
      <c r="K23" s="9">
        <f t="shared" si="1"/>
        <v>44</v>
      </c>
      <c r="L23" s="9">
        <f t="shared" si="2"/>
        <v>16</v>
      </c>
      <c r="M23" s="9">
        <f t="shared" si="3"/>
        <v>4</v>
      </c>
      <c r="N23" s="7">
        <f t="shared" si="4"/>
        <v>120</v>
      </c>
      <c r="O23" s="316"/>
    </row>
    <row r="24" spans="1:15" x14ac:dyDescent="0.2">
      <c r="A24" s="253"/>
      <c r="B24" s="308"/>
      <c r="C24" s="11">
        <v>35</v>
      </c>
      <c r="D24" s="39" t="s">
        <v>27</v>
      </c>
      <c r="E24" s="9">
        <f>(SUMIFS('Tageplanung April'!$20:$20,'Tageplanung April'!43:43,"APH")+SUMIFS('Tageplanung April'!$18:$18,'Tageplanung April'!43:43,"Orient.Ph.")+SUMIFS('Tageplanung April'!$18:$18,'Tageplanung April'!43:43,"Vertiefung")+SUMIFS('Tageplanung April'!$18:$18,'Tageplanung April'!43:43,"Wahl 1")+SUMIFS('Tageplanung April'!$18:$18,'Tageplanung April'!43:43,"Wahl 2"))*(3+IF($D24="F",2,0))/5+(SUMIFS('Tageplanung August'!$20:$20,'Tageplanung August'!43:43,"APH")+SUMIFS('Tageplanung August'!$18:$18,'Tageplanung August'!43:43,"Orient.Ph.")+SUMIFS('Tageplanung August'!$18:$18,'Tageplanung August'!43:43,"Vertiefung")+SUMIFS('Tageplanung August'!$18:$18,'Tageplanung August'!43:43,"Wahl 1")+SUMIFS('Tageplanung August'!$18:$18,'Tageplanung August'!43:43,"Wahl 2"))*(3+IF($D24="F",2,0))/5+(SUMIFS('Tageplanung Oktober'!$20:$20,'Tageplanung Oktober'!43:43,"APH")+SUMIFS('Tageplanung Oktober'!$18:$18,'Tageplanung Oktober'!43:43,"Orient.Ph.")+SUMIFS('Tageplanung Oktober'!$18:$18,'Tageplanung Oktober'!43:43,"Vertiefung")+SUMIFS('Tageplanung Oktober'!$18:$18,'Tageplanung Oktober'!43:43,"Wahl 1")+SUMIFS('Tageplanung Oktober'!$18:$18,'Tageplanung Oktober'!43:43,"Wahl 2"))*(3+IF($D24="F",2,0))/5+SUMIFS('Blockplanung April'!$20:$20,'Blockplanung April'!43:43,"APH")+SUMIFS('Blockplanung April'!$18:$18,'Blockplanung April'!43:43,"Orient.Ph.")+SUMIFS('Blockplanung April'!$18:$18,'Blockplanung April'!43:43,"Vertiefung")+SUMIFS('Blockplanung April'!$18:$18,'Blockplanung April'!43:43,"Wahl 1")+SUMIFS('Blockplanung April'!$18:$18,'Blockplanung April'!43:43,"Wahl 2")+SUMIFS('Blockplanung August'!$20:$20,'Blockplanung August'!43:43,"APH")+SUMIFS('Blockplanung August'!$18:$18,'Blockplanung August'!43:43,"Orient.Ph.")+SUMIFS('Blockplanung August'!$18:$18,'Blockplanung August'!43:43,"Vertiefung")+SUMIFS('Blockplanung August'!$18:$18,'Blockplanung August'!43:43,"Wahl 1")+SUMIFS('Blockplanung August'!$18:$18,'Blockplanung August'!43:43,"Wahl 2")+SUMIFS('Blockplanung Oktober'!$20:$20,'Blockplanung Oktober'!43:43,"APH")+SUMIFS('Blockplanung Oktober'!$18:$18,'Blockplanung Oktober'!43:43,"Orient.Ph.")+SUMIFS('Blockplanung Oktober'!$18:$18,'Blockplanung Oktober'!43:43,"Vertiefung")+SUMIFS('Blockplanung Oktober'!$18:$18,'Blockplanung Oktober'!43:43,"Wahl 1")+SUMIFS('Blockplanung Oktober'!$18:$18,'Blockplanung Oktober'!43:43,"Wahl 2")</f>
        <v>168</v>
      </c>
      <c r="F24" s="9">
        <f>(SUMIFS('Tageplanung April'!$20:$20,'Tageplanung April'!43:43,"AD")+SUMIFS('Tageplanung April'!$17:$17,'Tageplanung April'!43:43,"Orient.Ph.")+SUMIFS('Tageplanung April'!$17:$17,'Tageplanung April'!43:43,"Vertiefung")+SUMIFS('Tageplanung April'!$17:$17,'Tageplanung April'!43:43,"Wahl 1")+SUMIFS('Tageplanung April'!$17:$17,'Tageplanung April'!43:43,"Wahl 2"))*(3+IF($D24="F",2,0))/5+(SUMIFS('Tageplanung August'!$20:$20,'Tageplanung August'!43:43,"AD")+SUMIFS('Tageplanung August'!$17:$17,'Tageplanung August'!43:43,"Orient.Ph.")+SUMIFS('Tageplanung August'!$17:$17,'Tageplanung August'!43:43,"Vertiefung")+SUMIFS('Tageplanung August'!$17:$17,'Tageplanung August'!43:43,"Wahl 1")+SUMIFS('Tageplanung August'!$17:$17,'Tageplanung August'!43:43,"Wahl 2"))*(3+IF($D24="F",2,0))/5+(SUMIFS('Tageplanung Oktober'!$20:$20,'Tageplanung Oktober'!43:43,"AD")+SUMIFS('Tageplanung Oktober'!$17:$17,'Tageplanung Oktober'!43:43,"Orient.Ph.")+SUMIFS('Tageplanung Oktober'!$17:$17,'Tageplanung Oktober'!43:43,"Vertiefung")+SUMIFS('Tageplanung Oktober'!$17:$17,'Tageplanung Oktober'!43:43,"Wahl 1")+SUMIFS('Tageplanung Oktober'!$17:$17,'Tageplanung Oktober'!43:43,"Wahl 2"))*(3+IF($D24="F",2,0))/5+SUMIFS('Blockplanung April'!$20:$20,'Blockplanung April'!43:43,"AD")+SUMIFS('Blockplanung April'!$17:$17,'Blockplanung April'!43:43,"Orient.Ph.")+SUMIFS('Blockplanung April'!$17:$17,'Blockplanung April'!43:43,"Vertiefung")+SUMIFS('Blockplanung April'!$17:$17,'Blockplanung April'!43:43,"Wahl 1")+SUMIFS('Blockplanung April'!$17:$17,'Blockplanung April'!43:43,"Wahl 2")+SUMIFS('Blockplanung August'!$20:$20,'Blockplanung August'!43:43,"AD")+SUMIFS('Blockplanung August'!$17:$17,'Blockplanung August'!43:43,"Orient.Ph.")+SUMIFS('Blockplanung August'!$17:$17,'Blockplanung August'!43:43,"Vertiefung")+SUMIFS('Blockplanung August'!$17:$17,'Blockplanung August'!43:43,"Wahl 1")+SUMIFS('Blockplanung August'!$17:$17,'Blockplanung August'!43:43,"Wahl 2")+SUMIFS('Blockplanung Oktober'!$20:$20,'Blockplanung Oktober'!43:43,"AD")+SUMIFS('Blockplanung Oktober'!$17:$17,'Blockplanung Oktober'!43:43,"Orient.Ph.")+SUMIFS('Blockplanung Oktober'!$17:$17,'Blockplanung Oktober'!43:43,"Vertiefung")+SUMIFS('Blockplanung Oktober'!$17:$17,'Blockplanung Oktober'!43:43,"Wahl 1")+SUMIFS('Blockplanung Oktober'!$17:$17,'Blockplanung Oktober'!43:43,"Wahl 2")</f>
        <v>66</v>
      </c>
      <c r="G24" s="9">
        <f>(SUMIFS('Tageplanung April'!$20:$20,'Tageplanung April'!43:43,"KH")+SUMIFS('Tageplanung April'!$15:$15,'Tageplanung April'!43:43,"Orient.Ph.")+SUMIFS('Tageplanung April'!$15:$15,'Tageplanung April'!43:43,"Vertiefung")+SUMIFS('Tageplanung April'!$15:$15,'Tageplanung April'!43:43,"Wahl 1")+SUMIFS('Tageplanung April'!$15:$15,'Tageplanung April'!43:43,"Wahl 2"))*(3+IF($D24="F",2,0))/5+(SUMIFS('Tageplanung August'!$20:$20,'Tageplanung August'!43:43,"KH")+SUMIFS('Tageplanung August'!$15:$15,'Tageplanung August'!43:43,"Orient.Ph.")+SUMIFS('Tageplanung August'!$15:$15,'Tageplanung August'!43:43,"Vertiefung")+SUMIFS('Tageplanung August'!$15:$15,'Tageplanung August'!43:43,"Wahl 1")+SUMIFS('Tageplanung August'!$15:$15,'Tageplanung August'!43:43,"Wahl 2"))*(3+IF($D24="F",2,0))/5+(SUMIFS('Tageplanung Oktober'!$20:$20,'Tageplanung Oktober'!43:43,"KH")+SUMIFS('Tageplanung Oktober'!$15:$15,'Tageplanung Oktober'!43:43,"Orient.Ph.")+SUMIFS('Tageplanung Oktober'!$15:$15,'Tageplanung Oktober'!43:43,"Vertiefung")+SUMIFS('Tageplanung Oktober'!$15:$15,'Tageplanung Oktober'!43:43,"Wahl 1")+SUMIFS('Tageplanung Oktober'!$15:$15,'Tageplanung Oktober'!43:43,"Wahl 2"))*(3+IF($D24="F",2,0))/5+SUMIFS('Blockplanung April'!$20:$20,'Blockplanung April'!43:43,"KH")+SUMIFS('Blockplanung April'!$15:$15,'Blockplanung April'!43:43,"Orient.Ph.")+SUMIFS('Blockplanung April'!$15:$15,'Blockplanung April'!43:43,"Vertiefung")+SUMIFS('Blockplanung April'!$15:$15,'Blockplanung April'!43:43,"Wahl 1")+SUMIFS('Blockplanung April'!$15:$15,'Blockplanung April'!43:43,"Wahl 2")+SUMIFS('Blockplanung August'!$20:$20,'Blockplanung August'!43:43,"KH")+SUMIFS('Blockplanung August'!$15:$15,'Blockplanung August'!43:43,"Orient.Ph.")+SUMIFS('Blockplanung August'!$15:$15,'Blockplanung August'!43:43,"Vertiefung")+SUMIFS('Blockplanung August'!$15:$15,'Blockplanung August'!43:43,"Wahl 1")+SUMIFS('Blockplanung August'!$15:$15,'Blockplanung August'!43:43,"Wahl 2")+SUMIFS('Blockplanung Oktober'!$20:$20,'Blockplanung Oktober'!43:43,"KH")+SUMIFS('Blockplanung Oktober'!$15:$15,'Blockplanung Oktober'!43:43,"Orient.Ph.")+SUMIFS('Blockplanung Oktober'!$15:$15,'Blockplanung Oktober'!43:43,"Vertiefung")+SUMIFS('Blockplanung Oktober'!$15:$15,'Blockplanung Oktober'!43:43,"Wahl 1")+SUMIFS('Blockplanung Oktober'!$15:$15,'Blockplanung Oktober'!43:43,"Wahl 2")</f>
        <v>24</v>
      </c>
      <c r="H24" s="9">
        <f>(SUMIFS('Tageplanung April'!$20:$20,'Tageplanung April'!43:43,"Päd")+SUMIFS('Tageplanung April'!$16:$16,'Tageplanung April'!43:43,"Orient.Ph.")+SUMIFS('Tageplanung April'!$16:$16,'Tageplanung April'!43:43,"Vertiefung")+SUMIFS('Tageplanung April'!$16:$16,'Tageplanung April'!43:43,"Wahl 1")+SUMIFS('Tageplanung April'!$16:$16,'Tageplanung April'!43:43,"Wahl 2"))*(3+IF($D24="F",2,0))/5+(SUMIFS('Tageplanung August'!$20:$20,'Tageplanung August'!43:43,"Päd")+SUMIFS('Tageplanung August'!$16:$16,'Tageplanung August'!43:43,"Orient.Ph.")+SUMIFS('Tageplanung August'!$16:$16,'Tageplanung August'!43:43,"Vertiefung")+SUMIFS('Tageplanung August'!$16:$16,'Tageplanung August'!43:43,"Wahl 1")+SUMIFS('Tageplanung August'!$16:$16,'Tageplanung August'!43:43,"Wahl 2"))*(3+IF($D24="F",2,0))/5+(SUMIFS('Tageplanung Oktober'!$20:$20,'Tageplanung Oktober'!43:43,"Päd")+SUMIFS('Tageplanung Oktober'!$16:$16,'Tageplanung Oktober'!43:43,"Orient.Ph.")+SUMIFS('Tageplanung Oktober'!$16:$16,'Tageplanung Oktober'!43:43,"Vertiefung")+SUMIFS('Tageplanung Oktober'!$16:$16,'Tageplanung Oktober'!43:43,"Wahl 1")+SUMIFS('Tageplanung Oktober'!$16:$16,'Tageplanung Oktober'!43:43,"Wahl 2"))*(3+IF($D24="F",2,0))/5+SUMIFS('Blockplanung April'!$20:$20,'Blockplanung April'!43:43,"Päd")+SUMIFS('Blockplanung April'!$16:$16,'Blockplanung April'!43:43,"Orient.Ph.")+SUMIFS('Blockplanung April'!$16:$16,'Blockplanung April'!43:43,"Vertiefung")+SUMIFS('Blockplanung April'!$16:$16,'Blockplanung April'!43:43,"Wahl 1")+SUMIFS('Blockplanung April'!$16:$16,'Blockplanung April'!43:43,"Wahl 2")+SUMIFS('Blockplanung August'!$20:$20,'Blockplanung August'!43:43,"Päd")+SUMIFS('Blockplanung August'!$16:$16,'Blockplanung August'!43:43,"Orient.Ph.")+SUMIFS('Blockplanung August'!$16:$16,'Blockplanung August'!43:43,"Vertiefung")+SUMIFS('Blockplanung August'!$16:$16,'Blockplanung August'!43:43,"Wahl 1")+SUMIFS('Blockplanung August'!$16:$16,'Blockplanung August'!43:43,"Wahl 2")+SUMIFS('Blockplanung Oktober'!$20:$20,'Blockplanung Oktober'!43:43,"Päd")+SUMIFS('Blockplanung Oktober'!$16:$16,'Blockplanung Oktober'!43:43,"Orient.Ph.")+SUMIFS('Blockplanung Oktober'!$16:$16,'Blockplanung Oktober'!43:43,"Vertiefung")+SUMIFS('Blockplanung Oktober'!$16:$16,'Blockplanung Oktober'!43:43,"Wahl 1")+SUMIFS('Blockplanung Oktober'!$16:$16,'Blockplanung Oktober'!43:43,"Wahl 2")</f>
        <v>6</v>
      </c>
      <c r="I24" s="9">
        <f>(SUMIFS('Tageplanung April'!$20:$20,'Tageplanung April'!43:43,"Psych")+SUMIFS('Tageplanung April'!$19:$19,'Tageplanung April'!43:43,"Orient.Ph.")+SUMIFS('Tageplanung April'!$19:$19,'Tageplanung April'!43:43,"Vertiefung")+SUMIFS('Tageplanung April'!$19:$19,'Tageplanung April'!43:43,"Wahl 1")+SUMIFS('Tageplanung April'!$19:$19,'Tageplanung April'!43:43,"Wahl 2"))*(3+IF($D24="F",2,0))/5+(SUMIFS('Tageplanung August'!$20:$20,'Tageplanung August'!43:43,"Psych")+SUMIFS('Tageplanung August'!$19:$19,'Tageplanung August'!43:43,"Orient.Ph.")+SUMIFS('Tageplanung August'!$19:$19,'Tageplanung August'!43:43,"Vertiefung")+SUMIFS('Tageplanung August'!$19:$19,'Tageplanung August'!43:43,"Wahl 1")+SUMIFS('Tageplanung August'!$19:$19,'Tageplanung August'!43:43,"Wahl 2"))*(3+IF($D24="F",2,0))/5+(SUMIFS('Tageplanung Oktober'!$20:$20,'Tageplanung Oktober'!43:43,"Psych")+SUMIFS('Tageplanung Oktober'!$19:$19,'Tageplanung Oktober'!43:43,"Orient.Ph.")+SUMIFS('Tageplanung Oktober'!$19:$19,'Tageplanung Oktober'!43:43,"Vertiefung")+SUMIFS('Tageplanung Oktober'!$19:$19,'Tageplanung Oktober'!43:43,"Wahl 1")+SUMIFS('Tageplanung Oktober'!$19:$19,'Tageplanung Oktober'!43:43,"Wahl 2"))*(3+IF($D24="F",2,0))/5+SUMIFS('Blockplanung April'!$20:$20,'Blockplanung April'!43:43,"Psych")+SUMIFS('Blockplanung April'!$19:$19,'Blockplanung April'!43:43,"Orient.Ph.")+SUMIFS('Blockplanung April'!$19:$19,'Blockplanung April'!43:43,"Vertiefung")+SUMIFS('Blockplanung April'!$19:$19,'Blockplanung April'!43:43,"Wahl 1")+SUMIFS('Blockplanung April'!$19:$19,'Blockplanung April'!43:43,"Wahl 2")+SUMIFS('Blockplanung August'!$20:$20,'Blockplanung August'!43:43,"Psych")+SUMIFS('Blockplanung August'!$19:$19,'Blockplanung August'!43:43,"Orient.Ph.")+SUMIFS('Blockplanung August'!$19:$19,'Blockplanung August'!43:43,"Vertiefung")+SUMIFS('Blockplanung August'!$19:$19,'Blockplanung August'!43:43,"Wahl 1")+SUMIFS('Blockplanung August'!$19:$19,'Blockplanung August'!43:43,"Wahl 2")+SUMIFS('Blockplanung Oktober'!$20:$20,'Blockplanung Oktober'!43:43,"Psych")+SUMIFS('Blockplanung Oktober'!$19:$19,'Blockplanung Oktober'!43:43,"Orient.Ph.")+SUMIFS('Blockplanung Oktober'!$19:$19,'Blockplanung Oktober'!43:43,"Vertiefung")+SUMIFS('Blockplanung Oktober'!$19:$19,'Blockplanung Oktober'!43:43,"Wahl 1")+SUMIFS('Blockplanung Oktober'!$19:$19,'Blockplanung Oktober'!43:43,"Wahl 2")</f>
        <v>0</v>
      </c>
      <c r="J24" s="9">
        <f t="shared" si="0"/>
        <v>112</v>
      </c>
      <c r="K24" s="9">
        <f t="shared" si="1"/>
        <v>44</v>
      </c>
      <c r="L24" s="9">
        <f t="shared" si="2"/>
        <v>16</v>
      </c>
      <c r="M24" s="9">
        <f t="shared" si="3"/>
        <v>4</v>
      </c>
      <c r="N24" s="7">
        <f t="shared" si="4"/>
        <v>120</v>
      </c>
      <c r="O24" s="316"/>
    </row>
    <row r="25" spans="1:15" x14ac:dyDescent="0.2">
      <c r="A25" s="253"/>
      <c r="B25" s="308" t="s">
        <v>12</v>
      </c>
      <c r="C25" s="11">
        <v>36</v>
      </c>
      <c r="D25" s="39" t="s">
        <v>27</v>
      </c>
      <c r="E25" s="9">
        <f>(SUMIFS('Tageplanung April'!$20:$20,'Tageplanung April'!44:44,"APH")+SUMIFS('Tageplanung April'!$18:$18,'Tageplanung April'!44:44,"Orient.Ph.")+SUMIFS('Tageplanung April'!$18:$18,'Tageplanung April'!44:44,"Vertiefung")+SUMIFS('Tageplanung April'!$18:$18,'Tageplanung April'!44:44,"Wahl 1")+SUMIFS('Tageplanung April'!$18:$18,'Tageplanung April'!44:44,"Wahl 2"))*(3+IF($D25="F",2,0))/5+(SUMIFS('Tageplanung August'!$20:$20,'Tageplanung August'!44:44,"APH")+SUMIFS('Tageplanung August'!$18:$18,'Tageplanung August'!44:44,"Orient.Ph.")+SUMIFS('Tageplanung August'!$18:$18,'Tageplanung August'!44:44,"Vertiefung")+SUMIFS('Tageplanung August'!$18:$18,'Tageplanung August'!44:44,"Wahl 1")+SUMIFS('Tageplanung August'!$18:$18,'Tageplanung August'!44:44,"Wahl 2"))*(3+IF($D25="F",2,0))/5+(SUMIFS('Tageplanung Oktober'!$20:$20,'Tageplanung Oktober'!44:44,"APH")+SUMIFS('Tageplanung Oktober'!$18:$18,'Tageplanung Oktober'!44:44,"Orient.Ph.")+SUMIFS('Tageplanung Oktober'!$18:$18,'Tageplanung Oktober'!44:44,"Vertiefung")+SUMIFS('Tageplanung Oktober'!$18:$18,'Tageplanung Oktober'!44:44,"Wahl 1")+SUMIFS('Tageplanung Oktober'!$18:$18,'Tageplanung Oktober'!44:44,"Wahl 2"))*(3+IF($D25="F",2,0))/5+SUMIFS('Blockplanung April'!$20:$20,'Blockplanung April'!44:44,"APH")+SUMIFS('Blockplanung April'!$18:$18,'Blockplanung April'!44:44,"Orient.Ph.")+SUMIFS('Blockplanung April'!$18:$18,'Blockplanung April'!44:44,"Vertiefung")+SUMIFS('Blockplanung April'!$18:$18,'Blockplanung April'!44:44,"Wahl 1")+SUMIFS('Blockplanung April'!$18:$18,'Blockplanung April'!44:44,"Wahl 2")+SUMIFS('Blockplanung August'!$20:$20,'Blockplanung August'!44:44,"APH")+SUMIFS('Blockplanung August'!$18:$18,'Blockplanung August'!44:44,"Orient.Ph.")+SUMIFS('Blockplanung August'!$18:$18,'Blockplanung August'!44:44,"Vertiefung")+SUMIFS('Blockplanung August'!$18:$18,'Blockplanung August'!44:44,"Wahl 1")+SUMIFS('Blockplanung August'!$18:$18,'Blockplanung August'!44:44,"Wahl 2")+SUMIFS('Blockplanung Oktober'!$20:$20,'Blockplanung Oktober'!44:44,"APH")+SUMIFS('Blockplanung Oktober'!$18:$18,'Blockplanung Oktober'!44:44,"Orient.Ph.")+SUMIFS('Blockplanung Oktober'!$18:$18,'Blockplanung Oktober'!44:44,"Vertiefung")+SUMIFS('Blockplanung Oktober'!$18:$18,'Blockplanung Oktober'!44:44,"Wahl 1")+SUMIFS('Blockplanung Oktober'!$18:$18,'Blockplanung Oktober'!44:44,"Wahl 2")</f>
        <v>114</v>
      </c>
      <c r="F25" s="9">
        <f>(SUMIFS('Tageplanung April'!$20:$20,'Tageplanung April'!44:44,"AD")+SUMIFS('Tageplanung April'!$17:$17,'Tageplanung April'!44:44,"Orient.Ph.")+SUMIFS('Tageplanung April'!$17:$17,'Tageplanung April'!44:44,"Vertiefung")+SUMIFS('Tageplanung April'!$17:$17,'Tageplanung April'!44:44,"Wahl 1")+SUMIFS('Tageplanung April'!$17:$17,'Tageplanung April'!44:44,"Wahl 2"))*(3+IF($D25="F",2,0))/5+(SUMIFS('Tageplanung August'!$20:$20,'Tageplanung August'!44:44,"AD")+SUMIFS('Tageplanung August'!$17:$17,'Tageplanung August'!44:44,"Orient.Ph.")+SUMIFS('Tageplanung August'!$17:$17,'Tageplanung August'!44:44,"Vertiefung")+SUMIFS('Tageplanung August'!$17:$17,'Tageplanung August'!44:44,"Wahl 1")+SUMIFS('Tageplanung August'!$17:$17,'Tageplanung August'!44:44,"Wahl 2"))*(3+IF($D25="F",2,0))/5+(SUMIFS('Tageplanung Oktober'!$20:$20,'Tageplanung Oktober'!44:44,"AD")+SUMIFS('Tageplanung Oktober'!$17:$17,'Tageplanung Oktober'!44:44,"Orient.Ph.")+SUMIFS('Tageplanung Oktober'!$17:$17,'Tageplanung Oktober'!44:44,"Vertiefung")+SUMIFS('Tageplanung Oktober'!$17:$17,'Tageplanung Oktober'!44:44,"Wahl 1")+SUMIFS('Tageplanung Oktober'!$17:$17,'Tageplanung Oktober'!44:44,"Wahl 2"))*(3+IF($D25="F",2,0))/5+SUMIFS('Blockplanung April'!$20:$20,'Blockplanung April'!44:44,"AD")+SUMIFS('Blockplanung April'!$17:$17,'Blockplanung April'!44:44,"Orient.Ph.")+SUMIFS('Blockplanung April'!$17:$17,'Blockplanung April'!44:44,"Vertiefung")+SUMIFS('Blockplanung April'!$17:$17,'Blockplanung April'!44:44,"Wahl 1")+SUMIFS('Blockplanung April'!$17:$17,'Blockplanung April'!44:44,"Wahl 2")+SUMIFS('Blockplanung August'!$20:$20,'Blockplanung August'!44:44,"AD")+SUMIFS('Blockplanung August'!$17:$17,'Blockplanung August'!44:44,"Orient.Ph.")+SUMIFS('Blockplanung August'!$17:$17,'Blockplanung August'!44:44,"Vertiefung")+SUMIFS('Blockplanung August'!$17:$17,'Blockplanung August'!44:44,"Wahl 1")+SUMIFS('Blockplanung August'!$17:$17,'Blockplanung August'!44:44,"Wahl 2")+SUMIFS('Blockplanung Oktober'!$20:$20,'Blockplanung Oktober'!44:44,"AD")+SUMIFS('Blockplanung Oktober'!$17:$17,'Blockplanung Oktober'!44:44,"Orient.Ph.")+SUMIFS('Blockplanung Oktober'!$17:$17,'Blockplanung Oktober'!44:44,"Vertiefung")+SUMIFS('Blockplanung Oktober'!$17:$17,'Blockplanung Oktober'!44:44,"Wahl 1")+SUMIFS('Blockplanung Oktober'!$17:$17,'Blockplanung Oktober'!44:44,"Wahl 2")</f>
        <v>48</v>
      </c>
      <c r="G25" s="9">
        <f>(SUMIFS('Tageplanung April'!$20:$20,'Tageplanung April'!44:44,"KH")+SUMIFS('Tageplanung April'!$15:$15,'Tageplanung April'!44:44,"Orient.Ph.")+SUMIFS('Tageplanung April'!$15:$15,'Tageplanung April'!44:44,"Vertiefung")+SUMIFS('Tageplanung April'!$15:$15,'Tageplanung April'!44:44,"Wahl 1")+SUMIFS('Tageplanung April'!$15:$15,'Tageplanung April'!44:44,"Wahl 2"))*(3+IF($D25="F",2,0))/5+(SUMIFS('Tageplanung August'!$20:$20,'Tageplanung August'!44:44,"KH")+SUMIFS('Tageplanung August'!$15:$15,'Tageplanung August'!44:44,"Orient.Ph.")+SUMIFS('Tageplanung August'!$15:$15,'Tageplanung August'!44:44,"Vertiefung")+SUMIFS('Tageplanung August'!$15:$15,'Tageplanung August'!44:44,"Wahl 1")+SUMIFS('Tageplanung August'!$15:$15,'Tageplanung August'!44:44,"Wahl 2"))*(3+IF($D25="F",2,0))/5+(SUMIFS('Tageplanung Oktober'!$20:$20,'Tageplanung Oktober'!44:44,"KH")+SUMIFS('Tageplanung Oktober'!$15:$15,'Tageplanung Oktober'!44:44,"Orient.Ph.")+SUMIFS('Tageplanung Oktober'!$15:$15,'Tageplanung Oktober'!44:44,"Vertiefung")+SUMIFS('Tageplanung Oktober'!$15:$15,'Tageplanung Oktober'!44:44,"Wahl 1")+SUMIFS('Tageplanung Oktober'!$15:$15,'Tageplanung Oktober'!44:44,"Wahl 2"))*(3+IF($D25="F",2,0))/5+SUMIFS('Blockplanung April'!$20:$20,'Blockplanung April'!44:44,"KH")+SUMIFS('Blockplanung April'!$15:$15,'Blockplanung April'!44:44,"Orient.Ph.")+SUMIFS('Blockplanung April'!$15:$15,'Blockplanung April'!44:44,"Vertiefung")+SUMIFS('Blockplanung April'!$15:$15,'Blockplanung April'!44:44,"Wahl 1")+SUMIFS('Blockplanung April'!$15:$15,'Blockplanung April'!44:44,"Wahl 2")+SUMIFS('Blockplanung August'!$20:$20,'Blockplanung August'!44:44,"KH")+SUMIFS('Blockplanung August'!$15:$15,'Blockplanung August'!44:44,"Orient.Ph.")+SUMIFS('Blockplanung August'!$15:$15,'Blockplanung August'!44:44,"Vertiefung")+SUMIFS('Blockplanung August'!$15:$15,'Blockplanung August'!44:44,"Wahl 1")+SUMIFS('Blockplanung August'!$15:$15,'Blockplanung August'!44:44,"Wahl 2")+SUMIFS('Blockplanung Oktober'!$20:$20,'Blockplanung Oktober'!44:44,"KH")+SUMIFS('Blockplanung Oktober'!$15:$15,'Blockplanung Oktober'!44:44,"Orient.Ph.")+SUMIFS('Blockplanung Oktober'!$15:$15,'Blockplanung Oktober'!44:44,"Vertiefung")+SUMIFS('Blockplanung Oktober'!$15:$15,'Blockplanung Oktober'!44:44,"Wahl 1")+SUMIFS('Blockplanung Oktober'!$15:$15,'Blockplanung Oktober'!44:44,"Wahl 2")</f>
        <v>24</v>
      </c>
      <c r="H25" s="9">
        <f>(SUMIFS('Tageplanung April'!$20:$20,'Tageplanung April'!44:44,"Päd")+SUMIFS('Tageplanung April'!$16:$16,'Tageplanung April'!44:44,"Orient.Ph.")+SUMIFS('Tageplanung April'!$16:$16,'Tageplanung April'!44:44,"Vertiefung")+SUMIFS('Tageplanung April'!$16:$16,'Tageplanung April'!44:44,"Wahl 1")+SUMIFS('Tageplanung April'!$16:$16,'Tageplanung April'!44:44,"Wahl 2"))*(3+IF($D25="F",2,0))/5+(SUMIFS('Tageplanung August'!$20:$20,'Tageplanung August'!44:44,"Päd")+SUMIFS('Tageplanung August'!$16:$16,'Tageplanung August'!44:44,"Orient.Ph.")+SUMIFS('Tageplanung August'!$16:$16,'Tageplanung August'!44:44,"Vertiefung")+SUMIFS('Tageplanung August'!$16:$16,'Tageplanung August'!44:44,"Wahl 1")+SUMIFS('Tageplanung August'!$16:$16,'Tageplanung August'!44:44,"Wahl 2"))*(3+IF($D25="F",2,0))/5+(SUMIFS('Tageplanung Oktober'!$20:$20,'Tageplanung Oktober'!44:44,"Päd")+SUMIFS('Tageplanung Oktober'!$16:$16,'Tageplanung Oktober'!44:44,"Orient.Ph.")+SUMIFS('Tageplanung Oktober'!$16:$16,'Tageplanung Oktober'!44:44,"Vertiefung")+SUMIFS('Tageplanung Oktober'!$16:$16,'Tageplanung Oktober'!44:44,"Wahl 1")+SUMIFS('Tageplanung Oktober'!$16:$16,'Tageplanung Oktober'!44:44,"Wahl 2"))*(3+IF($D25="F",2,0))/5+SUMIFS('Blockplanung April'!$20:$20,'Blockplanung April'!44:44,"Päd")+SUMIFS('Blockplanung April'!$16:$16,'Blockplanung April'!44:44,"Orient.Ph.")+SUMIFS('Blockplanung April'!$16:$16,'Blockplanung April'!44:44,"Vertiefung")+SUMIFS('Blockplanung April'!$16:$16,'Blockplanung April'!44:44,"Wahl 1")+SUMIFS('Blockplanung April'!$16:$16,'Blockplanung April'!44:44,"Wahl 2")+SUMIFS('Blockplanung August'!$20:$20,'Blockplanung August'!44:44,"Päd")+SUMIFS('Blockplanung August'!$16:$16,'Blockplanung August'!44:44,"Orient.Ph.")+SUMIFS('Blockplanung August'!$16:$16,'Blockplanung August'!44:44,"Vertiefung")+SUMIFS('Blockplanung August'!$16:$16,'Blockplanung August'!44:44,"Wahl 1")+SUMIFS('Blockplanung August'!$16:$16,'Blockplanung August'!44:44,"Wahl 2")+SUMIFS('Blockplanung Oktober'!$20:$20,'Blockplanung Oktober'!44:44,"Päd")+SUMIFS('Blockplanung Oktober'!$16:$16,'Blockplanung Oktober'!44:44,"Orient.Ph.")+SUMIFS('Blockplanung Oktober'!$16:$16,'Blockplanung Oktober'!44:44,"Vertiefung")+SUMIFS('Blockplanung Oktober'!$16:$16,'Blockplanung Oktober'!44:44,"Wahl 1")+SUMIFS('Blockplanung Oktober'!$16:$16,'Blockplanung Oktober'!44:44,"Wahl 2")</f>
        <v>6</v>
      </c>
      <c r="I25" s="9">
        <f>(SUMIFS('Tageplanung April'!$20:$20,'Tageplanung April'!44:44,"Psych")+SUMIFS('Tageplanung April'!$19:$19,'Tageplanung April'!44:44,"Orient.Ph.")+SUMIFS('Tageplanung April'!$19:$19,'Tageplanung April'!44:44,"Vertiefung")+SUMIFS('Tageplanung April'!$19:$19,'Tageplanung April'!44:44,"Wahl 1")+SUMIFS('Tageplanung April'!$19:$19,'Tageplanung April'!44:44,"Wahl 2"))*(3+IF($D25="F",2,0))/5+(SUMIFS('Tageplanung August'!$20:$20,'Tageplanung August'!44:44,"Psych")+SUMIFS('Tageplanung August'!$19:$19,'Tageplanung August'!44:44,"Orient.Ph.")+SUMIFS('Tageplanung August'!$19:$19,'Tageplanung August'!44:44,"Vertiefung")+SUMIFS('Tageplanung August'!$19:$19,'Tageplanung August'!44:44,"Wahl 1")+SUMIFS('Tageplanung August'!$19:$19,'Tageplanung August'!44:44,"Wahl 2"))*(3+IF($D25="F",2,0))/5+(SUMIFS('Tageplanung Oktober'!$20:$20,'Tageplanung Oktober'!44:44,"Psych")+SUMIFS('Tageplanung Oktober'!$19:$19,'Tageplanung Oktober'!44:44,"Orient.Ph.")+SUMIFS('Tageplanung Oktober'!$19:$19,'Tageplanung Oktober'!44:44,"Vertiefung")+SUMIFS('Tageplanung Oktober'!$19:$19,'Tageplanung Oktober'!44:44,"Wahl 1")+SUMIFS('Tageplanung Oktober'!$19:$19,'Tageplanung Oktober'!44:44,"Wahl 2"))*(3+IF($D25="F",2,0))/5+SUMIFS('Blockplanung April'!$20:$20,'Blockplanung April'!44:44,"Psych")+SUMIFS('Blockplanung April'!$19:$19,'Blockplanung April'!44:44,"Orient.Ph.")+SUMIFS('Blockplanung April'!$19:$19,'Blockplanung April'!44:44,"Vertiefung")+SUMIFS('Blockplanung April'!$19:$19,'Blockplanung April'!44:44,"Wahl 1")+SUMIFS('Blockplanung April'!$19:$19,'Blockplanung April'!44:44,"Wahl 2")+SUMIFS('Blockplanung August'!$20:$20,'Blockplanung August'!44:44,"Psych")+SUMIFS('Blockplanung August'!$19:$19,'Blockplanung August'!44:44,"Orient.Ph.")+SUMIFS('Blockplanung August'!$19:$19,'Blockplanung August'!44:44,"Vertiefung")+SUMIFS('Blockplanung August'!$19:$19,'Blockplanung August'!44:44,"Wahl 1")+SUMIFS('Blockplanung August'!$19:$19,'Blockplanung August'!44:44,"Wahl 2")+SUMIFS('Blockplanung Oktober'!$20:$20,'Blockplanung Oktober'!44:44,"Psych")+SUMIFS('Blockplanung Oktober'!$19:$19,'Blockplanung Oktober'!44:44,"Orient.Ph.")+SUMIFS('Blockplanung Oktober'!$19:$19,'Blockplanung Oktober'!44:44,"Vertiefung")+SUMIFS('Blockplanung Oktober'!$19:$19,'Blockplanung Oktober'!44:44,"Wahl 1")+SUMIFS('Blockplanung Oktober'!$19:$19,'Blockplanung Oktober'!44:44,"Wahl 2")</f>
        <v>0</v>
      </c>
      <c r="J25" s="9">
        <f t="shared" si="0"/>
        <v>112</v>
      </c>
      <c r="K25" s="9">
        <f t="shared" si="1"/>
        <v>44</v>
      </c>
      <c r="L25" s="9">
        <f t="shared" si="2"/>
        <v>16</v>
      </c>
      <c r="M25" s="9">
        <f t="shared" si="3"/>
        <v>4</v>
      </c>
      <c r="N25" s="7">
        <f t="shared" si="4"/>
        <v>120</v>
      </c>
      <c r="O25" s="316"/>
    </row>
    <row r="26" spans="1:15" x14ac:dyDescent="0.2">
      <c r="A26" s="253"/>
      <c r="B26" s="308"/>
      <c r="C26" s="11">
        <v>37</v>
      </c>
      <c r="D26" s="39" t="s">
        <v>27</v>
      </c>
      <c r="E26" s="9">
        <f>(SUMIFS('Tageplanung April'!$20:$20,'Tageplanung April'!45:45,"APH")+SUMIFS('Tageplanung April'!$18:$18,'Tageplanung April'!45:45,"Orient.Ph.")+SUMIFS('Tageplanung April'!$18:$18,'Tageplanung April'!45:45,"Vertiefung")+SUMIFS('Tageplanung April'!$18:$18,'Tageplanung April'!45:45,"Wahl 1")+SUMIFS('Tageplanung April'!$18:$18,'Tageplanung April'!45:45,"Wahl 2"))*(3+IF($D26="F",2,0))/5+(SUMIFS('Tageplanung August'!$20:$20,'Tageplanung August'!45:45,"APH")+SUMIFS('Tageplanung August'!$18:$18,'Tageplanung August'!45:45,"Orient.Ph.")+SUMIFS('Tageplanung August'!$18:$18,'Tageplanung August'!45:45,"Vertiefung")+SUMIFS('Tageplanung August'!$18:$18,'Tageplanung August'!45:45,"Wahl 1")+SUMIFS('Tageplanung August'!$18:$18,'Tageplanung August'!45:45,"Wahl 2"))*(3+IF($D26="F",2,0))/5+(SUMIFS('Tageplanung Oktober'!$20:$20,'Tageplanung Oktober'!45:45,"APH")+SUMIFS('Tageplanung Oktober'!$18:$18,'Tageplanung Oktober'!45:45,"Orient.Ph.")+SUMIFS('Tageplanung Oktober'!$18:$18,'Tageplanung Oktober'!45:45,"Vertiefung")+SUMIFS('Tageplanung Oktober'!$18:$18,'Tageplanung Oktober'!45:45,"Wahl 1")+SUMIFS('Tageplanung Oktober'!$18:$18,'Tageplanung Oktober'!45:45,"Wahl 2"))*(3+IF($D26="F",2,0))/5+SUMIFS('Blockplanung April'!$20:$20,'Blockplanung April'!45:45,"APH")+SUMIFS('Blockplanung April'!$18:$18,'Blockplanung April'!45:45,"Orient.Ph.")+SUMIFS('Blockplanung April'!$18:$18,'Blockplanung April'!45:45,"Vertiefung")+SUMIFS('Blockplanung April'!$18:$18,'Blockplanung April'!45:45,"Wahl 1")+SUMIFS('Blockplanung April'!$18:$18,'Blockplanung April'!45:45,"Wahl 2")+SUMIFS('Blockplanung August'!$20:$20,'Blockplanung August'!45:45,"APH")+SUMIFS('Blockplanung August'!$18:$18,'Blockplanung August'!45:45,"Orient.Ph.")+SUMIFS('Blockplanung August'!$18:$18,'Blockplanung August'!45:45,"Vertiefung")+SUMIFS('Blockplanung August'!$18:$18,'Blockplanung August'!45:45,"Wahl 1")+SUMIFS('Blockplanung August'!$18:$18,'Blockplanung August'!45:45,"Wahl 2")+SUMIFS('Blockplanung Oktober'!$20:$20,'Blockplanung Oktober'!45:45,"APH")+SUMIFS('Blockplanung Oktober'!$18:$18,'Blockplanung Oktober'!45:45,"Orient.Ph.")+SUMIFS('Blockplanung Oktober'!$18:$18,'Blockplanung Oktober'!45:45,"Vertiefung")+SUMIFS('Blockplanung Oktober'!$18:$18,'Blockplanung Oktober'!45:45,"Wahl 1")+SUMIFS('Blockplanung Oktober'!$18:$18,'Blockplanung Oktober'!45:45,"Wahl 2")</f>
        <v>114</v>
      </c>
      <c r="F26" s="9">
        <f>(SUMIFS('Tageplanung April'!$20:$20,'Tageplanung April'!45:45,"AD")+SUMIFS('Tageplanung April'!$17:$17,'Tageplanung April'!45:45,"Orient.Ph.")+SUMIFS('Tageplanung April'!$17:$17,'Tageplanung April'!45:45,"Vertiefung")+SUMIFS('Tageplanung April'!$17:$17,'Tageplanung April'!45:45,"Wahl 1")+SUMIFS('Tageplanung April'!$17:$17,'Tageplanung April'!45:45,"Wahl 2"))*(3+IF($D26="F",2,0))/5+(SUMIFS('Tageplanung August'!$20:$20,'Tageplanung August'!45:45,"AD")+SUMIFS('Tageplanung August'!$17:$17,'Tageplanung August'!45:45,"Orient.Ph.")+SUMIFS('Tageplanung August'!$17:$17,'Tageplanung August'!45:45,"Vertiefung")+SUMIFS('Tageplanung August'!$17:$17,'Tageplanung August'!45:45,"Wahl 1")+SUMIFS('Tageplanung August'!$17:$17,'Tageplanung August'!45:45,"Wahl 2"))*(3+IF($D26="F",2,0))/5+(SUMIFS('Tageplanung Oktober'!$20:$20,'Tageplanung Oktober'!45:45,"AD")+SUMIFS('Tageplanung Oktober'!$17:$17,'Tageplanung Oktober'!45:45,"Orient.Ph.")+SUMIFS('Tageplanung Oktober'!$17:$17,'Tageplanung Oktober'!45:45,"Vertiefung")+SUMIFS('Tageplanung Oktober'!$17:$17,'Tageplanung Oktober'!45:45,"Wahl 1")+SUMIFS('Tageplanung Oktober'!$17:$17,'Tageplanung Oktober'!45:45,"Wahl 2"))*(3+IF($D26="F",2,0))/5+SUMIFS('Blockplanung April'!$20:$20,'Blockplanung April'!45:45,"AD")+SUMIFS('Blockplanung April'!$17:$17,'Blockplanung April'!45:45,"Orient.Ph.")+SUMIFS('Blockplanung April'!$17:$17,'Blockplanung April'!45:45,"Vertiefung")+SUMIFS('Blockplanung April'!$17:$17,'Blockplanung April'!45:45,"Wahl 1")+SUMIFS('Blockplanung April'!$17:$17,'Blockplanung April'!45:45,"Wahl 2")+SUMIFS('Blockplanung August'!$20:$20,'Blockplanung August'!45:45,"AD")+SUMIFS('Blockplanung August'!$17:$17,'Blockplanung August'!45:45,"Orient.Ph.")+SUMIFS('Blockplanung August'!$17:$17,'Blockplanung August'!45:45,"Vertiefung")+SUMIFS('Blockplanung August'!$17:$17,'Blockplanung August'!45:45,"Wahl 1")+SUMIFS('Blockplanung August'!$17:$17,'Blockplanung August'!45:45,"Wahl 2")+SUMIFS('Blockplanung Oktober'!$20:$20,'Blockplanung Oktober'!45:45,"AD")+SUMIFS('Blockplanung Oktober'!$17:$17,'Blockplanung Oktober'!45:45,"Orient.Ph.")+SUMIFS('Blockplanung Oktober'!$17:$17,'Blockplanung Oktober'!45:45,"Vertiefung")+SUMIFS('Blockplanung Oktober'!$17:$17,'Blockplanung Oktober'!45:45,"Wahl 1")+SUMIFS('Blockplanung Oktober'!$17:$17,'Blockplanung Oktober'!45:45,"Wahl 2")</f>
        <v>48</v>
      </c>
      <c r="G26" s="9">
        <f>(SUMIFS('Tageplanung April'!$20:$20,'Tageplanung April'!45:45,"KH")+SUMIFS('Tageplanung April'!$15:$15,'Tageplanung April'!45:45,"Orient.Ph.")+SUMIFS('Tageplanung April'!$15:$15,'Tageplanung April'!45:45,"Vertiefung")+SUMIFS('Tageplanung April'!$15:$15,'Tageplanung April'!45:45,"Wahl 1")+SUMIFS('Tageplanung April'!$15:$15,'Tageplanung April'!45:45,"Wahl 2"))*(3+IF($D26="F",2,0))/5+(SUMIFS('Tageplanung August'!$20:$20,'Tageplanung August'!45:45,"KH")+SUMIFS('Tageplanung August'!$15:$15,'Tageplanung August'!45:45,"Orient.Ph.")+SUMIFS('Tageplanung August'!$15:$15,'Tageplanung August'!45:45,"Vertiefung")+SUMIFS('Tageplanung August'!$15:$15,'Tageplanung August'!45:45,"Wahl 1")+SUMIFS('Tageplanung August'!$15:$15,'Tageplanung August'!45:45,"Wahl 2"))*(3+IF($D26="F",2,0))/5+(SUMIFS('Tageplanung Oktober'!$20:$20,'Tageplanung Oktober'!45:45,"KH")+SUMIFS('Tageplanung Oktober'!$15:$15,'Tageplanung Oktober'!45:45,"Orient.Ph.")+SUMIFS('Tageplanung Oktober'!$15:$15,'Tageplanung Oktober'!45:45,"Vertiefung")+SUMIFS('Tageplanung Oktober'!$15:$15,'Tageplanung Oktober'!45:45,"Wahl 1")+SUMIFS('Tageplanung Oktober'!$15:$15,'Tageplanung Oktober'!45:45,"Wahl 2"))*(3+IF($D26="F",2,0))/5+SUMIFS('Blockplanung April'!$20:$20,'Blockplanung April'!45:45,"KH")+SUMIFS('Blockplanung April'!$15:$15,'Blockplanung April'!45:45,"Orient.Ph.")+SUMIFS('Blockplanung April'!$15:$15,'Blockplanung April'!45:45,"Vertiefung")+SUMIFS('Blockplanung April'!$15:$15,'Blockplanung April'!45:45,"Wahl 1")+SUMIFS('Blockplanung April'!$15:$15,'Blockplanung April'!45:45,"Wahl 2")+SUMIFS('Blockplanung August'!$20:$20,'Blockplanung August'!45:45,"KH")+SUMIFS('Blockplanung August'!$15:$15,'Blockplanung August'!45:45,"Orient.Ph.")+SUMIFS('Blockplanung August'!$15:$15,'Blockplanung August'!45:45,"Vertiefung")+SUMIFS('Blockplanung August'!$15:$15,'Blockplanung August'!45:45,"Wahl 1")+SUMIFS('Blockplanung August'!$15:$15,'Blockplanung August'!45:45,"Wahl 2")+SUMIFS('Blockplanung Oktober'!$20:$20,'Blockplanung Oktober'!45:45,"KH")+SUMIFS('Blockplanung Oktober'!$15:$15,'Blockplanung Oktober'!45:45,"Orient.Ph.")+SUMIFS('Blockplanung Oktober'!$15:$15,'Blockplanung Oktober'!45:45,"Vertiefung")+SUMIFS('Blockplanung Oktober'!$15:$15,'Blockplanung Oktober'!45:45,"Wahl 1")+SUMIFS('Blockplanung Oktober'!$15:$15,'Blockplanung Oktober'!45:45,"Wahl 2")</f>
        <v>24</v>
      </c>
      <c r="H26" s="9">
        <f>(SUMIFS('Tageplanung April'!$20:$20,'Tageplanung April'!45:45,"Päd")+SUMIFS('Tageplanung April'!$16:$16,'Tageplanung April'!45:45,"Orient.Ph.")+SUMIFS('Tageplanung April'!$16:$16,'Tageplanung April'!45:45,"Vertiefung")+SUMIFS('Tageplanung April'!$16:$16,'Tageplanung April'!45:45,"Wahl 1")+SUMIFS('Tageplanung April'!$16:$16,'Tageplanung April'!45:45,"Wahl 2"))*(3+IF($D26="F",2,0))/5+(SUMIFS('Tageplanung August'!$20:$20,'Tageplanung August'!45:45,"Päd")+SUMIFS('Tageplanung August'!$16:$16,'Tageplanung August'!45:45,"Orient.Ph.")+SUMIFS('Tageplanung August'!$16:$16,'Tageplanung August'!45:45,"Vertiefung")+SUMIFS('Tageplanung August'!$16:$16,'Tageplanung August'!45:45,"Wahl 1")+SUMIFS('Tageplanung August'!$16:$16,'Tageplanung August'!45:45,"Wahl 2"))*(3+IF($D26="F",2,0))/5+(SUMIFS('Tageplanung Oktober'!$20:$20,'Tageplanung Oktober'!45:45,"Päd")+SUMIFS('Tageplanung Oktober'!$16:$16,'Tageplanung Oktober'!45:45,"Orient.Ph.")+SUMIFS('Tageplanung Oktober'!$16:$16,'Tageplanung Oktober'!45:45,"Vertiefung")+SUMIFS('Tageplanung Oktober'!$16:$16,'Tageplanung Oktober'!45:45,"Wahl 1")+SUMIFS('Tageplanung Oktober'!$16:$16,'Tageplanung Oktober'!45:45,"Wahl 2"))*(3+IF($D26="F",2,0))/5+SUMIFS('Blockplanung April'!$20:$20,'Blockplanung April'!45:45,"Päd")+SUMIFS('Blockplanung April'!$16:$16,'Blockplanung April'!45:45,"Orient.Ph.")+SUMIFS('Blockplanung April'!$16:$16,'Blockplanung April'!45:45,"Vertiefung")+SUMIFS('Blockplanung April'!$16:$16,'Blockplanung April'!45:45,"Wahl 1")+SUMIFS('Blockplanung April'!$16:$16,'Blockplanung April'!45:45,"Wahl 2")+SUMIFS('Blockplanung August'!$20:$20,'Blockplanung August'!45:45,"Päd")+SUMIFS('Blockplanung August'!$16:$16,'Blockplanung August'!45:45,"Orient.Ph.")+SUMIFS('Blockplanung August'!$16:$16,'Blockplanung August'!45:45,"Vertiefung")+SUMIFS('Blockplanung August'!$16:$16,'Blockplanung August'!45:45,"Wahl 1")+SUMIFS('Blockplanung August'!$16:$16,'Blockplanung August'!45:45,"Wahl 2")+SUMIFS('Blockplanung Oktober'!$20:$20,'Blockplanung Oktober'!45:45,"Päd")+SUMIFS('Blockplanung Oktober'!$16:$16,'Blockplanung Oktober'!45:45,"Orient.Ph.")+SUMIFS('Blockplanung Oktober'!$16:$16,'Blockplanung Oktober'!45:45,"Vertiefung")+SUMIFS('Blockplanung Oktober'!$16:$16,'Blockplanung Oktober'!45:45,"Wahl 1")+SUMIFS('Blockplanung Oktober'!$16:$16,'Blockplanung Oktober'!45:45,"Wahl 2")</f>
        <v>6</v>
      </c>
      <c r="I26" s="9">
        <f>(SUMIFS('Tageplanung April'!$20:$20,'Tageplanung April'!45:45,"Psych")+SUMIFS('Tageplanung April'!$19:$19,'Tageplanung April'!45:45,"Orient.Ph.")+SUMIFS('Tageplanung April'!$19:$19,'Tageplanung April'!45:45,"Vertiefung")+SUMIFS('Tageplanung April'!$19:$19,'Tageplanung April'!45:45,"Wahl 1")+SUMIFS('Tageplanung April'!$19:$19,'Tageplanung April'!45:45,"Wahl 2"))*(3+IF($D26="F",2,0))/5+(SUMIFS('Tageplanung August'!$20:$20,'Tageplanung August'!45:45,"Psych")+SUMIFS('Tageplanung August'!$19:$19,'Tageplanung August'!45:45,"Orient.Ph.")+SUMIFS('Tageplanung August'!$19:$19,'Tageplanung August'!45:45,"Vertiefung")+SUMIFS('Tageplanung August'!$19:$19,'Tageplanung August'!45:45,"Wahl 1")+SUMIFS('Tageplanung August'!$19:$19,'Tageplanung August'!45:45,"Wahl 2"))*(3+IF($D26="F",2,0))/5+(SUMIFS('Tageplanung Oktober'!$20:$20,'Tageplanung Oktober'!45:45,"Psych")+SUMIFS('Tageplanung Oktober'!$19:$19,'Tageplanung Oktober'!45:45,"Orient.Ph.")+SUMIFS('Tageplanung Oktober'!$19:$19,'Tageplanung Oktober'!45:45,"Vertiefung")+SUMIFS('Tageplanung Oktober'!$19:$19,'Tageplanung Oktober'!45:45,"Wahl 1")+SUMIFS('Tageplanung Oktober'!$19:$19,'Tageplanung Oktober'!45:45,"Wahl 2"))*(3+IF($D26="F",2,0))/5+SUMIFS('Blockplanung April'!$20:$20,'Blockplanung April'!45:45,"Psych")+SUMIFS('Blockplanung April'!$19:$19,'Blockplanung April'!45:45,"Orient.Ph.")+SUMIFS('Blockplanung April'!$19:$19,'Blockplanung April'!45:45,"Vertiefung")+SUMIFS('Blockplanung April'!$19:$19,'Blockplanung April'!45:45,"Wahl 1")+SUMIFS('Blockplanung April'!$19:$19,'Blockplanung April'!45:45,"Wahl 2")+SUMIFS('Blockplanung August'!$20:$20,'Blockplanung August'!45:45,"Psych")+SUMIFS('Blockplanung August'!$19:$19,'Blockplanung August'!45:45,"Orient.Ph.")+SUMIFS('Blockplanung August'!$19:$19,'Blockplanung August'!45:45,"Vertiefung")+SUMIFS('Blockplanung August'!$19:$19,'Blockplanung August'!45:45,"Wahl 1")+SUMIFS('Blockplanung August'!$19:$19,'Blockplanung August'!45:45,"Wahl 2")+SUMIFS('Blockplanung Oktober'!$20:$20,'Blockplanung Oktober'!45:45,"Psych")+SUMIFS('Blockplanung Oktober'!$19:$19,'Blockplanung Oktober'!45:45,"Orient.Ph.")+SUMIFS('Blockplanung Oktober'!$19:$19,'Blockplanung Oktober'!45:45,"Vertiefung")+SUMIFS('Blockplanung Oktober'!$19:$19,'Blockplanung Oktober'!45:45,"Wahl 1")+SUMIFS('Blockplanung Oktober'!$19:$19,'Blockplanung Oktober'!45:45,"Wahl 2")</f>
        <v>0</v>
      </c>
      <c r="J26" s="9">
        <f t="shared" si="0"/>
        <v>112</v>
      </c>
      <c r="K26" s="9">
        <f t="shared" si="1"/>
        <v>44</v>
      </c>
      <c r="L26" s="9">
        <f t="shared" si="2"/>
        <v>16</v>
      </c>
      <c r="M26" s="9">
        <f t="shared" si="3"/>
        <v>4</v>
      </c>
      <c r="N26" s="7">
        <f t="shared" si="4"/>
        <v>120</v>
      </c>
      <c r="O26" s="316"/>
    </row>
    <row r="27" spans="1:15" x14ac:dyDescent="0.2">
      <c r="A27" s="253"/>
      <c r="B27" s="308"/>
      <c r="C27" s="11">
        <v>38</v>
      </c>
      <c r="D27" s="39"/>
      <c r="E27" s="9">
        <f>(SUMIFS('Tageplanung April'!$20:$20,'Tageplanung April'!46:46,"APH")+SUMIFS('Tageplanung April'!$18:$18,'Tageplanung April'!46:46,"Orient.Ph.")+SUMIFS('Tageplanung April'!$18:$18,'Tageplanung April'!46:46,"Vertiefung")+SUMIFS('Tageplanung April'!$18:$18,'Tageplanung April'!46:46,"Wahl 1")+SUMIFS('Tageplanung April'!$18:$18,'Tageplanung April'!46:46,"Wahl 2"))*(3+IF($D27="F",2,0))/5+(SUMIFS('Tageplanung August'!$20:$20,'Tageplanung August'!46:46,"APH")+SUMIFS('Tageplanung August'!$18:$18,'Tageplanung August'!46:46,"Orient.Ph.")+SUMIFS('Tageplanung August'!$18:$18,'Tageplanung August'!46:46,"Vertiefung")+SUMIFS('Tageplanung August'!$18:$18,'Tageplanung August'!46:46,"Wahl 1")+SUMIFS('Tageplanung August'!$18:$18,'Tageplanung August'!46:46,"Wahl 2"))*(3+IF($D27="F",2,0))/5+(SUMIFS('Tageplanung Oktober'!$20:$20,'Tageplanung Oktober'!46:46,"APH")+SUMIFS('Tageplanung Oktober'!$18:$18,'Tageplanung Oktober'!46:46,"Orient.Ph.")+SUMIFS('Tageplanung Oktober'!$18:$18,'Tageplanung Oktober'!46:46,"Vertiefung")+SUMIFS('Tageplanung Oktober'!$18:$18,'Tageplanung Oktober'!46:46,"Wahl 1")+SUMIFS('Tageplanung Oktober'!$18:$18,'Tageplanung Oktober'!46:46,"Wahl 2"))*(3+IF($D27="F",2,0))/5+SUMIFS('Blockplanung April'!$20:$20,'Blockplanung April'!46:46,"APH")+SUMIFS('Blockplanung April'!$18:$18,'Blockplanung April'!46:46,"Orient.Ph.")+SUMIFS('Blockplanung April'!$18:$18,'Blockplanung April'!46:46,"Vertiefung")+SUMIFS('Blockplanung April'!$18:$18,'Blockplanung April'!46:46,"Wahl 1")+SUMIFS('Blockplanung April'!$18:$18,'Blockplanung April'!46:46,"Wahl 2")+SUMIFS('Blockplanung August'!$20:$20,'Blockplanung August'!46:46,"APH")+SUMIFS('Blockplanung August'!$18:$18,'Blockplanung August'!46:46,"Orient.Ph.")+SUMIFS('Blockplanung August'!$18:$18,'Blockplanung August'!46:46,"Vertiefung")+SUMIFS('Blockplanung August'!$18:$18,'Blockplanung August'!46:46,"Wahl 1")+SUMIFS('Blockplanung August'!$18:$18,'Blockplanung August'!46:46,"Wahl 2")+SUMIFS('Blockplanung Oktober'!$20:$20,'Blockplanung Oktober'!46:46,"APH")+SUMIFS('Blockplanung Oktober'!$18:$18,'Blockplanung Oktober'!46:46,"Orient.Ph.")+SUMIFS('Blockplanung Oktober'!$18:$18,'Blockplanung Oktober'!46:46,"Vertiefung")+SUMIFS('Blockplanung Oktober'!$18:$18,'Blockplanung Oktober'!46:46,"Wahl 1")+SUMIFS('Blockplanung Oktober'!$18:$18,'Blockplanung Oktober'!46:46,"Wahl 2")</f>
        <v>76.8</v>
      </c>
      <c r="F27" s="9">
        <f>(SUMIFS('Tageplanung April'!$20:$20,'Tageplanung April'!46:46,"AD")+SUMIFS('Tageplanung April'!$17:$17,'Tageplanung April'!46:46,"Orient.Ph.")+SUMIFS('Tageplanung April'!$17:$17,'Tageplanung April'!46:46,"Vertiefung")+SUMIFS('Tageplanung April'!$17:$17,'Tageplanung April'!46:46,"Wahl 1")+SUMIFS('Tageplanung April'!$17:$17,'Tageplanung April'!46:46,"Wahl 2"))*(3+IF($D27="F",2,0))/5+(SUMIFS('Tageplanung August'!$20:$20,'Tageplanung August'!46:46,"AD")+SUMIFS('Tageplanung August'!$17:$17,'Tageplanung August'!46:46,"Orient.Ph.")+SUMIFS('Tageplanung August'!$17:$17,'Tageplanung August'!46:46,"Vertiefung")+SUMIFS('Tageplanung August'!$17:$17,'Tageplanung August'!46:46,"Wahl 1")+SUMIFS('Tageplanung August'!$17:$17,'Tageplanung August'!46:46,"Wahl 2"))*(3+IF($D27="F",2,0))/5+(SUMIFS('Tageplanung Oktober'!$20:$20,'Tageplanung Oktober'!46:46,"AD")+SUMIFS('Tageplanung Oktober'!$17:$17,'Tageplanung Oktober'!46:46,"Orient.Ph.")+SUMIFS('Tageplanung Oktober'!$17:$17,'Tageplanung Oktober'!46:46,"Vertiefung")+SUMIFS('Tageplanung Oktober'!$17:$17,'Tageplanung Oktober'!46:46,"Wahl 1")+SUMIFS('Tageplanung Oktober'!$17:$17,'Tageplanung Oktober'!46:46,"Wahl 2"))*(3+IF($D27="F",2,0))/5+SUMIFS('Blockplanung April'!$20:$20,'Blockplanung April'!46:46,"AD")+SUMIFS('Blockplanung April'!$17:$17,'Blockplanung April'!46:46,"Orient.Ph.")+SUMIFS('Blockplanung April'!$17:$17,'Blockplanung April'!46:46,"Vertiefung")+SUMIFS('Blockplanung April'!$17:$17,'Blockplanung April'!46:46,"Wahl 1")+SUMIFS('Blockplanung April'!$17:$17,'Blockplanung April'!46:46,"Wahl 2")+SUMIFS('Blockplanung August'!$20:$20,'Blockplanung August'!46:46,"AD")+SUMIFS('Blockplanung August'!$17:$17,'Blockplanung August'!46:46,"Orient.Ph.")+SUMIFS('Blockplanung August'!$17:$17,'Blockplanung August'!46:46,"Vertiefung")+SUMIFS('Blockplanung August'!$17:$17,'Blockplanung August'!46:46,"Wahl 1")+SUMIFS('Blockplanung August'!$17:$17,'Blockplanung August'!46:46,"Wahl 2")+SUMIFS('Blockplanung Oktober'!$20:$20,'Blockplanung Oktober'!46:46,"AD")+SUMIFS('Blockplanung Oktober'!$17:$17,'Blockplanung Oktober'!46:46,"Orient.Ph.")+SUMIFS('Blockplanung Oktober'!$17:$17,'Blockplanung Oktober'!46:46,"Vertiefung")+SUMIFS('Blockplanung Oktober'!$17:$17,'Blockplanung Oktober'!46:46,"Wahl 1")+SUMIFS('Blockplanung Oktober'!$17:$17,'Blockplanung Oktober'!46:46,"Wahl 2")</f>
        <v>40.200000000000003</v>
      </c>
      <c r="G27" s="9">
        <f>(SUMIFS('Tageplanung April'!$20:$20,'Tageplanung April'!46:46,"KH")+SUMIFS('Tageplanung April'!$15:$15,'Tageplanung April'!46:46,"Orient.Ph.")+SUMIFS('Tageplanung April'!$15:$15,'Tageplanung April'!46:46,"Vertiefung")+SUMIFS('Tageplanung April'!$15:$15,'Tageplanung April'!46:46,"Wahl 1")+SUMIFS('Tageplanung April'!$15:$15,'Tageplanung April'!46:46,"Wahl 2"))*(3+IF($D27="F",2,0))/5+(SUMIFS('Tageplanung August'!$20:$20,'Tageplanung August'!46:46,"KH")+SUMIFS('Tageplanung August'!$15:$15,'Tageplanung August'!46:46,"Orient.Ph.")+SUMIFS('Tageplanung August'!$15:$15,'Tageplanung August'!46:46,"Vertiefung")+SUMIFS('Tageplanung August'!$15:$15,'Tageplanung August'!46:46,"Wahl 1")+SUMIFS('Tageplanung August'!$15:$15,'Tageplanung August'!46:46,"Wahl 2"))*(3+IF($D27="F",2,0))/5+(SUMIFS('Tageplanung Oktober'!$20:$20,'Tageplanung Oktober'!46:46,"KH")+SUMIFS('Tageplanung Oktober'!$15:$15,'Tageplanung Oktober'!46:46,"Orient.Ph.")+SUMIFS('Tageplanung Oktober'!$15:$15,'Tageplanung Oktober'!46:46,"Vertiefung")+SUMIFS('Tageplanung Oktober'!$15:$15,'Tageplanung Oktober'!46:46,"Wahl 1")+SUMIFS('Tageplanung Oktober'!$15:$15,'Tageplanung Oktober'!46:46,"Wahl 2"))*(3+IF($D27="F",2,0))/5+SUMIFS('Blockplanung April'!$20:$20,'Blockplanung April'!46:46,"KH")+SUMIFS('Blockplanung April'!$15:$15,'Blockplanung April'!46:46,"Orient.Ph.")+SUMIFS('Blockplanung April'!$15:$15,'Blockplanung April'!46:46,"Vertiefung")+SUMIFS('Blockplanung April'!$15:$15,'Blockplanung April'!46:46,"Wahl 1")+SUMIFS('Blockplanung April'!$15:$15,'Blockplanung April'!46:46,"Wahl 2")+SUMIFS('Blockplanung August'!$20:$20,'Blockplanung August'!46:46,"KH")+SUMIFS('Blockplanung August'!$15:$15,'Blockplanung August'!46:46,"Orient.Ph.")+SUMIFS('Blockplanung August'!$15:$15,'Blockplanung August'!46:46,"Vertiefung")+SUMIFS('Blockplanung August'!$15:$15,'Blockplanung August'!46:46,"Wahl 1")+SUMIFS('Blockplanung August'!$15:$15,'Blockplanung August'!46:46,"Wahl 2")+SUMIFS('Blockplanung Oktober'!$20:$20,'Blockplanung Oktober'!46:46,"KH")+SUMIFS('Blockplanung Oktober'!$15:$15,'Blockplanung Oktober'!46:46,"Orient.Ph.")+SUMIFS('Blockplanung Oktober'!$15:$15,'Blockplanung Oktober'!46:46,"Vertiefung")+SUMIFS('Blockplanung Oktober'!$15:$15,'Blockplanung Oktober'!46:46,"Wahl 1")+SUMIFS('Blockplanung Oktober'!$15:$15,'Blockplanung Oktober'!46:46,"Wahl 2")</f>
        <v>24</v>
      </c>
      <c r="H27" s="9">
        <f>(SUMIFS('Tageplanung April'!$20:$20,'Tageplanung April'!46:46,"Päd")+SUMIFS('Tageplanung April'!$16:$16,'Tageplanung April'!46:46,"Orient.Ph.")+SUMIFS('Tageplanung April'!$16:$16,'Tageplanung April'!46:46,"Vertiefung")+SUMIFS('Tageplanung April'!$16:$16,'Tageplanung April'!46:46,"Wahl 1")+SUMIFS('Tageplanung April'!$16:$16,'Tageplanung April'!46:46,"Wahl 2"))*(3+IF($D27="F",2,0))/5+(SUMIFS('Tageplanung August'!$20:$20,'Tageplanung August'!46:46,"Päd")+SUMIFS('Tageplanung August'!$16:$16,'Tageplanung August'!46:46,"Orient.Ph.")+SUMIFS('Tageplanung August'!$16:$16,'Tageplanung August'!46:46,"Vertiefung")+SUMIFS('Tageplanung August'!$16:$16,'Tageplanung August'!46:46,"Wahl 1")+SUMIFS('Tageplanung August'!$16:$16,'Tageplanung August'!46:46,"Wahl 2"))*(3+IF($D27="F",2,0))/5+(SUMIFS('Tageplanung Oktober'!$20:$20,'Tageplanung Oktober'!46:46,"Päd")+SUMIFS('Tageplanung Oktober'!$16:$16,'Tageplanung Oktober'!46:46,"Orient.Ph.")+SUMIFS('Tageplanung Oktober'!$16:$16,'Tageplanung Oktober'!46:46,"Vertiefung")+SUMIFS('Tageplanung Oktober'!$16:$16,'Tageplanung Oktober'!46:46,"Wahl 1")+SUMIFS('Tageplanung Oktober'!$16:$16,'Tageplanung Oktober'!46:46,"Wahl 2"))*(3+IF($D27="F",2,0))/5+SUMIFS('Blockplanung April'!$20:$20,'Blockplanung April'!46:46,"Päd")+SUMIFS('Blockplanung April'!$16:$16,'Blockplanung April'!46:46,"Orient.Ph.")+SUMIFS('Blockplanung April'!$16:$16,'Blockplanung April'!46:46,"Vertiefung")+SUMIFS('Blockplanung April'!$16:$16,'Blockplanung April'!46:46,"Wahl 1")+SUMIFS('Blockplanung April'!$16:$16,'Blockplanung April'!46:46,"Wahl 2")+SUMIFS('Blockplanung August'!$20:$20,'Blockplanung August'!46:46,"Päd")+SUMIFS('Blockplanung August'!$16:$16,'Blockplanung August'!46:46,"Orient.Ph.")+SUMIFS('Blockplanung August'!$16:$16,'Blockplanung August'!46:46,"Vertiefung")+SUMIFS('Blockplanung August'!$16:$16,'Blockplanung August'!46:46,"Wahl 1")+SUMIFS('Blockplanung August'!$16:$16,'Blockplanung August'!46:46,"Wahl 2")+SUMIFS('Blockplanung Oktober'!$20:$20,'Blockplanung Oktober'!46:46,"Päd")+SUMIFS('Blockplanung Oktober'!$16:$16,'Blockplanung Oktober'!46:46,"Orient.Ph.")+SUMIFS('Blockplanung Oktober'!$16:$16,'Blockplanung Oktober'!46:46,"Vertiefung")+SUMIFS('Blockplanung Oktober'!$16:$16,'Blockplanung Oktober'!46:46,"Wahl 1")+SUMIFS('Blockplanung Oktober'!$16:$16,'Blockplanung Oktober'!46:46,"Wahl 2")</f>
        <v>5.4</v>
      </c>
      <c r="I27" s="9">
        <f>(SUMIFS('Tageplanung April'!$20:$20,'Tageplanung April'!46:46,"Psych")+SUMIFS('Tageplanung April'!$19:$19,'Tageplanung April'!46:46,"Orient.Ph.")+SUMIFS('Tageplanung April'!$19:$19,'Tageplanung April'!46:46,"Vertiefung")+SUMIFS('Tageplanung April'!$19:$19,'Tageplanung April'!46:46,"Wahl 1")+SUMIFS('Tageplanung April'!$19:$19,'Tageplanung April'!46:46,"Wahl 2"))*(3+IF($D27="F",2,0))/5+(SUMIFS('Tageplanung August'!$20:$20,'Tageplanung August'!46:46,"Psych")+SUMIFS('Tageplanung August'!$19:$19,'Tageplanung August'!46:46,"Orient.Ph.")+SUMIFS('Tageplanung August'!$19:$19,'Tageplanung August'!46:46,"Vertiefung")+SUMIFS('Tageplanung August'!$19:$19,'Tageplanung August'!46:46,"Wahl 1")+SUMIFS('Tageplanung August'!$19:$19,'Tageplanung August'!46:46,"Wahl 2"))*(3+IF($D27="F",2,0))/5+(SUMIFS('Tageplanung Oktober'!$20:$20,'Tageplanung Oktober'!46:46,"Psych")+SUMIFS('Tageplanung Oktober'!$19:$19,'Tageplanung Oktober'!46:46,"Orient.Ph.")+SUMIFS('Tageplanung Oktober'!$19:$19,'Tageplanung Oktober'!46:46,"Vertiefung")+SUMIFS('Tageplanung Oktober'!$19:$19,'Tageplanung Oktober'!46:46,"Wahl 1")+SUMIFS('Tageplanung Oktober'!$19:$19,'Tageplanung Oktober'!46:46,"Wahl 2"))*(3+IF($D27="F",2,0))/5+SUMIFS('Blockplanung April'!$20:$20,'Blockplanung April'!46:46,"Psych")+SUMIFS('Blockplanung April'!$19:$19,'Blockplanung April'!46:46,"Orient.Ph.")+SUMIFS('Blockplanung April'!$19:$19,'Blockplanung April'!46:46,"Vertiefung")+SUMIFS('Blockplanung April'!$19:$19,'Blockplanung April'!46:46,"Wahl 1")+SUMIFS('Blockplanung April'!$19:$19,'Blockplanung April'!46:46,"Wahl 2")+SUMIFS('Blockplanung August'!$20:$20,'Blockplanung August'!46:46,"Psych")+SUMIFS('Blockplanung August'!$19:$19,'Blockplanung August'!46:46,"Orient.Ph.")+SUMIFS('Blockplanung August'!$19:$19,'Blockplanung August'!46:46,"Vertiefung")+SUMIFS('Blockplanung August'!$19:$19,'Blockplanung August'!46:46,"Wahl 1")+SUMIFS('Blockplanung August'!$19:$19,'Blockplanung August'!46:46,"Wahl 2")+SUMIFS('Blockplanung Oktober'!$20:$20,'Blockplanung Oktober'!46:46,"Psych")+SUMIFS('Blockplanung Oktober'!$19:$19,'Blockplanung Oktober'!46:46,"Orient.Ph.")+SUMIFS('Blockplanung Oktober'!$19:$19,'Blockplanung Oktober'!46:46,"Vertiefung")+SUMIFS('Blockplanung Oktober'!$19:$19,'Blockplanung Oktober'!46:46,"Wahl 1")+SUMIFS('Blockplanung Oktober'!$19:$19,'Blockplanung Oktober'!46:46,"Wahl 2")</f>
        <v>0</v>
      </c>
      <c r="J27" s="9">
        <f t="shared" si="0"/>
        <v>112</v>
      </c>
      <c r="K27" s="9">
        <f t="shared" si="1"/>
        <v>44</v>
      </c>
      <c r="L27" s="9">
        <f t="shared" si="2"/>
        <v>16</v>
      </c>
      <c r="M27" s="9">
        <f t="shared" si="3"/>
        <v>4</v>
      </c>
      <c r="N27" s="7">
        <f t="shared" si="4"/>
        <v>120</v>
      </c>
      <c r="O27" s="316"/>
    </row>
    <row r="28" spans="1:15" x14ac:dyDescent="0.2">
      <c r="A28" s="253"/>
      <c r="B28" s="308"/>
      <c r="C28" s="11">
        <v>39</v>
      </c>
      <c r="D28" s="39"/>
      <c r="E28" s="9">
        <f>(SUMIFS('Tageplanung April'!$20:$20,'Tageplanung April'!47:47,"APH")+SUMIFS('Tageplanung April'!$18:$18,'Tageplanung April'!47:47,"Orient.Ph.")+SUMIFS('Tageplanung April'!$18:$18,'Tageplanung April'!47:47,"Vertiefung")+SUMIFS('Tageplanung April'!$18:$18,'Tageplanung April'!47:47,"Wahl 1")+SUMIFS('Tageplanung April'!$18:$18,'Tageplanung April'!47:47,"Wahl 2"))*(3+IF($D28="F",2,0))/5+(SUMIFS('Tageplanung August'!$20:$20,'Tageplanung August'!47:47,"APH")+SUMIFS('Tageplanung August'!$18:$18,'Tageplanung August'!47:47,"Orient.Ph.")+SUMIFS('Tageplanung August'!$18:$18,'Tageplanung August'!47:47,"Vertiefung")+SUMIFS('Tageplanung August'!$18:$18,'Tageplanung August'!47:47,"Wahl 1")+SUMIFS('Tageplanung August'!$18:$18,'Tageplanung August'!47:47,"Wahl 2"))*(3+IF($D28="F",2,0))/5+(SUMIFS('Tageplanung Oktober'!$20:$20,'Tageplanung Oktober'!47:47,"APH")+SUMIFS('Tageplanung Oktober'!$18:$18,'Tageplanung Oktober'!47:47,"Orient.Ph.")+SUMIFS('Tageplanung Oktober'!$18:$18,'Tageplanung Oktober'!47:47,"Vertiefung")+SUMIFS('Tageplanung Oktober'!$18:$18,'Tageplanung Oktober'!47:47,"Wahl 1")+SUMIFS('Tageplanung Oktober'!$18:$18,'Tageplanung Oktober'!47:47,"Wahl 2"))*(3+IF($D28="F",2,0))/5+SUMIFS('Blockplanung April'!$20:$20,'Blockplanung April'!47:47,"APH")+SUMIFS('Blockplanung April'!$18:$18,'Blockplanung April'!47:47,"Orient.Ph.")+SUMIFS('Blockplanung April'!$18:$18,'Blockplanung April'!47:47,"Vertiefung")+SUMIFS('Blockplanung April'!$18:$18,'Blockplanung April'!47:47,"Wahl 1")+SUMIFS('Blockplanung April'!$18:$18,'Blockplanung April'!47:47,"Wahl 2")+SUMIFS('Blockplanung August'!$20:$20,'Blockplanung August'!47:47,"APH")+SUMIFS('Blockplanung August'!$18:$18,'Blockplanung August'!47:47,"Orient.Ph.")+SUMIFS('Blockplanung August'!$18:$18,'Blockplanung August'!47:47,"Vertiefung")+SUMIFS('Blockplanung August'!$18:$18,'Blockplanung August'!47:47,"Wahl 1")+SUMIFS('Blockplanung August'!$18:$18,'Blockplanung August'!47:47,"Wahl 2")+SUMIFS('Blockplanung Oktober'!$20:$20,'Blockplanung Oktober'!47:47,"APH")+SUMIFS('Blockplanung Oktober'!$18:$18,'Blockplanung Oktober'!47:47,"Orient.Ph.")+SUMIFS('Blockplanung Oktober'!$18:$18,'Blockplanung Oktober'!47:47,"Vertiefung")+SUMIFS('Blockplanung Oktober'!$18:$18,'Blockplanung Oktober'!47:47,"Wahl 1")+SUMIFS('Blockplanung Oktober'!$18:$18,'Blockplanung Oktober'!47:47,"Wahl 2")</f>
        <v>76.8</v>
      </c>
      <c r="F28" s="9">
        <f>(SUMIFS('Tageplanung April'!$20:$20,'Tageplanung April'!47:47,"AD")+SUMIFS('Tageplanung April'!$17:$17,'Tageplanung April'!47:47,"Orient.Ph.")+SUMIFS('Tageplanung April'!$17:$17,'Tageplanung April'!47:47,"Vertiefung")+SUMIFS('Tageplanung April'!$17:$17,'Tageplanung April'!47:47,"Wahl 1")+SUMIFS('Tageplanung April'!$17:$17,'Tageplanung April'!47:47,"Wahl 2"))*(3+IF($D28="F",2,0))/5+(SUMIFS('Tageplanung August'!$20:$20,'Tageplanung August'!47:47,"AD")+SUMIFS('Tageplanung August'!$17:$17,'Tageplanung August'!47:47,"Orient.Ph.")+SUMIFS('Tageplanung August'!$17:$17,'Tageplanung August'!47:47,"Vertiefung")+SUMIFS('Tageplanung August'!$17:$17,'Tageplanung August'!47:47,"Wahl 1")+SUMIFS('Tageplanung August'!$17:$17,'Tageplanung August'!47:47,"Wahl 2"))*(3+IF($D28="F",2,0))/5+(SUMIFS('Tageplanung Oktober'!$20:$20,'Tageplanung Oktober'!47:47,"AD")+SUMIFS('Tageplanung Oktober'!$17:$17,'Tageplanung Oktober'!47:47,"Orient.Ph.")+SUMIFS('Tageplanung Oktober'!$17:$17,'Tageplanung Oktober'!47:47,"Vertiefung")+SUMIFS('Tageplanung Oktober'!$17:$17,'Tageplanung Oktober'!47:47,"Wahl 1")+SUMIFS('Tageplanung Oktober'!$17:$17,'Tageplanung Oktober'!47:47,"Wahl 2"))*(3+IF($D28="F",2,0))/5+SUMIFS('Blockplanung April'!$20:$20,'Blockplanung April'!47:47,"AD")+SUMIFS('Blockplanung April'!$17:$17,'Blockplanung April'!47:47,"Orient.Ph.")+SUMIFS('Blockplanung April'!$17:$17,'Blockplanung April'!47:47,"Vertiefung")+SUMIFS('Blockplanung April'!$17:$17,'Blockplanung April'!47:47,"Wahl 1")+SUMIFS('Blockplanung April'!$17:$17,'Blockplanung April'!47:47,"Wahl 2")+SUMIFS('Blockplanung August'!$20:$20,'Blockplanung August'!47:47,"AD")+SUMIFS('Blockplanung August'!$17:$17,'Blockplanung August'!47:47,"Orient.Ph.")+SUMIFS('Blockplanung August'!$17:$17,'Blockplanung August'!47:47,"Vertiefung")+SUMIFS('Blockplanung August'!$17:$17,'Blockplanung August'!47:47,"Wahl 1")+SUMIFS('Blockplanung August'!$17:$17,'Blockplanung August'!47:47,"Wahl 2")+SUMIFS('Blockplanung Oktober'!$20:$20,'Blockplanung Oktober'!47:47,"AD")+SUMIFS('Blockplanung Oktober'!$17:$17,'Blockplanung Oktober'!47:47,"Orient.Ph.")+SUMIFS('Blockplanung Oktober'!$17:$17,'Blockplanung Oktober'!47:47,"Vertiefung")+SUMIFS('Blockplanung Oktober'!$17:$17,'Blockplanung Oktober'!47:47,"Wahl 1")+SUMIFS('Blockplanung Oktober'!$17:$17,'Blockplanung Oktober'!47:47,"Wahl 2")</f>
        <v>40.200000000000003</v>
      </c>
      <c r="G28" s="9">
        <f>(SUMIFS('Tageplanung April'!$20:$20,'Tageplanung April'!47:47,"KH")+SUMIFS('Tageplanung April'!$15:$15,'Tageplanung April'!47:47,"Orient.Ph.")+SUMIFS('Tageplanung April'!$15:$15,'Tageplanung April'!47:47,"Vertiefung")+SUMIFS('Tageplanung April'!$15:$15,'Tageplanung April'!47:47,"Wahl 1")+SUMIFS('Tageplanung April'!$15:$15,'Tageplanung April'!47:47,"Wahl 2"))*(3+IF($D28="F",2,0))/5+(SUMIFS('Tageplanung August'!$20:$20,'Tageplanung August'!47:47,"KH")+SUMIFS('Tageplanung August'!$15:$15,'Tageplanung August'!47:47,"Orient.Ph.")+SUMIFS('Tageplanung August'!$15:$15,'Tageplanung August'!47:47,"Vertiefung")+SUMIFS('Tageplanung August'!$15:$15,'Tageplanung August'!47:47,"Wahl 1")+SUMIFS('Tageplanung August'!$15:$15,'Tageplanung August'!47:47,"Wahl 2"))*(3+IF($D28="F",2,0))/5+(SUMIFS('Tageplanung Oktober'!$20:$20,'Tageplanung Oktober'!47:47,"KH")+SUMIFS('Tageplanung Oktober'!$15:$15,'Tageplanung Oktober'!47:47,"Orient.Ph.")+SUMIFS('Tageplanung Oktober'!$15:$15,'Tageplanung Oktober'!47:47,"Vertiefung")+SUMIFS('Tageplanung Oktober'!$15:$15,'Tageplanung Oktober'!47:47,"Wahl 1")+SUMIFS('Tageplanung Oktober'!$15:$15,'Tageplanung Oktober'!47:47,"Wahl 2"))*(3+IF($D28="F",2,0))/5+SUMIFS('Blockplanung April'!$20:$20,'Blockplanung April'!47:47,"KH")+SUMIFS('Blockplanung April'!$15:$15,'Blockplanung April'!47:47,"Orient.Ph.")+SUMIFS('Blockplanung April'!$15:$15,'Blockplanung April'!47:47,"Vertiefung")+SUMIFS('Blockplanung April'!$15:$15,'Blockplanung April'!47:47,"Wahl 1")+SUMIFS('Blockplanung April'!$15:$15,'Blockplanung April'!47:47,"Wahl 2")+SUMIFS('Blockplanung August'!$20:$20,'Blockplanung August'!47:47,"KH")+SUMIFS('Blockplanung August'!$15:$15,'Blockplanung August'!47:47,"Orient.Ph.")+SUMIFS('Blockplanung August'!$15:$15,'Blockplanung August'!47:47,"Vertiefung")+SUMIFS('Blockplanung August'!$15:$15,'Blockplanung August'!47:47,"Wahl 1")+SUMIFS('Blockplanung August'!$15:$15,'Blockplanung August'!47:47,"Wahl 2")+SUMIFS('Blockplanung Oktober'!$20:$20,'Blockplanung Oktober'!47:47,"KH")+SUMIFS('Blockplanung Oktober'!$15:$15,'Blockplanung Oktober'!47:47,"Orient.Ph.")+SUMIFS('Blockplanung Oktober'!$15:$15,'Blockplanung Oktober'!47:47,"Vertiefung")+SUMIFS('Blockplanung Oktober'!$15:$15,'Blockplanung Oktober'!47:47,"Wahl 1")+SUMIFS('Blockplanung Oktober'!$15:$15,'Blockplanung Oktober'!47:47,"Wahl 2")</f>
        <v>24</v>
      </c>
      <c r="H28" s="9">
        <f>(SUMIFS('Tageplanung April'!$20:$20,'Tageplanung April'!47:47,"Päd")+SUMIFS('Tageplanung April'!$16:$16,'Tageplanung April'!47:47,"Orient.Ph.")+SUMIFS('Tageplanung April'!$16:$16,'Tageplanung April'!47:47,"Vertiefung")+SUMIFS('Tageplanung April'!$16:$16,'Tageplanung April'!47:47,"Wahl 1")+SUMIFS('Tageplanung April'!$16:$16,'Tageplanung April'!47:47,"Wahl 2"))*(3+IF($D28="F",2,0))/5+(SUMIFS('Tageplanung August'!$20:$20,'Tageplanung August'!47:47,"Päd")+SUMIFS('Tageplanung August'!$16:$16,'Tageplanung August'!47:47,"Orient.Ph.")+SUMIFS('Tageplanung August'!$16:$16,'Tageplanung August'!47:47,"Vertiefung")+SUMIFS('Tageplanung August'!$16:$16,'Tageplanung August'!47:47,"Wahl 1")+SUMIFS('Tageplanung August'!$16:$16,'Tageplanung August'!47:47,"Wahl 2"))*(3+IF($D28="F",2,0))/5+(SUMIFS('Tageplanung Oktober'!$20:$20,'Tageplanung Oktober'!47:47,"Päd")+SUMIFS('Tageplanung Oktober'!$16:$16,'Tageplanung Oktober'!47:47,"Orient.Ph.")+SUMIFS('Tageplanung Oktober'!$16:$16,'Tageplanung Oktober'!47:47,"Vertiefung")+SUMIFS('Tageplanung Oktober'!$16:$16,'Tageplanung Oktober'!47:47,"Wahl 1")+SUMIFS('Tageplanung Oktober'!$16:$16,'Tageplanung Oktober'!47:47,"Wahl 2"))*(3+IF($D28="F",2,0))/5+SUMIFS('Blockplanung April'!$20:$20,'Blockplanung April'!47:47,"Päd")+SUMIFS('Blockplanung April'!$16:$16,'Blockplanung April'!47:47,"Orient.Ph.")+SUMIFS('Blockplanung April'!$16:$16,'Blockplanung April'!47:47,"Vertiefung")+SUMIFS('Blockplanung April'!$16:$16,'Blockplanung April'!47:47,"Wahl 1")+SUMIFS('Blockplanung April'!$16:$16,'Blockplanung April'!47:47,"Wahl 2")+SUMIFS('Blockplanung August'!$20:$20,'Blockplanung August'!47:47,"Päd")+SUMIFS('Blockplanung August'!$16:$16,'Blockplanung August'!47:47,"Orient.Ph.")+SUMIFS('Blockplanung August'!$16:$16,'Blockplanung August'!47:47,"Vertiefung")+SUMIFS('Blockplanung August'!$16:$16,'Blockplanung August'!47:47,"Wahl 1")+SUMIFS('Blockplanung August'!$16:$16,'Blockplanung August'!47:47,"Wahl 2")+SUMIFS('Blockplanung Oktober'!$20:$20,'Blockplanung Oktober'!47:47,"Päd")+SUMIFS('Blockplanung Oktober'!$16:$16,'Blockplanung Oktober'!47:47,"Orient.Ph.")+SUMIFS('Blockplanung Oktober'!$16:$16,'Blockplanung Oktober'!47:47,"Vertiefung")+SUMIFS('Blockplanung Oktober'!$16:$16,'Blockplanung Oktober'!47:47,"Wahl 1")+SUMIFS('Blockplanung Oktober'!$16:$16,'Blockplanung Oktober'!47:47,"Wahl 2")</f>
        <v>5.4</v>
      </c>
      <c r="I28" s="9">
        <f>(SUMIFS('Tageplanung April'!$20:$20,'Tageplanung April'!47:47,"Psych")+SUMIFS('Tageplanung April'!$19:$19,'Tageplanung April'!47:47,"Orient.Ph.")+SUMIFS('Tageplanung April'!$19:$19,'Tageplanung April'!47:47,"Vertiefung")+SUMIFS('Tageplanung April'!$19:$19,'Tageplanung April'!47:47,"Wahl 1")+SUMIFS('Tageplanung April'!$19:$19,'Tageplanung April'!47:47,"Wahl 2"))*(3+IF($D28="F",2,0))/5+(SUMIFS('Tageplanung August'!$20:$20,'Tageplanung August'!47:47,"Psych")+SUMIFS('Tageplanung August'!$19:$19,'Tageplanung August'!47:47,"Orient.Ph.")+SUMIFS('Tageplanung August'!$19:$19,'Tageplanung August'!47:47,"Vertiefung")+SUMIFS('Tageplanung August'!$19:$19,'Tageplanung August'!47:47,"Wahl 1")+SUMIFS('Tageplanung August'!$19:$19,'Tageplanung August'!47:47,"Wahl 2"))*(3+IF($D28="F",2,0))/5+(SUMIFS('Tageplanung Oktober'!$20:$20,'Tageplanung Oktober'!47:47,"Psych")+SUMIFS('Tageplanung Oktober'!$19:$19,'Tageplanung Oktober'!47:47,"Orient.Ph.")+SUMIFS('Tageplanung Oktober'!$19:$19,'Tageplanung Oktober'!47:47,"Vertiefung")+SUMIFS('Tageplanung Oktober'!$19:$19,'Tageplanung Oktober'!47:47,"Wahl 1")+SUMIFS('Tageplanung Oktober'!$19:$19,'Tageplanung Oktober'!47:47,"Wahl 2"))*(3+IF($D28="F",2,0))/5+SUMIFS('Blockplanung April'!$20:$20,'Blockplanung April'!47:47,"Psych")+SUMIFS('Blockplanung April'!$19:$19,'Blockplanung April'!47:47,"Orient.Ph.")+SUMIFS('Blockplanung April'!$19:$19,'Blockplanung April'!47:47,"Vertiefung")+SUMIFS('Blockplanung April'!$19:$19,'Blockplanung April'!47:47,"Wahl 1")+SUMIFS('Blockplanung April'!$19:$19,'Blockplanung April'!47:47,"Wahl 2")+SUMIFS('Blockplanung August'!$20:$20,'Blockplanung August'!47:47,"Psych")+SUMIFS('Blockplanung August'!$19:$19,'Blockplanung August'!47:47,"Orient.Ph.")+SUMIFS('Blockplanung August'!$19:$19,'Blockplanung August'!47:47,"Vertiefung")+SUMIFS('Blockplanung August'!$19:$19,'Blockplanung August'!47:47,"Wahl 1")+SUMIFS('Blockplanung August'!$19:$19,'Blockplanung August'!47:47,"Wahl 2")+SUMIFS('Blockplanung Oktober'!$20:$20,'Blockplanung Oktober'!47:47,"Psych")+SUMIFS('Blockplanung Oktober'!$19:$19,'Blockplanung Oktober'!47:47,"Orient.Ph.")+SUMIFS('Blockplanung Oktober'!$19:$19,'Blockplanung Oktober'!47:47,"Vertiefung")+SUMIFS('Blockplanung Oktober'!$19:$19,'Blockplanung Oktober'!47:47,"Wahl 1")+SUMIFS('Blockplanung Oktober'!$19:$19,'Blockplanung Oktober'!47:47,"Wahl 2")</f>
        <v>0</v>
      </c>
      <c r="J28" s="9">
        <f t="shared" si="0"/>
        <v>112</v>
      </c>
      <c r="K28" s="9">
        <f t="shared" si="1"/>
        <v>44</v>
      </c>
      <c r="L28" s="9">
        <f t="shared" si="2"/>
        <v>16</v>
      </c>
      <c r="M28" s="9">
        <f t="shared" si="3"/>
        <v>4</v>
      </c>
      <c r="N28" s="7">
        <f t="shared" si="4"/>
        <v>120</v>
      </c>
      <c r="O28" s="316"/>
    </row>
    <row r="29" spans="1:15" x14ac:dyDescent="0.2">
      <c r="A29" s="253"/>
      <c r="B29" s="308"/>
      <c r="C29" s="11">
        <v>40</v>
      </c>
      <c r="D29" s="39"/>
      <c r="E29" s="9">
        <f>(SUMIFS('Tageplanung April'!$20:$20,'Tageplanung April'!48:48,"APH")+SUMIFS('Tageplanung April'!$18:$18,'Tageplanung April'!48:48,"Orient.Ph.")+SUMIFS('Tageplanung April'!$18:$18,'Tageplanung April'!48:48,"Vertiefung")+SUMIFS('Tageplanung April'!$18:$18,'Tageplanung April'!48:48,"Wahl 1")+SUMIFS('Tageplanung April'!$18:$18,'Tageplanung April'!48:48,"Wahl 2"))*(3+IF($D29="F",2,0))/5+(SUMIFS('Tageplanung August'!$20:$20,'Tageplanung August'!48:48,"APH")+SUMIFS('Tageplanung August'!$18:$18,'Tageplanung August'!48:48,"Orient.Ph.")+SUMIFS('Tageplanung August'!$18:$18,'Tageplanung August'!48:48,"Vertiefung")+SUMIFS('Tageplanung August'!$18:$18,'Tageplanung August'!48:48,"Wahl 1")+SUMIFS('Tageplanung August'!$18:$18,'Tageplanung August'!48:48,"Wahl 2"))*(3+IF($D29="F",2,0))/5+(SUMIFS('Tageplanung Oktober'!$20:$20,'Tageplanung Oktober'!48:48,"APH")+SUMIFS('Tageplanung Oktober'!$18:$18,'Tageplanung Oktober'!48:48,"Orient.Ph.")+SUMIFS('Tageplanung Oktober'!$18:$18,'Tageplanung Oktober'!48:48,"Vertiefung")+SUMIFS('Tageplanung Oktober'!$18:$18,'Tageplanung Oktober'!48:48,"Wahl 1")+SUMIFS('Tageplanung Oktober'!$18:$18,'Tageplanung Oktober'!48:48,"Wahl 2"))*(3+IF($D29="F",2,0))/5+SUMIFS('Blockplanung April'!$20:$20,'Blockplanung April'!48:48,"APH")+SUMIFS('Blockplanung April'!$18:$18,'Blockplanung April'!48:48,"Orient.Ph.")+SUMIFS('Blockplanung April'!$18:$18,'Blockplanung April'!48:48,"Vertiefung")+SUMIFS('Blockplanung April'!$18:$18,'Blockplanung April'!48:48,"Wahl 1")+SUMIFS('Blockplanung April'!$18:$18,'Blockplanung April'!48:48,"Wahl 2")+SUMIFS('Blockplanung August'!$20:$20,'Blockplanung August'!48:48,"APH")+SUMIFS('Blockplanung August'!$18:$18,'Blockplanung August'!48:48,"Orient.Ph.")+SUMIFS('Blockplanung August'!$18:$18,'Blockplanung August'!48:48,"Vertiefung")+SUMIFS('Blockplanung August'!$18:$18,'Blockplanung August'!48:48,"Wahl 1")+SUMIFS('Blockplanung August'!$18:$18,'Blockplanung August'!48:48,"Wahl 2")+SUMIFS('Blockplanung Oktober'!$20:$20,'Blockplanung Oktober'!48:48,"APH")+SUMIFS('Blockplanung Oktober'!$18:$18,'Blockplanung Oktober'!48:48,"Orient.Ph.")+SUMIFS('Blockplanung Oktober'!$18:$18,'Blockplanung Oktober'!48:48,"Vertiefung")+SUMIFS('Blockplanung Oktober'!$18:$18,'Blockplanung Oktober'!48:48,"Wahl 1")+SUMIFS('Blockplanung Oktober'!$18:$18,'Blockplanung Oktober'!48:48,"Wahl 2")</f>
        <v>76.8</v>
      </c>
      <c r="F29" s="9">
        <f>(SUMIFS('Tageplanung April'!$20:$20,'Tageplanung April'!48:48,"AD")+SUMIFS('Tageplanung April'!$17:$17,'Tageplanung April'!48:48,"Orient.Ph.")+SUMIFS('Tageplanung April'!$17:$17,'Tageplanung April'!48:48,"Vertiefung")+SUMIFS('Tageplanung April'!$17:$17,'Tageplanung April'!48:48,"Wahl 1")+SUMIFS('Tageplanung April'!$17:$17,'Tageplanung April'!48:48,"Wahl 2"))*(3+IF($D29="F",2,0))/5+(SUMIFS('Tageplanung August'!$20:$20,'Tageplanung August'!48:48,"AD")+SUMIFS('Tageplanung August'!$17:$17,'Tageplanung August'!48:48,"Orient.Ph.")+SUMIFS('Tageplanung August'!$17:$17,'Tageplanung August'!48:48,"Vertiefung")+SUMIFS('Tageplanung August'!$17:$17,'Tageplanung August'!48:48,"Wahl 1")+SUMIFS('Tageplanung August'!$17:$17,'Tageplanung August'!48:48,"Wahl 2"))*(3+IF($D29="F",2,0))/5+(SUMIFS('Tageplanung Oktober'!$20:$20,'Tageplanung Oktober'!48:48,"AD")+SUMIFS('Tageplanung Oktober'!$17:$17,'Tageplanung Oktober'!48:48,"Orient.Ph.")+SUMIFS('Tageplanung Oktober'!$17:$17,'Tageplanung Oktober'!48:48,"Vertiefung")+SUMIFS('Tageplanung Oktober'!$17:$17,'Tageplanung Oktober'!48:48,"Wahl 1")+SUMIFS('Tageplanung Oktober'!$17:$17,'Tageplanung Oktober'!48:48,"Wahl 2"))*(3+IF($D29="F",2,0))/5+SUMIFS('Blockplanung April'!$20:$20,'Blockplanung April'!48:48,"AD")+SUMIFS('Blockplanung April'!$17:$17,'Blockplanung April'!48:48,"Orient.Ph.")+SUMIFS('Blockplanung April'!$17:$17,'Blockplanung April'!48:48,"Vertiefung")+SUMIFS('Blockplanung April'!$17:$17,'Blockplanung April'!48:48,"Wahl 1")+SUMIFS('Blockplanung April'!$17:$17,'Blockplanung April'!48:48,"Wahl 2")+SUMIFS('Blockplanung August'!$20:$20,'Blockplanung August'!48:48,"AD")+SUMIFS('Blockplanung August'!$17:$17,'Blockplanung August'!48:48,"Orient.Ph.")+SUMIFS('Blockplanung August'!$17:$17,'Blockplanung August'!48:48,"Vertiefung")+SUMIFS('Blockplanung August'!$17:$17,'Blockplanung August'!48:48,"Wahl 1")+SUMIFS('Blockplanung August'!$17:$17,'Blockplanung August'!48:48,"Wahl 2")+SUMIFS('Blockplanung Oktober'!$20:$20,'Blockplanung Oktober'!48:48,"AD")+SUMIFS('Blockplanung Oktober'!$17:$17,'Blockplanung Oktober'!48:48,"Orient.Ph.")+SUMIFS('Blockplanung Oktober'!$17:$17,'Blockplanung Oktober'!48:48,"Vertiefung")+SUMIFS('Blockplanung Oktober'!$17:$17,'Blockplanung Oktober'!48:48,"Wahl 1")+SUMIFS('Blockplanung Oktober'!$17:$17,'Blockplanung Oktober'!48:48,"Wahl 2")</f>
        <v>40.200000000000003</v>
      </c>
      <c r="G29" s="9">
        <f>(SUMIFS('Tageplanung April'!$20:$20,'Tageplanung April'!48:48,"KH")+SUMIFS('Tageplanung April'!$15:$15,'Tageplanung April'!48:48,"Orient.Ph.")+SUMIFS('Tageplanung April'!$15:$15,'Tageplanung April'!48:48,"Vertiefung")+SUMIFS('Tageplanung April'!$15:$15,'Tageplanung April'!48:48,"Wahl 1")+SUMIFS('Tageplanung April'!$15:$15,'Tageplanung April'!48:48,"Wahl 2"))*(3+IF($D29="F",2,0))/5+(SUMIFS('Tageplanung August'!$20:$20,'Tageplanung August'!48:48,"KH")+SUMIFS('Tageplanung August'!$15:$15,'Tageplanung August'!48:48,"Orient.Ph.")+SUMIFS('Tageplanung August'!$15:$15,'Tageplanung August'!48:48,"Vertiefung")+SUMIFS('Tageplanung August'!$15:$15,'Tageplanung August'!48:48,"Wahl 1")+SUMIFS('Tageplanung August'!$15:$15,'Tageplanung August'!48:48,"Wahl 2"))*(3+IF($D29="F",2,0))/5+(SUMIFS('Tageplanung Oktober'!$20:$20,'Tageplanung Oktober'!48:48,"KH")+SUMIFS('Tageplanung Oktober'!$15:$15,'Tageplanung Oktober'!48:48,"Orient.Ph.")+SUMIFS('Tageplanung Oktober'!$15:$15,'Tageplanung Oktober'!48:48,"Vertiefung")+SUMIFS('Tageplanung Oktober'!$15:$15,'Tageplanung Oktober'!48:48,"Wahl 1")+SUMIFS('Tageplanung Oktober'!$15:$15,'Tageplanung Oktober'!48:48,"Wahl 2"))*(3+IF($D29="F",2,0))/5+SUMIFS('Blockplanung April'!$20:$20,'Blockplanung April'!48:48,"KH")+SUMIFS('Blockplanung April'!$15:$15,'Blockplanung April'!48:48,"Orient.Ph.")+SUMIFS('Blockplanung April'!$15:$15,'Blockplanung April'!48:48,"Vertiefung")+SUMIFS('Blockplanung April'!$15:$15,'Blockplanung April'!48:48,"Wahl 1")+SUMIFS('Blockplanung April'!$15:$15,'Blockplanung April'!48:48,"Wahl 2")+SUMIFS('Blockplanung August'!$20:$20,'Blockplanung August'!48:48,"KH")+SUMIFS('Blockplanung August'!$15:$15,'Blockplanung August'!48:48,"Orient.Ph.")+SUMIFS('Blockplanung August'!$15:$15,'Blockplanung August'!48:48,"Vertiefung")+SUMIFS('Blockplanung August'!$15:$15,'Blockplanung August'!48:48,"Wahl 1")+SUMIFS('Blockplanung August'!$15:$15,'Blockplanung August'!48:48,"Wahl 2")+SUMIFS('Blockplanung Oktober'!$20:$20,'Blockplanung Oktober'!48:48,"KH")+SUMIFS('Blockplanung Oktober'!$15:$15,'Blockplanung Oktober'!48:48,"Orient.Ph.")+SUMIFS('Blockplanung Oktober'!$15:$15,'Blockplanung Oktober'!48:48,"Vertiefung")+SUMIFS('Blockplanung Oktober'!$15:$15,'Blockplanung Oktober'!48:48,"Wahl 1")+SUMIFS('Blockplanung Oktober'!$15:$15,'Blockplanung Oktober'!48:48,"Wahl 2")</f>
        <v>24</v>
      </c>
      <c r="H29" s="9">
        <f>(SUMIFS('Tageplanung April'!$20:$20,'Tageplanung April'!48:48,"Päd")+SUMIFS('Tageplanung April'!$16:$16,'Tageplanung April'!48:48,"Orient.Ph.")+SUMIFS('Tageplanung April'!$16:$16,'Tageplanung April'!48:48,"Vertiefung")+SUMIFS('Tageplanung April'!$16:$16,'Tageplanung April'!48:48,"Wahl 1")+SUMIFS('Tageplanung April'!$16:$16,'Tageplanung April'!48:48,"Wahl 2"))*(3+IF($D29="F",2,0))/5+(SUMIFS('Tageplanung August'!$20:$20,'Tageplanung August'!48:48,"Päd")+SUMIFS('Tageplanung August'!$16:$16,'Tageplanung August'!48:48,"Orient.Ph.")+SUMIFS('Tageplanung August'!$16:$16,'Tageplanung August'!48:48,"Vertiefung")+SUMIFS('Tageplanung August'!$16:$16,'Tageplanung August'!48:48,"Wahl 1")+SUMIFS('Tageplanung August'!$16:$16,'Tageplanung August'!48:48,"Wahl 2"))*(3+IF($D29="F",2,0))/5+(SUMIFS('Tageplanung Oktober'!$20:$20,'Tageplanung Oktober'!48:48,"Päd")+SUMIFS('Tageplanung Oktober'!$16:$16,'Tageplanung Oktober'!48:48,"Orient.Ph.")+SUMIFS('Tageplanung Oktober'!$16:$16,'Tageplanung Oktober'!48:48,"Vertiefung")+SUMIFS('Tageplanung Oktober'!$16:$16,'Tageplanung Oktober'!48:48,"Wahl 1")+SUMIFS('Tageplanung Oktober'!$16:$16,'Tageplanung Oktober'!48:48,"Wahl 2"))*(3+IF($D29="F",2,0))/5+SUMIFS('Blockplanung April'!$20:$20,'Blockplanung April'!48:48,"Päd")+SUMIFS('Blockplanung April'!$16:$16,'Blockplanung April'!48:48,"Orient.Ph.")+SUMIFS('Blockplanung April'!$16:$16,'Blockplanung April'!48:48,"Vertiefung")+SUMIFS('Blockplanung April'!$16:$16,'Blockplanung April'!48:48,"Wahl 1")+SUMIFS('Blockplanung April'!$16:$16,'Blockplanung April'!48:48,"Wahl 2")+SUMIFS('Blockplanung August'!$20:$20,'Blockplanung August'!48:48,"Päd")+SUMIFS('Blockplanung August'!$16:$16,'Blockplanung August'!48:48,"Orient.Ph.")+SUMIFS('Blockplanung August'!$16:$16,'Blockplanung August'!48:48,"Vertiefung")+SUMIFS('Blockplanung August'!$16:$16,'Blockplanung August'!48:48,"Wahl 1")+SUMIFS('Blockplanung August'!$16:$16,'Blockplanung August'!48:48,"Wahl 2")+SUMIFS('Blockplanung Oktober'!$20:$20,'Blockplanung Oktober'!48:48,"Päd")+SUMIFS('Blockplanung Oktober'!$16:$16,'Blockplanung Oktober'!48:48,"Orient.Ph.")+SUMIFS('Blockplanung Oktober'!$16:$16,'Blockplanung Oktober'!48:48,"Vertiefung")+SUMIFS('Blockplanung Oktober'!$16:$16,'Blockplanung Oktober'!48:48,"Wahl 1")+SUMIFS('Blockplanung Oktober'!$16:$16,'Blockplanung Oktober'!48:48,"Wahl 2")</f>
        <v>5.4</v>
      </c>
      <c r="I29" s="9">
        <f>(SUMIFS('Tageplanung April'!$20:$20,'Tageplanung April'!48:48,"Psych")+SUMIFS('Tageplanung April'!$19:$19,'Tageplanung April'!48:48,"Orient.Ph.")+SUMIFS('Tageplanung April'!$19:$19,'Tageplanung April'!48:48,"Vertiefung")+SUMIFS('Tageplanung April'!$19:$19,'Tageplanung April'!48:48,"Wahl 1")+SUMIFS('Tageplanung April'!$19:$19,'Tageplanung April'!48:48,"Wahl 2"))*(3+IF($D29="F",2,0))/5+(SUMIFS('Tageplanung August'!$20:$20,'Tageplanung August'!48:48,"Psych")+SUMIFS('Tageplanung August'!$19:$19,'Tageplanung August'!48:48,"Orient.Ph.")+SUMIFS('Tageplanung August'!$19:$19,'Tageplanung August'!48:48,"Vertiefung")+SUMIFS('Tageplanung August'!$19:$19,'Tageplanung August'!48:48,"Wahl 1")+SUMIFS('Tageplanung August'!$19:$19,'Tageplanung August'!48:48,"Wahl 2"))*(3+IF($D29="F",2,0))/5+(SUMIFS('Tageplanung Oktober'!$20:$20,'Tageplanung Oktober'!48:48,"Psych")+SUMIFS('Tageplanung Oktober'!$19:$19,'Tageplanung Oktober'!48:48,"Orient.Ph.")+SUMIFS('Tageplanung Oktober'!$19:$19,'Tageplanung Oktober'!48:48,"Vertiefung")+SUMIFS('Tageplanung Oktober'!$19:$19,'Tageplanung Oktober'!48:48,"Wahl 1")+SUMIFS('Tageplanung Oktober'!$19:$19,'Tageplanung Oktober'!48:48,"Wahl 2"))*(3+IF($D29="F",2,0))/5+SUMIFS('Blockplanung April'!$20:$20,'Blockplanung April'!48:48,"Psych")+SUMIFS('Blockplanung April'!$19:$19,'Blockplanung April'!48:48,"Orient.Ph.")+SUMIFS('Blockplanung April'!$19:$19,'Blockplanung April'!48:48,"Vertiefung")+SUMIFS('Blockplanung April'!$19:$19,'Blockplanung April'!48:48,"Wahl 1")+SUMIFS('Blockplanung April'!$19:$19,'Blockplanung April'!48:48,"Wahl 2")+SUMIFS('Blockplanung August'!$20:$20,'Blockplanung August'!48:48,"Psych")+SUMIFS('Blockplanung August'!$19:$19,'Blockplanung August'!48:48,"Orient.Ph.")+SUMIFS('Blockplanung August'!$19:$19,'Blockplanung August'!48:48,"Vertiefung")+SUMIFS('Blockplanung August'!$19:$19,'Blockplanung August'!48:48,"Wahl 1")+SUMIFS('Blockplanung August'!$19:$19,'Blockplanung August'!48:48,"Wahl 2")+SUMIFS('Blockplanung Oktober'!$20:$20,'Blockplanung Oktober'!48:48,"Psych")+SUMIFS('Blockplanung Oktober'!$19:$19,'Blockplanung Oktober'!48:48,"Orient.Ph.")+SUMIFS('Blockplanung Oktober'!$19:$19,'Blockplanung Oktober'!48:48,"Vertiefung")+SUMIFS('Blockplanung Oktober'!$19:$19,'Blockplanung Oktober'!48:48,"Wahl 1")+SUMIFS('Blockplanung Oktober'!$19:$19,'Blockplanung Oktober'!48:48,"Wahl 2")</f>
        <v>0</v>
      </c>
      <c r="J29" s="9">
        <f t="shared" si="0"/>
        <v>112</v>
      </c>
      <c r="K29" s="9">
        <f t="shared" si="1"/>
        <v>44</v>
      </c>
      <c r="L29" s="9">
        <f t="shared" si="2"/>
        <v>16</v>
      </c>
      <c r="M29" s="9">
        <f t="shared" si="3"/>
        <v>4</v>
      </c>
      <c r="N29" s="7">
        <f t="shared" si="4"/>
        <v>120</v>
      </c>
      <c r="O29" s="316"/>
    </row>
    <row r="30" spans="1:15" x14ac:dyDescent="0.2">
      <c r="A30" s="253"/>
      <c r="B30" s="308" t="s">
        <v>1</v>
      </c>
      <c r="C30" s="11">
        <v>41</v>
      </c>
      <c r="D30" s="39"/>
      <c r="E30" s="9">
        <f>(SUMIFS('Tageplanung April'!$20:$20,'Tageplanung April'!49:49,"APH")+SUMIFS('Tageplanung April'!$18:$18,'Tageplanung April'!49:49,"Orient.Ph.")+SUMIFS('Tageplanung April'!$18:$18,'Tageplanung April'!49:49,"Vertiefung")+SUMIFS('Tageplanung April'!$18:$18,'Tageplanung April'!49:49,"Wahl 1")+SUMIFS('Tageplanung April'!$18:$18,'Tageplanung April'!49:49,"Wahl 2"))*(3+IF($D30="F",2,0))/5+(SUMIFS('Tageplanung August'!$20:$20,'Tageplanung August'!49:49,"APH")+SUMIFS('Tageplanung August'!$18:$18,'Tageplanung August'!49:49,"Orient.Ph.")+SUMIFS('Tageplanung August'!$18:$18,'Tageplanung August'!49:49,"Vertiefung")+SUMIFS('Tageplanung August'!$18:$18,'Tageplanung August'!49:49,"Wahl 1")+SUMIFS('Tageplanung August'!$18:$18,'Tageplanung August'!49:49,"Wahl 2"))*(3+IF($D30="F",2,0))/5+(SUMIFS('Tageplanung Oktober'!$20:$20,'Tageplanung Oktober'!49:49,"APH")+SUMIFS('Tageplanung Oktober'!$18:$18,'Tageplanung Oktober'!49:49,"Orient.Ph.")+SUMIFS('Tageplanung Oktober'!$18:$18,'Tageplanung Oktober'!49:49,"Vertiefung")+SUMIFS('Tageplanung Oktober'!$18:$18,'Tageplanung Oktober'!49:49,"Wahl 1")+SUMIFS('Tageplanung Oktober'!$18:$18,'Tageplanung Oktober'!49:49,"Wahl 2"))*(3+IF($D30="F",2,0))/5+SUMIFS('Blockplanung April'!$20:$20,'Blockplanung April'!49:49,"APH")+SUMIFS('Blockplanung April'!$18:$18,'Blockplanung April'!49:49,"Orient.Ph.")+SUMIFS('Blockplanung April'!$18:$18,'Blockplanung April'!49:49,"Vertiefung")+SUMIFS('Blockplanung April'!$18:$18,'Blockplanung April'!49:49,"Wahl 1")+SUMIFS('Blockplanung April'!$18:$18,'Blockplanung April'!49:49,"Wahl 2")+SUMIFS('Blockplanung August'!$20:$20,'Blockplanung August'!49:49,"APH")+SUMIFS('Blockplanung August'!$18:$18,'Blockplanung August'!49:49,"Orient.Ph.")+SUMIFS('Blockplanung August'!$18:$18,'Blockplanung August'!49:49,"Vertiefung")+SUMIFS('Blockplanung August'!$18:$18,'Blockplanung August'!49:49,"Wahl 1")+SUMIFS('Blockplanung August'!$18:$18,'Blockplanung August'!49:49,"Wahl 2")+SUMIFS('Blockplanung Oktober'!$20:$20,'Blockplanung Oktober'!49:49,"APH")+SUMIFS('Blockplanung Oktober'!$18:$18,'Blockplanung Oktober'!49:49,"Orient.Ph.")+SUMIFS('Blockplanung Oktober'!$18:$18,'Blockplanung Oktober'!49:49,"Vertiefung")+SUMIFS('Blockplanung Oktober'!$18:$18,'Blockplanung Oktober'!49:49,"Wahl 1")+SUMIFS('Blockplanung Oktober'!$18:$18,'Blockplanung Oktober'!49:49,"Wahl 2")</f>
        <v>79.199999999999989</v>
      </c>
      <c r="F30" s="9">
        <f>(SUMIFS('Tageplanung April'!$20:$20,'Tageplanung April'!49:49,"AD")+SUMIFS('Tageplanung April'!$17:$17,'Tageplanung April'!49:49,"Orient.Ph.")+SUMIFS('Tageplanung April'!$17:$17,'Tageplanung April'!49:49,"Vertiefung")+SUMIFS('Tageplanung April'!$17:$17,'Tageplanung April'!49:49,"Wahl 1")+SUMIFS('Tageplanung April'!$17:$17,'Tageplanung April'!49:49,"Wahl 2"))*(3+IF($D30="F",2,0))/5+(SUMIFS('Tageplanung August'!$20:$20,'Tageplanung August'!49:49,"AD")+SUMIFS('Tageplanung August'!$17:$17,'Tageplanung August'!49:49,"Orient.Ph.")+SUMIFS('Tageplanung August'!$17:$17,'Tageplanung August'!49:49,"Vertiefung")+SUMIFS('Tageplanung August'!$17:$17,'Tageplanung August'!49:49,"Wahl 1")+SUMIFS('Tageplanung August'!$17:$17,'Tageplanung August'!49:49,"Wahl 2"))*(3+IF($D30="F",2,0))/5+(SUMIFS('Tageplanung Oktober'!$20:$20,'Tageplanung Oktober'!49:49,"AD")+SUMIFS('Tageplanung Oktober'!$17:$17,'Tageplanung Oktober'!49:49,"Orient.Ph.")+SUMIFS('Tageplanung Oktober'!$17:$17,'Tageplanung Oktober'!49:49,"Vertiefung")+SUMIFS('Tageplanung Oktober'!$17:$17,'Tageplanung Oktober'!49:49,"Wahl 1")+SUMIFS('Tageplanung Oktober'!$17:$17,'Tageplanung Oktober'!49:49,"Wahl 2"))*(3+IF($D30="F",2,0))/5+SUMIFS('Blockplanung April'!$20:$20,'Blockplanung April'!49:49,"AD")+SUMIFS('Blockplanung April'!$17:$17,'Blockplanung April'!49:49,"Orient.Ph.")+SUMIFS('Blockplanung April'!$17:$17,'Blockplanung April'!49:49,"Vertiefung")+SUMIFS('Blockplanung April'!$17:$17,'Blockplanung April'!49:49,"Wahl 1")+SUMIFS('Blockplanung April'!$17:$17,'Blockplanung April'!49:49,"Wahl 2")+SUMIFS('Blockplanung August'!$20:$20,'Blockplanung August'!49:49,"AD")+SUMIFS('Blockplanung August'!$17:$17,'Blockplanung August'!49:49,"Orient.Ph.")+SUMIFS('Blockplanung August'!$17:$17,'Blockplanung August'!49:49,"Vertiefung")+SUMIFS('Blockplanung August'!$17:$17,'Blockplanung August'!49:49,"Wahl 1")+SUMIFS('Blockplanung August'!$17:$17,'Blockplanung August'!49:49,"Wahl 2")+SUMIFS('Blockplanung Oktober'!$20:$20,'Blockplanung Oktober'!49:49,"AD")+SUMIFS('Blockplanung Oktober'!$17:$17,'Blockplanung Oktober'!49:49,"Orient.Ph.")+SUMIFS('Blockplanung Oktober'!$17:$17,'Blockplanung Oktober'!49:49,"Vertiefung")+SUMIFS('Blockplanung Oktober'!$17:$17,'Blockplanung Oktober'!49:49,"Wahl 1")+SUMIFS('Blockplanung Oktober'!$17:$17,'Blockplanung Oktober'!49:49,"Wahl 2")</f>
        <v>36</v>
      </c>
      <c r="G30" s="9">
        <f>(SUMIFS('Tageplanung April'!$20:$20,'Tageplanung April'!49:49,"KH")+SUMIFS('Tageplanung April'!$15:$15,'Tageplanung April'!49:49,"Orient.Ph.")+SUMIFS('Tageplanung April'!$15:$15,'Tageplanung April'!49:49,"Vertiefung")+SUMIFS('Tageplanung April'!$15:$15,'Tageplanung April'!49:49,"Wahl 1")+SUMIFS('Tageplanung April'!$15:$15,'Tageplanung April'!49:49,"Wahl 2"))*(3+IF($D30="F",2,0))/5+(SUMIFS('Tageplanung August'!$20:$20,'Tageplanung August'!49:49,"KH")+SUMIFS('Tageplanung August'!$15:$15,'Tageplanung August'!49:49,"Orient.Ph.")+SUMIFS('Tageplanung August'!$15:$15,'Tageplanung August'!49:49,"Vertiefung")+SUMIFS('Tageplanung August'!$15:$15,'Tageplanung August'!49:49,"Wahl 1")+SUMIFS('Tageplanung August'!$15:$15,'Tageplanung August'!49:49,"Wahl 2"))*(3+IF($D30="F",2,0))/5+(SUMIFS('Tageplanung Oktober'!$20:$20,'Tageplanung Oktober'!49:49,"KH")+SUMIFS('Tageplanung Oktober'!$15:$15,'Tageplanung Oktober'!49:49,"Orient.Ph.")+SUMIFS('Tageplanung Oktober'!$15:$15,'Tageplanung Oktober'!49:49,"Vertiefung")+SUMIFS('Tageplanung Oktober'!$15:$15,'Tageplanung Oktober'!49:49,"Wahl 1")+SUMIFS('Tageplanung Oktober'!$15:$15,'Tageplanung Oktober'!49:49,"Wahl 2"))*(3+IF($D30="F",2,0))/5+SUMIFS('Blockplanung April'!$20:$20,'Blockplanung April'!49:49,"KH")+SUMIFS('Blockplanung April'!$15:$15,'Blockplanung April'!49:49,"Orient.Ph.")+SUMIFS('Blockplanung April'!$15:$15,'Blockplanung April'!49:49,"Vertiefung")+SUMIFS('Blockplanung April'!$15:$15,'Blockplanung April'!49:49,"Wahl 1")+SUMIFS('Blockplanung April'!$15:$15,'Blockplanung April'!49:49,"Wahl 2")+SUMIFS('Blockplanung August'!$20:$20,'Blockplanung August'!49:49,"KH")+SUMIFS('Blockplanung August'!$15:$15,'Blockplanung August'!49:49,"Orient.Ph.")+SUMIFS('Blockplanung August'!$15:$15,'Blockplanung August'!49:49,"Vertiefung")+SUMIFS('Blockplanung August'!$15:$15,'Blockplanung August'!49:49,"Wahl 1")+SUMIFS('Blockplanung August'!$15:$15,'Blockplanung August'!49:49,"Wahl 2")+SUMIFS('Blockplanung Oktober'!$20:$20,'Blockplanung Oktober'!49:49,"KH")+SUMIFS('Blockplanung Oktober'!$15:$15,'Blockplanung Oktober'!49:49,"Orient.Ph.")+SUMIFS('Blockplanung Oktober'!$15:$15,'Blockplanung Oktober'!49:49,"Vertiefung")+SUMIFS('Blockplanung Oktober'!$15:$15,'Blockplanung Oktober'!49:49,"Wahl 1")+SUMIFS('Blockplanung Oktober'!$15:$15,'Blockplanung Oktober'!49:49,"Wahl 2")</f>
        <v>12</v>
      </c>
      <c r="H30" s="9">
        <f>(SUMIFS('Tageplanung April'!$20:$20,'Tageplanung April'!49:49,"Päd")+SUMIFS('Tageplanung April'!$16:$16,'Tageplanung April'!49:49,"Orient.Ph.")+SUMIFS('Tageplanung April'!$16:$16,'Tageplanung April'!49:49,"Vertiefung")+SUMIFS('Tageplanung April'!$16:$16,'Tageplanung April'!49:49,"Wahl 1")+SUMIFS('Tageplanung April'!$16:$16,'Tageplanung April'!49:49,"Wahl 2"))*(3+IF($D30="F",2,0))/5+(SUMIFS('Tageplanung August'!$20:$20,'Tageplanung August'!49:49,"Päd")+SUMIFS('Tageplanung August'!$16:$16,'Tageplanung August'!49:49,"Orient.Ph.")+SUMIFS('Tageplanung August'!$16:$16,'Tageplanung August'!49:49,"Vertiefung")+SUMIFS('Tageplanung August'!$16:$16,'Tageplanung August'!49:49,"Wahl 1")+SUMIFS('Tageplanung August'!$16:$16,'Tageplanung August'!49:49,"Wahl 2"))*(3+IF($D30="F",2,0))/5+(SUMIFS('Tageplanung Oktober'!$20:$20,'Tageplanung Oktober'!49:49,"Päd")+SUMIFS('Tageplanung Oktober'!$16:$16,'Tageplanung Oktober'!49:49,"Orient.Ph.")+SUMIFS('Tageplanung Oktober'!$16:$16,'Tageplanung Oktober'!49:49,"Vertiefung")+SUMIFS('Tageplanung Oktober'!$16:$16,'Tageplanung Oktober'!49:49,"Wahl 1")+SUMIFS('Tageplanung Oktober'!$16:$16,'Tageplanung Oktober'!49:49,"Wahl 2"))*(3+IF($D30="F",2,0))/5+SUMIFS('Blockplanung April'!$20:$20,'Blockplanung April'!49:49,"Päd")+SUMIFS('Blockplanung April'!$16:$16,'Blockplanung April'!49:49,"Orient.Ph.")+SUMIFS('Blockplanung April'!$16:$16,'Blockplanung April'!49:49,"Vertiefung")+SUMIFS('Blockplanung April'!$16:$16,'Blockplanung April'!49:49,"Wahl 1")+SUMIFS('Blockplanung April'!$16:$16,'Blockplanung April'!49:49,"Wahl 2")+SUMIFS('Blockplanung August'!$20:$20,'Blockplanung August'!49:49,"Päd")+SUMIFS('Blockplanung August'!$16:$16,'Blockplanung August'!49:49,"Orient.Ph.")+SUMIFS('Blockplanung August'!$16:$16,'Blockplanung August'!49:49,"Vertiefung")+SUMIFS('Blockplanung August'!$16:$16,'Blockplanung August'!49:49,"Wahl 1")+SUMIFS('Blockplanung August'!$16:$16,'Blockplanung August'!49:49,"Wahl 2")+SUMIFS('Blockplanung Oktober'!$20:$20,'Blockplanung Oktober'!49:49,"Päd")+SUMIFS('Blockplanung Oktober'!$16:$16,'Blockplanung Oktober'!49:49,"Orient.Ph.")+SUMIFS('Blockplanung Oktober'!$16:$16,'Blockplanung Oktober'!49:49,"Vertiefung")+SUMIFS('Blockplanung Oktober'!$16:$16,'Blockplanung Oktober'!49:49,"Wahl 1")+SUMIFS('Blockplanung Oktober'!$16:$16,'Blockplanung Oktober'!49:49,"Wahl 2")</f>
        <v>2.4</v>
      </c>
      <c r="I30" s="9">
        <f>(SUMIFS('Tageplanung April'!$20:$20,'Tageplanung April'!49:49,"Psych")+SUMIFS('Tageplanung April'!$19:$19,'Tageplanung April'!49:49,"Orient.Ph.")+SUMIFS('Tageplanung April'!$19:$19,'Tageplanung April'!49:49,"Vertiefung")+SUMIFS('Tageplanung April'!$19:$19,'Tageplanung April'!49:49,"Wahl 1")+SUMIFS('Tageplanung April'!$19:$19,'Tageplanung April'!49:49,"Wahl 2"))*(3+IF($D30="F",2,0))/5+(SUMIFS('Tageplanung August'!$20:$20,'Tageplanung August'!49:49,"Psych")+SUMIFS('Tageplanung August'!$19:$19,'Tageplanung August'!49:49,"Orient.Ph.")+SUMIFS('Tageplanung August'!$19:$19,'Tageplanung August'!49:49,"Vertiefung")+SUMIFS('Tageplanung August'!$19:$19,'Tageplanung August'!49:49,"Wahl 1")+SUMIFS('Tageplanung August'!$19:$19,'Tageplanung August'!49:49,"Wahl 2"))*(3+IF($D30="F",2,0))/5+(SUMIFS('Tageplanung Oktober'!$20:$20,'Tageplanung Oktober'!49:49,"Psych")+SUMIFS('Tageplanung Oktober'!$19:$19,'Tageplanung Oktober'!49:49,"Orient.Ph.")+SUMIFS('Tageplanung Oktober'!$19:$19,'Tageplanung Oktober'!49:49,"Vertiefung")+SUMIFS('Tageplanung Oktober'!$19:$19,'Tageplanung Oktober'!49:49,"Wahl 1")+SUMIFS('Tageplanung Oktober'!$19:$19,'Tageplanung Oktober'!49:49,"Wahl 2"))*(3+IF($D30="F",2,0))/5+SUMIFS('Blockplanung April'!$20:$20,'Blockplanung April'!49:49,"Psych")+SUMIFS('Blockplanung April'!$19:$19,'Blockplanung April'!49:49,"Orient.Ph.")+SUMIFS('Blockplanung April'!$19:$19,'Blockplanung April'!49:49,"Vertiefung")+SUMIFS('Blockplanung April'!$19:$19,'Blockplanung April'!49:49,"Wahl 1")+SUMIFS('Blockplanung April'!$19:$19,'Blockplanung April'!49:49,"Wahl 2")+SUMIFS('Blockplanung August'!$20:$20,'Blockplanung August'!49:49,"Psych")+SUMIFS('Blockplanung August'!$19:$19,'Blockplanung August'!49:49,"Orient.Ph.")+SUMIFS('Blockplanung August'!$19:$19,'Blockplanung August'!49:49,"Vertiefung")+SUMIFS('Blockplanung August'!$19:$19,'Blockplanung August'!49:49,"Wahl 1")+SUMIFS('Blockplanung August'!$19:$19,'Blockplanung August'!49:49,"Wahl 2")+SUMIFS('Blockplanung Oktober'!$20:$20,'Blockplanung Oktober'!49:49,"Psych")+SUMIFS('Blockplanung Oktober'!$19:$19,'Blockplanung Oktober'!49:49,"Orient.Ph.")+SUMIFS('Blockplanung Oktober'!$19:$19,'Blockplanung Oktober'!49:49,"Vertiefung")+SUMIFS('Blockplanung Oktober'!$19:$19,'Blockplanung Oktober'!49:49,"Wahl 1")+SUMIFS('Blockplanung Oktober'!$19:$19,'Blockplanung Oktober'!49:49,"Wahl 2")</f>
        <v>0</v>
      </c>
      <c r="J30" s="9">
        <f>J29+56</f>
        <v>168</v>
      </c>
      <c r="K30" s="9">
        <f>K29+22</f>
        <v>66</v>
      </c>
      <c r="L30" s="9">
        <f>L29+8</f>
        <v>24</v>
      </c>
      <c r="M30" s="9">
        <f>M29+2</f>
        <v>6</v>
      </c>
      <c r="N30" s="7">
        <f t="shared" si="4"/>
        <v>120</v>
      </c>
      <c r="O30" s="316"/>
    </row>
    <row r="31" spans="1:15" x14ac:dyDescent="0.2">
      <c r="A31" s="253"/>
      <c r="B31" s="308"/>
      <c r="C31" s="11">
        <v>42</v>
      </c>
      <c r="D31" s="39"/>
      <c r="E31" s="9">
        <f>(SUMIFS('Tageplanung April'!$20:$20,'Tageplanung April'!50:50,"APH")+SUMIFS('Tageplanung April'!$18:$18,'Tageplanung April'!50:50,"Orient.Ph.")+SUMIFS('Tageplanung April'!$18:$18,'Tageplanung April'!50:50,"Vertiefung")+SUMIFS('Tageplanung April'!$18:$18,'Tageplanung April'!50:50,"Wahl 1")+SUMIFS('Tageplanung April'!$18:$18,'Tageplanung April'!50:50,"Wahl 2"))*(3+IF($D31="F",2,0))/5+(SUMIFS('Tageplanung August'!$20:$20,'Tageplanung August'!50:50,"APH")+SUMIFS('Tageplanung August'!$18:$18,'Tageplanung August'!50:50,"Orient.Ph.")+SUMIFS('Tageplanung August'!$18:$18,'Tageplanung August'!50:50,"Vertiefung")+SUMIFS('Tageplanung August'!$18:$18,'Tageplanung August'!50:50,"Wahl 1")+SUMIFS('Tageplanung August'!$18:$18,'Tageplanung August'!50:50,"Wahl 2"))*(3+IF($D31="F",2,0))/5+(SUMIFS('Tageplanung Oktober'!$20:$20,'Tageplanung Oktober'!50:50,"APH")+SUMIFS('Tageplanung Oktober'!$18:$18,'Tageplanung Oktober'!50:50,"Orient.Ph.")+SUMIFS('Tageplanung Oktober'!$18:$18,'Tageplanung Oktober'!50:50,"Vertiefung")+SUMIFS('Tageplanung Oktober'!$18:$18,'Tageplanung Oktober'!50:50,"Wahl 1")+SUMIFS('Tageplanung Oktober'!$18:$18,'Tageplanung Oktober'!50:50,"Wahl 2"))*(3+IF($D31="F",2,0))/5+SUMIFS('Blockplanung April'!$20:$20,'Blockplanung April'!50:50,"APH")+SUMIFS('Blockplanung April'!$18:$18,'Blockplanung April'!50:50,"Orient.Ph.")+SUMIFS('Blockplanung April'!$18:$18,'Blockplanung April'!50:50,"Vertiefung")+SUMIFS('Blockplanung April'!$18:$18,'Blockplanung April'!50:50,"Wahl 1")+SUMIFS('Blockplanung April'!$18:$18,'Blockplanung April'!50:50,"Wahl 2")+SUMIFS('Blockplanung August'!$20:$20,'Blockplanung August'!50:50,"APH")+SUMIFS('Blockplanung August'!$18:$18,'Blockplanung August'!50:50,"Orient.Ph.")+SUMIFS('Blockplanung August'!$18:$18,'Blockplanung August'!50:50,"Vertiefung")+SUMIFS('Blockplanung August'!$18:$18,'Blockplanung August'!50:50,"Wahl 1")+SUMIFS('Blockplanung August'!$18:$18,'Blockplanung August'!50:50,"Wahl 2")+SUMIFS('Blockplanung Oktober'!$20:$20,'Blockplanung Oktober'!50:50,"APH")+SUMIFS('Blockplanung Oktober'!$18:$18,'Blockplanung Oktober'!50:50,"Orient.Ph.")+SUMIFS('Blockplanung Oktober'!$18:$18,'Blockplanung Oktober'!50:50,"Vertiefung")+SUMIFS('Blockplanung Oktober'!$18:$18,'Blockplanung Oktober'!50:50,"Wahl 1")+SUMIFS('Blockplanung Oktober'!$18:$18,'Blockplanung Oktober'!50:50,"Wahl 2")</f>
        <v>109.19999999999999</v>
      </c>
      <c r="F31" s="9">
        <f>(SUMIFS('Tageplanung April'!$20:$20,'Tageplanung April'!50:50,"AD")+SUMIFS('Tageplanung April'!$17:$17,'Tageplanung April'!50:50,"Orient.Ph.")+SUMIFS('Tageplanung April'!$17:$17,'Tageplanung April'!50:50,"Vertiefung")+SUMIFS('Tageplanung April'!$17:$17,'Tageplanung April'!50:50,"Wahl 1")+SUMIFS('Tageplanung April'!$17:$17,'Tageplanung April'!50:50,"Wahl 2"))*(3+IF($D31="F",2,0))/5+(SUMIFS('Tageplanung August'!$20:$20,'Tageplanung August'!50:50,"AD")+SUMIFS('Tageplanung August'!$17:$17,'Tageplanung August'!50:50,"Orient.Ph.")+SUMIFS('Tageplanung August'!$17:$17,'Tageplanung August'!50:50,"Vertiefung")+SUMIFS('Tageplanung August'!$17:$17,'Tageplanung August'!50:50,"Wahl 1")+SUMIFS('Tageplanung August'!$17:$17,'Tageplanung August'!50:50,"Wahl 2"))*(3+IF($D31="F",2,0))/5+(SUMIFS('Tageplanung Oktober'!$20:$20,'Tageplanung Oktober'!50:50,"AD")+SUMIFS('Tageplanung Oktober'!$17:$17,'Tageplanung Oktober'!50:50,"Orient.Ph.")+SUMIFS('Tageplanung Oktober'!$17:$17,'Tageplanung Oktober'!50:50,"Vertiefung")+SUMIFS('Tageplanung Oktober'!$17:$17,'Tageplanung Oktober'!50:50,"Wahl 1")+SUMIFS('Tageplanung Oktober'!$17:$17,'Tageplanung Oktober'!50:50,"Wahl 2"))*(3+IF($D31="F",2,0))/5+SUMIFS('Blockplanung April'!$20:$20,'Blockplanung April'!50:50,"AD")+SUMIFS('Blockplanung April'!$17:$17,'Blockplanung April'!50:50,"Orient.Ph.")+SUMIFS('Blockplanung April'!$17:$17,'Blockplanung April'!50:50,"Vertiefung")+SUMIFS('Blockplanung April'!$17:$17,'Blockplanung April'!50:50,"Wahl 1")+SUMIFS('Blockplanung April'!$17:$17,'Blockplanung April'!50:50,"Wahl 2")+SUMIFS('Blockplanung August'!$20:$20,'Blockplanung August'!50:50,"AD")+SUMIFS('Blockplanung August'!$17:$17,'Blockplanung August'!50:50,"Orient.Ph.")+SUMIFS('Blockplanung August'!$17:$17,'Blockplanung August'!50:50,"Vertiefung")+SUMIFS('Blockplanung August'!$17:$17,'Blockplanung August'!50:50,"Wahl 1")+SUMIFS('Blockplanung August'!$17:$17,'Blockplanung August'!50:50,"Wahl 2")+SUMIFS('Blockplanung Oktober'!$20:$20,'Blockplanung Oktober'!50:50,"AD")+SUMIFS('Blockplanung Oktober'!$17:$17,'Blockplanung Oktober'!50:50,"Orient.Ph.")+SUMIFS('Blockplanung Oktober'!$17:$17,'Blockplanung Oktober'!50:50,"Vertiefung")+SUMIFS('Blockplanung Oktober'!$17:$17,'Blockplanung Oktober'!50:50,"Wahl 1")+SUMIFS('Blockplanung Oktober'!$17:$17,'Blockplanung Oktober'!50:50,"Wahl 2")</f>
        <v>51</v>
      </c>
      <c r="G31" s="9">
        <f>(SUMIFS('Tageplanung April'!$20:$20,'Tageplanung April'!50:50,"KH")+SUMIFS('Tageplanung April'!$15:$15,'Tageplanung April'!50:50,"Orient.Ph.")+SUMIFS('Tageplanung April'!$15:$15,'Tageplanung April'!50:50,"Vertiefung")+SUMIFS('Tageplanung April'!$15:$15,'Tageplanung April'!50:50,"Wahl 1")+SUMIFS('Tageplanung April'!$15:$15,'Tageplanung April'!50:50,"Wahl 2"))*(3+IF($D31="F",2,0))/5+(SUMIFS('Tageplanung August'!$20:$20,'Tageplanung August'!50:50,"KH")+SUMIFS('Tageplanung August'!$15:$15,'Tageplanung August'!50:50,"Orient.Ph.")+SUMIFS('Tageplanung August'!$15:$15,'Tageplanung August'!50:50,"Vertiefung")+SUMIFS('Tageplanung August'!$15:$15,'Tageplanung August'!50:50,"Wahl 1")+SUMIFS('Tageplanung August'!$15:$15,'Tageplanung August'!50:50,"Wahl 2"))*(3+IF($D31="F",2,0))/5+(SUMIFS('Tageplanung Oktober'!$20:$20,'Tageplanung Oktober'!50:50,"KH")+SUMIFS('Tageplanung Oktober'!$15:$15,'Tageplanung Oktober'!50:50,"Orient.Ph.")+SUMIFS('Tageplanung Oktober'!$15:$15,'Tageplanung Oktober'!50:50,"Vertiefung")+SUMIFS('Tageplanung Oktober'!$15:$15,'Tageplanung Oktober'!50:50,"Wahl 1")+SUMIFS('Tageplanung Oktober'!$15:$15,'Tageplanung Oktober'!50:50,"Wahl 2"))*(3+IF($D31="F",2,0))/5+SUMIFS('Blockplanung April'!$20:$20,'Blockplanung April'!50:50,"KH")+SUMIFS('Blockplanung April'!$15:$15,'Blockplanung April'!50:50,"Orient.Ph.")+SUMIFS('Blockplanung April'!$15:$15,'Blockplanung April'!50:50,"Vertiefung")+SUMIFS('Blockplanung April'!$15:$15,'Blockplanung April'!50:50,"Wahl 1")+SUMIFS('Blockplanung April'!$15:$15,'Blockplanung April'!50:50,"Wahl 2")+SUMIFS('Blockplanung August'!$20:$20,'Blockplanung August'!50:50,"KH")+SUMIFS('Blockplanung August'!$15:$15,'Blockplanung August'!50:50,"Orient.Ph.")+SUMIFS('Blockplanung August'!$15:$15,'Blockplanung August'!50:50,"Vertiefung")+SUMIFS('Blockplanung August'!$15:$15,'Blockplanung August'!50:50,"Wahl 1")+SUMIFS('Blockplanung August'!$15:$15,'Blockplanung August'!50:50,"Wahl 2")+SUMIFS('Blockplanung Oktober'!$20:$20,'Blockplanung Oktober'!50:50,"KH")+SUMIFS('Blockplanung Oktober'!$15:$15,'Blockplanung Oktober'!50:50,"Orient.Ph.")+SUMIFS('Blockplanung Oktober'!$15:$15,'Blockplanung Oktober'!50:50,"Vertiefung")+SUMIFS('Blockplanung Oktober'!$15:$15,'Blockplanung Oktober'!50:50,"Wahl 1")+SUMIFS('Blockplanung Oktober'!$15:$15,'Blockplanung Oktober'!50:50,"Wahl 2")</f>
        <v>24</v>
      </c>
      <c r="H31" s="9">
        <f>(SUMIFS('Tageplanung April'!$20:$20,'Tageplanung April'!50:50,"Päd")+SUMIFS('Tageplanung April'!$16:$16,'Tageplanung April'!50:50,"Orient.Ph.")+SUMIFS('Tageplanung April'!$16:$16,'Tageplanung April'!50:50,"Vertiefung")+SUMIFS('Tageplanung April'!$16:$16,'Tageplanung April'!50:50,"Wahl 1")+SUMIFS('Tageplanung April'!$16:$16,'Tageplanung April'!50:50,"Wahl 2"))*(3+IF($D31="F",2,0))/5+(SUMIFS('Tageplanung August'!$20:$20,'Tageplanung August'!50:50,"Päd")+SUMIFS('Tageplanung August'!$16:$16,'Tageplanung August'!50:50,"Orient.Ph.")+SUMIFS('Tageplanung August'!$16:$16,'Tageplanung August'!50:50,"Vertiefung")+SUMIFS('Tageplanung August'!$16:$16,'Tageplanung August'!50:50,"Wahl 1")+SUMIFS('Tageplanung August'!$16:$16,'Tageplanung August'!50:50,"Wahl 2"))*(3+IF($D31="F",2,0))/5+(SUMIFS('Tageplanung Oktober'!$20:$20,'Tageplanung Oktober'!50:50,"Päd")+SUMIFS('Tageplanung Oktober'!$16:$16,'Tageplanung Oktober'!50:50,"Orient.Ph.")+SUMIFS('Tageplanung Oktober'!$16:$16,'Tageplanung Oktober'!50:50,"Vertiefung")+SUMIFS('Tageplanung Oktober'!$16:$16,'Tageplanung Oktober'!50:50,"Wahl 1")+SUMIFS('Tageplanung Oktober'!$16:$16,'Tageplanung Oktober'!50:50,"Wahl 2"))*(3+IF($D31="F",2,0))/5+SUMIFS('Blockplanung April'!$20:$20,'Blockplanung April'!50:50,"Päd")+SUMIFS('Blockplanung April'!$16:$16,'Blockplanung April'!50:50,"Orient.Ph.")+SUMIFS('Blockplanung April'!$16:$16,'Blockplanung April'!50:50,"Vertiefung")+SUMIFS('Blockplanung April'!$16:$16,'Blockplanung April'!50:50,"Wahl 1")+SUMIFS('Blockplanung April'!$16:$16,'Blockplanung April'!50:50,"Wahl 2")+SUMIFS('Blockplanung August'!$20:$20,'Blockplanung August'!50:50,"Päd")+SUMIFS('Blockplanung August'!$16:$16,'Blockplanung August'!50:50,"Orient.Ph.")+SUMIFS('Blockplanung August'!$16:$16,'Blockplanung August'!50:50,"Vertiefung")+SUMIFS('Blockplanung August'!$16:$16,'Blockplanung August'!50:50,"Wahl 1")+SUMIFS('Blockplanung August'!$16:$16,'Blockplanung August'!50:50,"Wahl 2")+SUMIFS('Blockplanung Oktober'!$20:$20,'Blockplanung Oktober'!50:50,"Päd")+SUMIFS('Blockplanung Oktober'!$16:$16,'Blockplanung Oktober'!50:50,"Orient.Ph.")+SUMIFS('Blockplanung Oktober'!$16:$16,'Blockplanung Oktober'!50:50,"Vertiefung")+SUMIFS('Blockplanung Oktober'!$16:$16,'Blockplanung Oktober'!50:50,"Wahl 1")+SUMIFS('Blockplanung Oktober'!$16:$16,'Blockplanung Oktober'!50:50,"Wahl 2")</f>
        <v>5.4</v>
      </c>
      <c r="I31" s="9">
        <f>(SUMIFS('Tageplanung April'!$20:$20,'Tageplanung April'!50:50,"Psych")+SUMIFS('Tageplanung April'!$19:$19,'Tageplanung April'!50:50,"Orient.Ph.")+SUMIFS('Tageplanung April'!$19:$19,'Tageplanung April'!50:50,"Vertiefung")+SUMIFS('Tageplanung April'!$19:$19,'Tageplanung April'!50:50,"Wahl 1")+SUMIFS('Tageplanung April'!$19:$19,'Tageplanung April'!50:50,"Wahl 2"))*(3+IF($D31="F",2,0))/5+(SUMIFS('Tageplanung August'!$20:$20,'Tageplanung August'!50:50,"Psych")+SUMIFS('Tageplanung August'!$19:$19,'Tageplanung August'!50:50,"Orient.Ph.")+SUMIFS('Tageplanung August'!$19:$19,'Tageplanung August'!50:50,"Vertiefung")+SUMIFS('Tageplanung August'!$19:$19,'Tageplanung August'!50:50,"Wahl 1")+SUMIFS('Tageplanung August'!$19:$19,'Tageplanung August'!50:50,"Wahl 2"))*(3+IF($D31="F",2,0))/5+(SUMIFS('Tageplanung Oktober'!$20:$20,'Tageplanung Oktober'!50:50,"Psych")+SUMIFS('Tageplanung Oktober'!$19:$19,'Tageplanung Oktober'!50:50,"Orient.Ph.")+SUMIFS('Tageplanung Oktober'!$19:$19,'Tageplanung Oktober'!50:50,"Vertiefung")+SUMIFS('Tageplanung Oktober'!$19:$19,'Tageplanung Oktober'!50:50,"Wahl 1")+SUMIFS('Tageplanung Oktober'!$19:$19,'Tageplanung Oktober'!50:50,"Wahl 2"))*(3+IF($D31="F",2,0))/5+SUMIFS('Blockplanung April'!$20:$20,'Blockplanung April'!50:50,"Psych")+SUMIFS('Blockplanung April'!$19:$19,'Blockplanung April'!50:50,"Orient.Ph.")+SUMIFS('Blockplanung April'!$19:$19,'Blockplanung April'!50:50,"Vertiefung")+SUMIFS('Blockplanung April'!$19:$19,'Blockplanung April'!50:50,"Wahl 1")+SUMIFS('Blockplanung April'!$19:$19,'Blockplanung April'!50:50,"Wahl 2")+SUMIFS('Blockplanung August'!$20:$20,'Blockplanung August'!50:50,"Psych")+SUMIFS('Blockplanung August'!$19:$19,'Blockplanung August'!50:50,"Orient.Ph.")+SUMIFS('Blockplanung August'!$19:$19,'Blockplanung August'!50:50,"Vertiefung")+SUMIFS('Blockplanung August'!$19:$19,'Blockplanung August'!50:50,"Wahl 1")+SUMIFS('Blockplanung August'!$19:$19,'Blockplanung August'!50:50,"Wahl 2")+SUMIFS('Blockplanung Oktober'!$20:$20,'Blockplanung Oktober'!50:50,"Psych")+SUMIFS('Blockplanung Oktober'!$19:$19,'Blockplanung Oktober'!50:50,"Orient.Ph.")+SUMIFS('Blockplanung Oktober'!$19:$19,'Blockplanung Oktober'!50:50,"Vertiefung")+SUMIFS('Blockplanung Oktober'!$19:$19,'Blockplanung Oktober'!50:50,"Wahl 1")+SUMIFS('Blockplanung Oktober'!$19:$19,'Blockplanung Oktober'!50:50,"Wahl 2")</f>
        <v>0</v>
      </c>
      <c r="J31" s="9">
        <f t="shared" si="0"/>
        <v>168</v>
      </c>
      <c r="K31" s="9">
        <f t="shared" si="1"/>
        <v>66</v>
      </c>
      <c r="L31" s="9">
        <f t="shared" si="2"/>
        <v>24</v>
      </c>
      <c r="M31" s="9">
        <f t="shared" si="3"/>
        <v>6</v>
      </c>
      <c r="N31" s="7">
        <f t="shared" si="4"/>
        <v>120</v>
      </c>
      <c r="O31" s="316"/>
    </row>
    <row r="32" spans="1:15" x14ac:dyDescent="0.2">
      <c r="A32" s="253"/>
      <c r="B32" s="308"/>
      <c r="C32" s="11">
        <v>43</v>
      </c>
      <c r="D32" s="39"/>
      <c r="E32" s="9">
        <f>(SUMIFS('Tageplanung April'!$20:$20,'Tageplanung April'!51:51,"APH")+SUMIFS('Tageplanung April'!$18:$18,'Tageplanung April'!51:51,"Orient.Ph.")+SUMIFS('Tageplanung April'!$18:$18,'Tageplanung April'!51:51,"Vertiefung")+SUMIFS('Tageplanung April'!$18:$18,'Tageplanung April'!51:51,"Wahl 1")+SUMIFS('Tageplanung April'!$18:$18,'Tageplanung April'!51:51,"Wahl 2"))*(3+IF($D32="F",2,0))/5+(SUMIFS('Tageplanung August'!$20:$20,'Tageplanung August'!51:51,"APH")+SUMIFS('Tageplanung August'!$18:$18,'Tageplanung August'!51:51,"Orient.Ph.")+SUMIFS('Tageplanung August'!$18:$18,'Tageplanung August'!51:51,"Vertiefung")+SUMIFS('Tageplanung August'!$18:$18,'Tageplanung August'!51:51,"Wahl 1")+SUMIFS('Tageplanung August'!$18:$18,'Tageplanung August'!51:51,"Wahl 2"))*(3+IF($D32="F",2,0))/5+(SUMIFS('Tageplanung Oktober'!$20:$20,'Tageplanung Oktober'!51:51,"APH")+SUMIFS('Tageplanung Oktober'!$18:$18,'Tageplanung Oktober'!51:51,"Orient.Ph.")+SUMIFS('Tageplanung Oktober'!$18:$18,'Tageplanung Oktober'!51:51,"Vertiefung")+SUMIFS('Tageplanung Oktober'!$18:$18,'Tageplanung Oktober'!51:51,"Wahl 1")+SUMIFS('Tageplanung Oktober'!$18:$18,'Tageplanung Oktober'!51:51,"Wahl 2"))*(3+IF($D32="F",2,0))/5+SUMIFS('Blockplanung April'!$20:$20,'Blockplanung April'!51:51,"APH")+SUMIFS('Blockplanung April'!$18:$18,'Blockplanung April'!51:51,"Orient.Ph.")+SUMIFS('Blockplanung April'!$18:$18,'Blockplanung April'!51:51,"Vertiefung")+SUMIFS('Blockplanung April'!$18:$18,'Blockplanung April'!51:51,"Wahl 1")+SUMIFS('Blockplanung April'!$18:$18,'Blockplanung April'!51:51,"Wahl 2")+SUMIFS('Blockplanung August'!$20:$20,'Blockplanung August'!51:51,"APH")+SUMIFS('Blockplanung August'!$18:$18,'Blockplanung August'!51:51,"Orient.Ph.")+SUMIFS('Blockplanung August'!$18:$18,'Blockplanung August'!51:51,"Vertiefung")+SUMIFS('Blockplanung August'!$18:$18,'Blockplanung August'!51:51,"Wahl 1")+SUMIFS('Blockplanung August'!$18:$18,'Blockplanung August'!51:51,"Wahl 2")+SUMIFS('Blockplanung Oktober'!$20:$20,'Blockplanung Oktober'!51:51,"APH")+SUMIFS('Blockplanung Oktober'!$18:$18,'Blockplanung Oktober'!51:51,"Orient.Ph.")+SUMIFS('Blockplanung Oktober'!$18:$18,'Blockplanung Oktober'!51:51,"Vertiefung")+SUMIFS('Blockplanung Oktober'!$18:$18,'Blockplanung Oktober'!51:51,"Wahl 1")+SUMIFS('Blockplanung Oktober'!$18:$18,'Blockplanung Oktober'!51:51,"Wahl 2")</f>
        <v>109.19999999999999</v>
      </c>
      <c r="F32" s="9">
        <f>(SUMIFS('Tageplanung April'!$20:$20,'Tageplanung April'!51:51,"AD")+SUMIFS('Tageplanung April'!$17:$17,'Tageplanung April'!51:51,"Orient.Ph.")+SUMIFS('Tageplanung April'!$17:$17,'Tageplanung April'!51:51,"Vertiefung")+SUMIFS('Tageplanung April'!$17:$17,'Tageplanung April'!51:51,"Wahl 1")+SUMIFS('Tageplanung April'!$17:$17,'Tageplanung April'!51:51,"Wahl 2"))*(3+IF($D32="F",2,0))/5+(SUMIFS('Tageplanung August'!$20:$20,'Tageplanung August'!51:51,"AD")+SUMIFS('Tageplanung August'!$17:$17,'Tageplanung August'!51:51,"Orient.Ph.")+SUMIFS('Tageplanung August'!$17:$17,'Tageplanung August'!51:51,"Vertiefung")+SUMIFS('Tageplanung August'!$17:$17,'Tageplanung August'!51:51,"Wahl 1")+SUMIFS('Tageplanung August'!$17:$17,'Tageplanung August'!51:51,"Wahl 2"))*(3+IF($D32="F",2,0))/5+(SUMIFS('Tageplanung Oktober'!$20:$20,'Tageplanung Oktober'!51:51,"AD")+SUMIFS('Tageplanung Oktober'!$17:$17,'Tageplanung Oktober'!51:51,"Orient.Ph.")+SUMIFS('Tageplanung Oktober'!$17:$17,'Tageplanung Oktober'!51:51,"Vertiefung")+SUMIFS('Tageplanung Oktober'!$17:$17,'Tageplanung Oktober'!51:51,"Wahl 1")+SUMIFS('Tageplanung Oktober'!$17:$17,'Tageplanung Oktober'!51:51,"Wahl 2"))*(3+IF($D32="F",2,0))/5+SUMIFS('Blockplanung April'!$20:$20,'Blockplanung April'!51:51,"AD")+SUMIFS('Blockplanung April'!$17:$17,'Blockplanung April'!51:51,"Orient.Ph.")+SUMIFS('Blockplanung April'!$17:$17,'Blockplanung April'!51:51,"Vertiefung")+SUMIFS('Blockplanung April'!$17:$17,'Blockplanung April'!51:51,"Wahl 1")+SUMIFS('Blockplanung April'!$17:$17,'Blockplanung April'!51:51,"Wahl 2")+SUMIFS('Blockplanung August'!$20:$20,'Blockplanung August'!51:51,"AD")+SUMIFS('Blockplanung August'!$17:$17,'Blockplanung August'!51:51,"Orient.Ph.")+SUMIFS('Blockplanung August'!$17:$17,'Blockplanung August'!51:51,"Vertiefung")+SUMIFS('Blockplanung August'!$17:$17,'Blockplanung August'!51:51,"Wahl 1")+SUMIFS('Blockplanung August'!$17:$17,'Blockplanung August'!51:51,"Wahl 2")+SUMIFS('Blockplanung Oktober'!$20:$20,'Blockplanung Oktober'!51:51,"AD")+SUMIFS('Blockplanung Oktober'!$17:$17,'Blockplanung Oktober'!51:51,"Orient.Ph.")+SUMIFS('Blockplanung Oktober'!$17:$17,'Blockplanung Oktober'!51:51,"Vertiefung")+SUMIFS('Blockplanung Oktober'!$17:$17,'Blockplanung Oktober'!51:51,"Wahl 1")+SUMIFS('Blockplanung Oktober'!$17:$17,'Blockplanung Oktober'!51:51,"Wahl 2")</f>
        <v>51</v>
      </c>
      <c r="G32" s="9">
        <f>(SUMIFS('Tageplanung April'!$20:$20,'Tageplanung April'!51:51,"KH")+SUMIFS('Tageplanung April'!$15:$15,'Tageplanung April'!51:51,"Orient.Ph.")+SUMIFS('Tageplanung April'!$15:$15,'Tageplanung April'!51:51,"Vertiefung")+SUMIFS('Tageplanung April'!$15:$15,'Tageplanung April'!51:51,"Wahl 1")+SUMIFS('Tageplanung April'!$15:$15,'Tageplanung April'!51:51,"Wahl 2"))*(3+IF($D32="F",2,0))/5+(SUMIFS('Tageplanung August'!$20:$20,'Tageplanung August'!51:51,"KH")+SUMIFS('Tageplanung August'!$15:$15,'Tageplanung August'!51:51,"Orient.Ph.")+SUMIFS('Tageplanung August'!$15:$15,'Tageplanung August'!51:51,"Vertiefung")+SUMIFS('Tageplanung August'!$15:$15,'Tageplanung August'!51:51,"Wahl 1")+SUMIFS('Tageplanung August'!$15:$15,'Tageplanung August'!51:51,"Wahl 2"))*(3+IF($D32="F",2,0))/5+(SUMIFS('Tageplanung Oktober'!$20:$20,'Tageplanung Oktober'!51:51,"KH")+SUMIFS('Tageplanung Oktober'!$15:$15,'Tageplanung Oktober'!51:51,"Orient.Ph.")+SUMIFS('Tageplanung Oktober'!$15:$15,'Tageplanung Oktober'!51:51,"Vertiefung")+SUMIFS('Tageplanung Oktober'!$15:$15,'Tageplanung Oktober'!51:51,"Wahl 1")+SUMIFS('Tageplanung Oktober'!$15:$15,'Tageplanung Oktober'!51:51,"Wahl 2"))*(3+IF($D32="F",2,0))/5+SUMIFS('Blockplanung April'!$20:$20,'Blockplanung April'!51:51,"KH")+SUMIFS('Blockplanung April'!$15:$15,'Blockplanung April'!51:51,"Orient.Ph.")+SUMIFS('Blockplanung April'!$15:$15,'Blockplanung April'!51:51,"Vertiefung")+SUMIFS('Blockplanung April'!$15:$15,'Blockplanung April'!51:51,"Wahl 1")+SUMIFS('Blockplanung April'!$15:$15,'Blockplanung April'!51:51,"Wahl 2")+SUMIFS('Blockplanung August'!$20:$20,'Blockplanung August'!51:51,"KH")+SUMIFS('Blockplanung August'!$15:$15,'Blockplanung August'!51:51,"Orient.Ph.")+SUMIFS('Blockplanung August'!$15:$15,'Blockplanung August'!51:51,"Vertiefung")+SUMIFS('Blockplanung August'!$15:$15,'Blockplanung August'!51:51,"Wahl 1")+SUMIFS('Blockplanung August'!$15:$15,'Blockplanung August'!51:51,"Wahl 2")+SUMIFS('Blockplanung Oktober'!$20:$20,'Blockplanung Oktober'!51:51,"KH")+SUMIFS('Blockplanung Oktober'!$15:$15,'Blockplanung Oktober'!51:51,"Orient.Ph.")+SUMIFS('Blockplanung Oktober'!$15:$15,'Blockplanung Oktober'!51:51,"Vertiefung")+SUMIFS('Blockplanung Oktober'!$15:$15,'Blockplanung Oktober'!51:51,"Wahl 1")+SUMIFS('Blockplanung Oktober'!$15:$15,'Blockplanung Oktober'!51:51,"Wahl 2")</f>
        <v>24</v>
      </c>
      <c r="H32" s="9">
        <f>(SUMIFS('Tageplanung April'!$20:$20,'Tageplanung April'!51:51,"Päd")+SUMIFS('Tageplanung April'!$16:$16,'Tageplanung April'!51:51,"Orient.Ph.")+SUMIFS('Tageplanung April'!$16:$16,'Tageplanung April'!51:51,"Vertiefung")+SUMIFS('Tageplanung April'!$16:$16,'Tageplanung April'!51:51,"Wahl 1")+SUMIFS('Tageplanung April'!$16:$16,'Tageplanung April'!51:51,"Wahl 2"))*(3+IF($D32="F",2,0))/5+(SUMIFS('Tageplanung August'!$20:$20,'Tageplanung August'!51:51,"Päd")+SUMIFS('Tageplanung August'!$16:$16,'Tageplanung August'!51:51,"Orient.Ph.")+SUMIFS('Tageplanung August'!$16:$16,'Tageplanung August'!51:51,"Vertiefung")+SUMIFS('Tageplanung August'!$16:$16,'Tageplanung August'!51:51,"Wahl 1")+SUMIFS('Tageplanung August'!$16:$16,'Tageplanung August'!51:51,"Wahl 2"))*(3+IF($D32="F",2,0))/5+(SUMIFS('Tageplanung Oktober'!$20:$20,'Tageplanung Oktober'!51:51,"Päd")+SUMIFS('Tageplanung Oktober'!$16:$16,'Tageplanung Oktober'!51:51,"Orient.Ph.")+SUMIFS('Tageplanung Oktober'!$16:$16,'Tageplanung Oktober'!51:51,"Vertiefung")+SUMIFS('Tageplanung Oktober'!$16:$16,'Tageplanung Oktober'!51:51,"Wahl 1")+SUMIFS('Tageplanung Oktober'!$16:$16,'Tageplanung Oktober'!51:51,"Wahl 2"))*(3+IF($D32="F",2,0))/5+SUMIFS('Blockplanung April'!$20:$20,'Blockplanung April'!51:51,"Päd")+SUMIFS('Blockplanung April'!$16:$16,'Blockplanung April'!51:51,"Orient.Ph.")+SUMIFS('Blockplanung April'!$16:$16,'Blockplanung April'!51:51,"Vertiefung")+SUMIFS('Blockplanung April'!$16:$16,'Blockplanung April'!51:51,"Wahl 1")+SUMIFS('Blockplanung April'!$16:$16,'Blockplanung April'!51:51,"Wahl 2")+SUMIFS('Blockplanung August'!$20:$20,'Blockplanung August'!51:51,"Päd")+SUMIFS('Blockplanung August'!$16:$16,'Blockplanung August'!51:51,"Orient.Ph.")+SUMIFS('Blockplanung August'!$16:$16,'Blockplanung August'!51:51,"Vertiefung")+SUMIFS('Blockplanung August'!$16:$16,'Blockplanung August'!51:51,"Wahl 1")+SUMIFS('Blockplanung August'!$16:$16,'Blockplanung August'!51:51,"Wahl 2")+SUMIFS('Blockplanung Oktober'!$20:$20,'Blockplanung Oktober'!51:51,"Päd")+SUMIFS('Blockplanung Oktober'!$16:$16,'Blockplanung Oktober'!51:51,"Orient.Ph.")+SUMIFS('Blockplanung Oktober'!$16:$16,'Blockplanung Oktober'!51:51,"Vertiefung")+SUMIFS('Blockplanung Oktober'!$16:$16,'Blockplanung Oktober'!51:51,"Wahl 1")+SUMIFS('Blockplanung Oktober'!$16:$16,'Blockplanung Oktober'!51:51,"Wahl 2")</f>
        <v>5.4</v>
      </c>
      <c r="I32" s="9">
        <f>(SUMIFS('Tageplanung April'!$20:$20,'Tageplanung April'!51:51,"Psych")+SUMIFS('Tageplanung April'!$19:$19,'Tageplanung April'!51:51,"Orient.Ph.")+SUMIFS('Tageplanung April'!$19:$19,'Tageplanung April'!51:51,"Vertiefung")+SUMIFS('Tageplanung April'!$19:$19,'Tageplanung April'!51:51,"Wahl 1")+SUMIFS('Tageplanung April'!$19:$19,'Tageplanung April'!51:51,"Wahl 2"))*(3+IF($D32="F",2,0))/5+(SUMIFS('Tageplanung August'!$20:$20,'Tageplanung August'!51:51,"Psych")+SUMIFS('Tageplanung August'!$19:$19,'Tageplanung August'!51:51,"Orient.Ph.")+SUMIFS('Tageplanung August'!$19:$19,'Tageplanung August'!51:51,"Vertiefung")+SUMIFS('Tageplanung August'!$19:$19,'Tageplanung August'!51:51,"Wahl 1")+SUMIFS('Tageplanung August'!$19:$19,'Tageplanung August'!51:51,"Wahl 2"))*(3+IF($D32="F",2,0))/5+(SUMIFS('Tageplanung Oktober'!$20:$20,'Tageplanung Oktober'!51:51,"Psych")+SUMIFS('Tageplanung Oktober'!$19:$19,'Tageplanung Oktober'!51:51,"Orient.Ph.")+SUMIFS('Tageplanung Oktober'!$19:$19,'Tageplanung Oktober'!51:51,"Vertiefung")+SUMIFS('Tageplanung Oktober'!$19:$19,'Tageplanung Oktober'!51:51,"Wahl 1")+SUMIFS('Tageplanung Oktober'!$19:$19,'Tageplanung Oktober'!51:51,"Wahl 2"))*(3+IF($D32="F",2,0))/5+SUMIFS('Blockplanung April'!$20:$20,'Blockplanung April'!51:51,"Psych")+SUMIFS('Blockplanung April'!$19:$19,'Blockplanung April'!51:51,"Orient.Ph.")+SUMIFS('Blockplanung April'!$19:$19,'Blockplanung April'!51:51,"Vertiefung")+SUMIFS('Blockplanung April'!$19:$19,'Blockplanung April'!51:51,"Wahl 1")+SUMIFS('Blockplanung April'!$19:$19,'Blockplanung April'!51:51,"Wahl 2")+SUMIFS('Blockplanung August'!$20:$20,'Blockplanung August'!51:51,"Psych")+SUMIFS('Blockplanung August'!$19:$19,'Blockplanung August'!51:51,"Orient.Ph.")+SUMIFS('Blockplanung August'!$19:$19,'Blockplanung August'!51:51,"Vertiefung")+SUMIFS('Blockplanung August'!$19:$19,'Blockplanung August'!51:51,"Wahl 1")+SUMIFS('Blockplanung August'!$19:$19,'Blockplanung August'!51:51,"Wahl 2")+SUMIFS('Blockplanung Oktober'!$20:$20,'Blockplanung Oktober'!51:51,"Psych")+SUMIFS('Blockplanung Oktober'!$19:$19,'Blockplanung Oktober'!51:51,"Orient.Ph.")+SUMIFS('Blockplanung Oktober'!$19:$19,'Blockplanung Oktober'!51:51,"Vertiefung")+SUMIFS('Blockplanung Oktober'!$19:$19,'Blockplanung Oktober'!51:51,"Wahl 1")+SUMIFS('Blockplanung Oktober'!$19:$19,'Blockplanung Oktober'!51:51,"Wahl 2")</f>
        <v>0</v>
      </c>
      <c r="J32" s="9">
        <f t="shared" si="0"/>
        <v>168</v>
      </c>
      <c r="K32" s="9">
        <f t="shared" si="1"/>
        <v>66</v>
      </c>
      <c r="L32" s="9">
        <f t="shared" si="2"/>
        <v>24</v>
      </c>
      <c r="M32" s="9">
        <f t="shared" si="3"/>
        <v>6</v>
      </c>
      <c r="N32" s="7">
        <f t="shared" si="4"/>
        <v>120</v>
      </c>
      <c r="O32" s="316"/>
    </row>
    <row r="33" spans="1:15" x14ac:dyDescent="0.2">
      <c r="A33" s="253"/>
      <c r="B33" s="308"/>
      <c r="C33" s="11">
        <v>44</v>
      </c>
      <c r="D33" s="39" t="s">
        <v>27</v>
      </c>
      <c r="E33" s="9">
        <f>(SUMIFS('Tageplanung April'!$20:$20,'Tageplanung April'!52:52,"APH")+SUMIFS('Tageplanung April'!$18:$18,'Tageplanung April'!52:52,"Orient.Ph.")+SUMIFS('Tageplanung April'!$18:$18,'Tageplanung April'!52:52,"Vertiefung")+SUMIFS('Tageplanung April'!$18:$18,'Tageplanung April'!52:52,"Wahl 1")+SUMIFS('Tageplanung April'!$18:$18,'Tageplanung April'!52:52,"Wahl 2"))*(3+IF($D33="F",2,0))/5+(SUMIFS('Tageplanung August'!$20:$20,'Tageplanung August'!52:52,"APH")+SUMIFS('Tageplanung August'!$18:$18,'Tageplanung August'!52:52,"Orient.Ph.")+SUMIFS('Tageplanung August'!$18:$18,'Tageplanung August'!52:52,"Vertiefung")+SUMIFS('Tageplanung August'!$18:$18,'Tageplanung August'!52:52,"Wahl 1")+SUMIFS('Tageplanung August'!$18:$18,'Tageplanung August'!52:52,"Wahl 2"))*(3+IF($D33="F",2,0))/5+(SUMIFS('Tageplanung Oktober'!$20:$20,'Tageplanung Oktober'!52:52,"APH")+SUMIFS('Tageplanung Oktober'!$18:$18,'Tageplanung Oktober'!52:52,"Orient.Ph.")+SUMIFS('Tageplanung Oktober'!$18:$18,'Tageplanung Oktober'!52:52,"Vertiefung")+SUMIFS('Tageplanung Oktober'!$18:$18,'Tageplanung Oktober'!52:52,"Wahl 1")+SUMIFS('Tageplanung Oktober'!$18:$18,'Tageplanung Oktober'!52:52,"Wahl 2"))*(3+IF($D33="F",2,0))/5+SUMIFS('Blockplanung April'!$20:$20,'Blockplanung April'!52:52,"APH")+SUMIFS('Blockplanung April'!$18:$18,'Blockplanung April'!52:52,"Orient.Ph.")+SUMIFS('Blockplanung April'!$18:$18,'Blockplanung April'!52:52,"Vertiefung")+SUMIFS('Blockplanung April'!$18:$18,'Blockplanung April'!52:52,"Wahl 1")+SUMIFS('Blockplanung April'!$18:$18,'Blockplanung April'!52:52,"Wahl 2")+SUMIFS('Blockplanung August'!$20:$20,'Blockplanung August'!52:52,"APH")+SUMIFS('Blockplanung August'!$18:$18,'Blockplanung August'!52:52,"Orient.Ph.")+SUMIFS('Blockplanung August'!$18:$18,'Blockplanung August'!52:52,"Vertiefung")+SUMIFS('Blockplanung August'!$18:$18,'Blockplanung August'!52:52,"Wahl 1")+SUMIFS('Blockplanung August'!$18:$18,'Blockplanung August'!52:52,"Wahl 2")+SUMIFS('Blockplanung Oktober'!$20:$20,'Blockplanung Oktober'!52:52,"APH")+SUMIFS('Blockplanung Oktober'!$18:$18,'Blockplanung Oktober'!52:52,"Orient.Ph.")+SUMIFS('Blockplanung Oktober'!$18:$18,'Blockplanung Oktober'!52:52,"Vertiefung")+SUMIFS('Blockplanung Oktober'!$18:$18,'Blockplanung Oktober'!52:52,"Wahl 1")+SUMIFS('Blockplanung Oktober'!$18:$18,'Blockplanung Oktober'!52:52,"Wahl 2")</f>
        <v>162</v>
      </c>
      <c r="F33" s="9">
        <f>(SUMIFS('Tageplanung April'!$20:$20,'Tageplanung April'!52:52,"AD")+SUMIFS('Tageplanung April'!$17:$17,'Tageplanung April'!52:52,"Orient.Ph.")+SUMIFS('Tageplanung April'!$17:$17,'Tageplanung April'!52:52,"Vertiefung")+SUMIFS('Tageplanung April'!$17:$17,'Tageplanung April'!52:52,"Wahl 1")+SUMIFS('Tageplanung April'!$17:$17,'Tageplanung April'!52:52,"Wahl 2"))*(3+IF($D33="F",2,0))/5+(SUMIFS('Tageplanung August'!$20:$20,'Tageplanung August'!52:52,"AD")+SUMIFS('Tageplanung August'!$17:$17,'Tageplanung August'!52:52,"Orient.Ph.")+SUMIFS('Tageplanung August'!$17:$17,'Tageplanung August'!52:52,"Vertiefung")+SUMIFS('Tageplanung August'!$17:$17,'Tageplanung August'!52:52,"Wahl 1")+SUMIFS('Tageplanung August'!$17:$17,'Tageplanung August'!52:52,"Wahl 2"))*(3+IF($D33="F",2,0))/5+(SUMIFS('Tageplanung Oktober'!$20:$20,'Tageplanung Oktober'!52:52,"AD")+SUMIFS('Tageplanung Oktober'!$17:$17,'Tageplanung Oktober'!52:52,"Orient.Ph.")+SUMIFS('Tageplanung Oktober'!$17:$17,'Tageplanung Oktober'!52:52,"Vertiefung")+SUMIFS('Tageplanung Oktober'!$17:$17,'Tageplanung Oktober'!52:52,"Wahl 1")+SUMIFS('Tageplanung Oktober'!$17:$17,'Tageplanung Oktober'!52:52,"Wahl 2"))*(3+IF($D33="F",2,0))/5+SUMIFS('Blockplanung April'!$20:$20,'Blockplanung April'!52:52,"AD")+SUMIFS('Blockplanung April'!$17:$17,'Blockplanung April'!52:52,"Orient.Ph.")+SUMIFS('Blockplanung April'!$17:$17,'Blockplanung April'!52:52,"Vertiefung")+SUMIFS('Blockplanung April'!$17:$17,'Blockplanung April'!52:52,"Wahl 1")+SUMIFS('Blockplanung April'!$17:$17,'Blockplanung April'!52:52,"Wahl 2")+SUMIFS('Blockplanung August'!$20:$20,'Blockplanung August'!52:52,"AD")+SUMIFS('Blockplanung August'!$17:$17,'Blockplanung August'!52:52,"Orient.Ph.")+SUMIFS('Blockplanung August'!$17:$17,'Blockplanung August'!52:52,"Vertiefung")+SUMIFS('Blockplanung August'!$17:$17,'Blockplanung August'!52:52,"Wahl 1")+SUMIFS('Blockplanung August'!$17:$17,'Blockplanung August'!52:52,"Wahl 2")+SUMIFS('Blockplanung Oktober'!$20:$20,'Blockplanung Oktober'!52:52,"AD")+SUMIFS('Blockplanung Oktober'!$17:$17,'Blockplanung Oktober'!52:52,"Orient.Ph.")+SUMIFS('Blockplanung Oktober'!$17:$17,'Blockplanung Oktober'!52:52,"Vertiefung")+SUMIFS('Blockplanung Oktober'!$17:$17,'Blockplanung Oktober'!52:52,"Wahl 1")+SUMIFS('Blockplanung Oktober'!$17:$17,'Blockplanung Oktober'!52:52,"Wahl 2")</f>
        <v>75</v>
      </c>
      <c r="G33" s="9">
        <f>(SUMIFS('Tageplanung April'!$20:$20,'Tageplanung April'!52:52,"KH")+SUMIFS('Tageplanung April'!$15:$15,'Tageplanung April'!52:52,"Orient.Ph.")+SUMIFS('Tageplanung April'!$15:$15,'Tageplanung April'!52:52,"Vertiefung")+SUMIFS('Tageplanung April'!$15:$15,'Tageplanung April'!52:52,"Wahl 1")+SUMIFS('Tageplanung April'!$15:$15,'Tageplanung April'!52:52,"Wahl 2"))*(3+IF($D33="F",2,0))/5+(SUMIFS('Tageplanung August'!$20:$20,'Tageplanung August'!52:52,"KH")+SUMIFS('Tageplanung August'!$15:$15,'Tageplanung August'!52:52,"Orient.Ph.")+SUMIFS('Tageplanung August'!$15:$15,'Tageplanung August'!52:52,"Vertiefung")+SUMIFS('Tageplanung August'!$15:$15,'Tageplanung August'!52:52,"Wahl 1")+SUMIFS('Tageplanung August'!$15:$15,'Tageplanung August'!52:52,"Wahl 2"))*(3+IF($D33="F",2,0))/5+(SUMIFS('Tageplanung Oktober'!$20:$20,'Tageplanung Oktober'!52:52,"KH")+SUMIFS('Tageplanung Oktober'!$15:$15,'Tageplanung Oktober'!52:52,"Orient.Ph.")+SUMIFS('Tageplanung Oktober'!$15:$15,'Tageplanung Oktober'!52:52,"Vertiefung")+SUMIFS('Tageplanung Oktober'!$15:$15,'Tageplanung Oktober'!52:52,"Wahl 1")+SUMIFS('Tageplanung Oktober'!$15:$15,'Tageplanung Oktober'!52:52,"Wahl 2"))*(3+IF($D33="F",2,0))/5+SUMIFS('Blockplanung April'!$20:$20,'Blockplanung April'!52:52,"KH")+SUMIFS('Blockplanung April'!$15:$15,'Blockplanung April'!52:52,"Orient.Ph.")+SUMIFS('Blockplanung April'!$15:$15,'Blockplanung April'!52:52,"Vertiefung")+SUMIFS('Blockplanung April'!$15:$15,'Blockplanung April'!52:52,"Wahl 1")+SUMIFS('Blockplanung April'!$15:$15,'Blockplanung April'!52:52,"Wahl 2")+SUMIFS('Blockplanung August'!$20:$20,'Blockplanung August'!52:52,"KH")+SUMIFS('Blockplanung August'!$15:$15,'Blockplanung August'!52:52,"Orient.Ph.")+SUMIFS('Blockplanung August'!$15:$15,'Blockplanung August'!52:52,"Vertiefung")+SUMIFS('Blockplanung August'!$15:$15,'Blockplanung August'!52:52,"Wahl 1")+SUMIFS('Blockplanung August'!$15:$15,'Blockplanung August'!52:52,"Wahl 2")+SUMIFS('Blockplanung Oktober'!$20:$20,'Blockplanung Oktober'!52:52,"KH")+SUMIFS('Blockplanung Oktober'!$15:$15,'Blockplanung Oktober'!52:52,"Orient.Ph.")+SUMIFS('Blockplanung Oktober'!$15:$15,'Blockplanung Oktober'!52:52,"Vertiefung")+SUMIFS('Blockplanung Oktober'!$15:$15,'Blockplanung Oktober'!52:52,"Wahl 1")+SUMIFS('Blockplanung Oktober'!$15:$15,'Blockplanung Oktober'!52:52,"Wahl 2")</f>
        <v>32</v>
      </c>
      <c r="H33" s="9">
        <f>(SUMIFS('Tageplanung April'!$20:$20,'Tageplanung April'!52:52,"Päd")+SUMIFS('Tageplanung April'!$16:$16,'Tageplanung April'!52:52,"Orient.Ph.")+SUMIFS('Tageplanung April'!$16:$16,'Tageplanung April'!52:52,"Vertiefung")+SUMIFS('Tageplanung April'!$16:$16,'Tageplanung April'!52:52,"Wahl 1")+SUMIFS('Tageplanung April'!$16:$16,'Tageplanung April'!52:52,"Wahl 2"))*(3+IF($D33="F",2,0))/5+(SUMIFS('Tageplanung August'!$20:$20,'Tageplanung August'!52:52,"Päd")+SUMIFS('Tageplanung August'!$16:$16,'Tageplanung August'!52:52,"Orient.Ph.")+SUMIFS('Tageplanung August'!$16:$16,'Tageplanung August'!52:52,"Vertiefung")+SUMIFS('Tageplanung August'!$16:$16,'Tageplanung August'!52:52,"Wahl 1")+SUMIFS('Tageplanung August'!$16:$16,'Tageplanung August'!52:52,"Wahl 2"))*(3+IF($D33="F",2,0))/5+(SUMIFS('Tageplanung Oktober'!$20:$20,'Tageplanung Oktober'!52:52,"Päd")+SUMIFS('Tageplanung Oktober'!$16:$16,'Tageplanung Oktober'!52:52,"Orient.Ph.")+SUMIFS('Tageplanung Oktober'!$16:$16,'Tageplanung Oktober'!52:52,"Vertiefung")+SUMIFS('Tageplanung Oktober'!$16:$16,'Tageplanung Oktober'!52:52,"Wahl 1")+SUMIFS('Tageplanung Oktober'!$16:$16,'Tageplanung Oktober'!52:52,"Wahl 2"))*(3+IF($D33="F",2,0))/5+SUMIFS('Blockplanung April'!$20:$20,'Blockplanung April'!52:52,"Päd")+SUMIFS('Blockplanung April'!$16:$16,'Blockplanung April'!52:52,"Orient.Ph.")+SUMIFS('Blockplanung April'!$16:$16,'Blockplanung April'!52:52,"Vertiefung")+SUMIFS('Blockplanung April'!$16:$16,'Blockplanung April'!52:52,"Wahl 1")+SUMIFS('Blockplanung April'!$16:$16,'Blockplanung April'!52:52,"Wahl 2")+SUMIFS('Blockplanung August'!$20:$20,'Blockplanung August'!52:52,"Päd")+SUMIFS('Blockplanung August'!$16:$16,'Blockplanung August'!52:52,"Orient.Ph.")+SUMIFS('Blockplanung August'!$16:$16,'Blockplanung August'!52:52,"Vertiefung")+SUMIFS('Blockplanung August'!$16:$16,'Blockplanung August'!52:52,"Wahl 1")+SUMIFS('Blockplanung August'!$16:$16,'Blockplanung August'!52:52,"Wahl 2")+SUMIFS('Blockplanung Oktober'!$20:$20,'Blockplanung Oktober'!52:52,"Päd")+SUMIFS('Blockplanung Oktober'!$16:$16,'Blockplanung Oktober'!52:52,"Orient.Ph.")+SUMIFS('Blockplanung Oktober'!$16:$16,'Blockplanung Oktober'!52:52,"Vertiefung")+SUMIFS('Blockplanung Oktober'!$16:$16,'Blockplanung Oktober'!52:52,"Wahl 1")+SUMIFS('Blockplanung Oktober'!$16:$16,'Blockplanung Oktober'!52:52,"Wahl 2")</f>
        <v>7</v>
      </c>
      <c r="I33" s="9">
        <f>(SUMIFS('Tageplanung April'!$20:$20,'Tageplanung April'!52:52,"Psych")+SUMIFS('Tageplanung April'!$19:$19,'Tageplanung April'!52:52,"Orient.Ph.")+SUMIFS('Tageplanung April'!$19:$19,'Tageplanung April'!52:52,"Vertiefung")+SUMIFS('Tageplanung April'!$19:$19,'Tageplanung April'!52:52,"Wahl 1")+SUMIFS('Tageplanung April'!$19:$19,'Tageplanung April'!52:52,"Wahl 2"))*(3+IF($D33="F",2,0))/5+(SUMIFS('Tageplanung August'!$20:$20,'Tageplanung August'!52:52,"Psych")+SUMIFS('Tageplanung August'!$19:$19,'Tageplanung August'!52:52,"Orient.Ph.")+SUMIFS('Tageplanung August'!$19:$19,'Tageplanung August'!52:52,"Vertiefung")+SUMIFS('Tageplanung August'!$19:$19,'Tageplanung August'!52:52,"Wahl 1")+SUMIFS('Tageplanung August'!$19:$19,'Tageplanung August'!52:52,"Wahl 2"))*(3+IF($D33="F",2,0))/5+(SUMIFS('Tageplanung Oktober'!$20:$20,'Tageplanung Oktober'!52:52,"Psych")+SUMIFS('Tageplanung Oktober'!$19:$19,'Tageplanung Oktober'!52:52,"Orient.Ph.")+SUMIFS('Tageplanung Oktober'!$19:$19,'Tageplanung Oktober'!52:52,"Vertiefung")+SUMIFS('Tageplanung Oktober'!$19:$19,'Tageplanung Oktober'!52:52,"Wahl 1")+SUMIFS('Tageplanung Oktober'!$19:$19,'Tageplanung Oktober'!52:52,"Wahl 2"))*(3+IF($D33="F",2,0))/5+SUMIFS('Blockplanung April'!$20:$20,'Blockplanung April'!52:52,"Psych")+SUMIFS('Blockplanung April'!$19:$19,'Blockplanung April'!52:52,"Orient.Ph.")+SUMIFS('Blockplanung April'!$19:$19,'Blockplanung April'!52:52,"Vertiefung")+SUMIFS('Blockplanung April'!$19:$19,'Blockplanung April'!52:52,"Wahl 1")+SUMIFS('Blockplanung April'!$19:$19,'Blockplanung April'!52:52,"Wahl 2")+SUMIFS('Blockplanung August'!$20:$20,'Blockplanung August'!52:52,"Psych")+SUMIFS('Blockplanung August'!$19:$19,'Blockplanung August'!52:52,"Orient.Ph.")+SUMIFS('Blockplanung August'!$19:$19,'Blockplanung August'!52:52,"Vertiefung")+SUMIFS('Blockplanung August'!$19:$19,'Blockplanung August'!52:52,"Wahl 1")+SUMIFS('Blockplanung August'!$19:$19,'Blockplanung August'!52:52,"Wahl 2")+SUMIFS('Blockplanung Oktober'!$20:$20,'Blockplanung Oktober'!52:52,"Psych")+SUMIFS('Blockplanung Oktober'!$19:$19,'Blockplanung Oktober'!52:52,"Orient.Ph.")+SUMIFS('Blockplanung Oktober'!$19:$19,'Blockplanung Oktober'!52:52,"Vertiefung")+SUMIFS('Blockplanung Oktober'!$19:$19,'Blockplanung Oktober'!52:52,"Wahl 1")+SUMIFS('Blockplanung Oktober'!$19:$19,'Blockplanung Oktober'!52:52,"Wahl 2")</f>
        <v>0</v>
      </c>
      <c r="J33" s="9">
        <f t="shared" si="0"/>
        <v>168</v>
      </c>
      <c r="K33" s="9">
        <f t="shared" si="1"/>
        <v>66</v>
      </c>
      <c r="L33" s="9">
        <f t="shared" si="2"/>
        <v>24</v>
      </c>
      <c r="M33" s="9">
        <f t="shared" si="3"/>
        <v>6</v>
      </c>
      <c r="N33" s="7">
        <f t="shared" si="4"/>
        <v>120</v>
      </c>
      <c r="O33" s="316"/>
    </row>
    <row r="34" spans="1:15" x14ac:dyDescent="0.2">
      <c r="A34" s="253"/>
      <c r="B34" s="308" t="s">
        <v>2</v>
      </c>
      <c r="C34" s="11">
        <v>45</v>
      </c>
      <c r="D34" s="39"/>
      <c r="E34" s="9">
        <f>(SUMIFS('Tageplanung April'!$20:$20,'Tageplanung April'!53:53,"APH")+SUMIFS('Tageplanung April'!$18:$18,'Tageplanung April'!53:53,"Orient.Ph.")+SUMIFS('Tageplanung April'!$18:$18,'Tageplanung April'!53:53,"Vertiefung")+SUMIFS('Tageplanung April'!$18:$18,'Tageplanung April'!53:53,"Wahl 1")+SUMIFS('Tageplanung April'!$18:$18,'Tageplanung April'!53:53,"Wahl 2"))*(3+IF($D34="F",2,0))/5+(SUMIFS('Tageplanung August'!$20:$20,'Tageplanung August'!53:53,"APH")+SUMIFS('Tageplanung August'!$18:$18,'Tageplanung August'!53:53,"Orient.Ph.")+SUMIFS('Tageplanung August'!$18:$18,'Tageplanung August'!53:53,"Vertiefung")+SUMIFS('Tageplanung August'!$18:$18,'Tageplanung August'!53:53,"Wahl 1")+SUMIFS('Tageplanung August'!$18:$18,'Tageplanung August'!53:53,"Wahl 2"))*(3+IF($D34="F",2,0))/5+(SUMIFS('Tageplanung Oktober'!$20:$20,'Tageplanung Oktober'!53:53,"APH")+SUMIFS('Tageplanung Oktober'!$18:$18,'Tageplanung Oktober'!53:53,"Orient.Ph.")+SUMIFS('Tageplanung Oktober'!$18:$18,'Tageplanung Oktober'!53:53,"Vertiefung")+SUMIFS('Tageplanung Oktober'!$18:$18,'Tageplanung Oktober'!53:53,"Wahl 1")+SUMIFS('Tageplanung Oktober'!$18:$18,'Tageplanung Oktober'!53:53,"Wahl 2"))*(3+IF($D34="F",2,0))/5+SUMIFS('Blockplanung April'!$20:$20,'Blockplanung April'!53:53,"APH")+SUMIFS('Blockplanung April'!$18:$18,'Blockplanung April'!53:53,"Orient.Ph.")+SUMIFS('Blockplanung April'!$18:$18,'Blockplanung April'!53:53,"Vertiefung")+SUMIFS('Blockplanung April'!$18:$18,'Blockplanung April'!53:53,"Wahl 1")+SUMIFS('Blockplanung April'!$18:$18,'Blockplanung April'!53:53,"Wahl 2")+SUMIFS('Blockplanung August'!$20:$20,'Blockplanung August'!53:53,"APH")+SUMIFS('Blockplanung August'!$18:$18,'Blockplanung August'!53:53,"Orient.Ph.")+SUMIFS('Blockplanung August'!$18:$18,'Blockplanung August'!53:53,"Vertiefung")+SUMIFS('Blockplanung August'!$18:$18,'Blockplanung August'!53:53,"Wahl 1")+SUMIFS('Blockplanung August'!$18:$18,'Blockplanung August'!53:53,"Wahl 2")+SUMIFS('Blockplanung Oktober'!$20:$20,'Blockplanung Oktober'!53:53,"APH")+SUMIFS('Blockplanung Oktober'!$18:$18,'Blockplanung Oktober'!53:53,"Orient.Ph.")+SUMIFS('Blockplanung Oktober'!$18:$18,'Blockplanung Oktober'!53:53,"Vertiefung")+SUMIFS('Blockplanung Oktober'!$18:$18,'Blockplanung Oktober'!53:53,"Wahl 1")+SUMIFS('Blockplanung Oktober'!$18:$18,'Blockplanung Oktober'!53:53,"Wahl 2")</f>
        <v>129.19999999999999</v>
      </c>
      <c r="F34" s="9">
        <f>(SUMIFS('Tageplanung April'!$20:$20,'Tageplanung April'!53:53,"AD")+SUMIFS('Tageplanung April'!$17:$17,'Tageplanung April'!53:53,"Orient.Ph.")+SUMIFS('Tageplanung April'!$17:$17,'Tageplanung April'!53:53,"Vertiefung")+SUMIFS('Tageplanung April'!$17:$17,'Tageplanung April'!53:53,"Wahl 1")+SUMIFS('Tageplanung April'!$17:$17,'Tageplanung April'!53:53,"Wahl 2"))*(3+IF($D34="F",2,0))/5+(SUMIFS('Tageplanung August'!$20:$20,'Tageplanung August'!53:53,"AD")+SUMIFS('Tageplanung August'!$17:$17,'Tageplanung August'!53:53,"Orient.Ph.")+SUMIFS('Tageplanung August'!$17:$17,'Tageplanung August'!53:53,"Vertiefung")+SUMIFS('Tageplanung August'!$17:$17,'Tageplanung August'!53:53,"Wahl 1")+SUMIFS('Tageplanung August'!$17:$17,'Tageplanung August'!53:53,"Wahl 2"))*(3+IF($D34="F",2,0))/5+(SUMIFS('Tageplanung Oktober'!$20:$20,'Tageplanung Oktober'!53:53,"AD")+SUMIFS('Tageplanung Oktober'!$17:$17,'Tageplanung Oktober'!53:53,"Orient.Ph.")+SUMIFS('Tageplanung Oktober'!$17:$17,'Tageplanung Oktober'!53:53,"Vertiefung")+SUMIFS('Tageplanung Oktober'!$17:$17,'Tageplanung Oktober'!53:53,"Wahl 1")+SUMIFS('Tageplanung Oktober'!$17:$17,'Tageplanung Oktober'!53:53,"Wahl 2"))*(3+IF($D34="F",2,0))/5+SUMIFS('Blockplanung April'!$20:$20,'Blockplanung April'!53:53,"AD")+SUMIFS('Blockplanung April'!$17:$17,'Blockplanung April'!53:53,"Orient.Ph.")+SUMIFS('Blockplanung April'!$17:$17,'Blockplanung April'!53:53,"Vertiefung")+SUMIFS('Blockplanung April'!$17:$17,'Blockplanung April'!53:53,"Wahl 1")+SUMIFS('Blockplanung April'!$17:$17,'Blockplanung April'!53:53,"Wahl 2")+SUMIFS('Blockplanung August'!$20:$20,'Blockplanung August'!53:53,"AD")+SUMIFS('Blockplanung August'!$17:$17,'Blockplanung August'!53:53,"Orient.Ph.")+SUMIFS('Blockplanung August'!$17:$17,'Blockplanung August'!53:53,"Vertiefung")+SUMIFS('Blockplanung August'!$17:$17,'Blockplanung August'!53:53,"Wahl 1")+SUMIFS('Blockplanung August'!$17:$17,'Blockplanung August'!53:53,"Wahl 2")+SUMIFS('Blockplanung Oktober'!$20:$20,'Blockplanung Oktober'!53:53,"AD")+SUMIFS('Blockplanung Oktober'!$17:$17,'Blockplanung Oktober'!53:53,"Orient.Ph.")+SUMIFS('Blockplanung Oktober'!$17:$17,'Blockplanung Oktober'!53:53,"Vertiefung")+SUMIFS('Blockplanung Oktober'!$17:$17,'Blockplanung Oktober'!53:53,"Wahl 1")+SUMIFS('Blockplanung Oktober'!$17:$17,'Blockplanung Oktober'!53:53,"Wahl 2")</f>
        <v>71</v>
      </c>
      <c r="G34" s="9">
        <f>(SUMIFS('Tageplanung April'!$20:$20,'Tageplanung April'!53:53,"KH")+SUMIFS('Tageplanung April'!$15:$15,'Tageplanung April'!53:53,"Orient.Ph.")+SUMIFS('Tageplanung April'!$15:$15,'Tageplanung April'!53:53,"Vertiefung")+SUMIFS('Tageplanung April'!$15:$15,'Tageplanung April'!53:53,"Wahl 1")+SUMIFS('Tageplanung April'!$15:$15,'Tageplanung April'!53:53,"Wahl 2"))*(3+IF($D34="F",2,0))/5+(SUMIFS('Tageplanung August'!$20:$20,'Tageplanung August'!53:53,"KH")+SUMIFS('Tageplanung August'!$15:$15,'Tageplanung August'!53:53,"Orient.Ph.")+SUMIFS('Tageplanung August'!$15:$15,'Tageplanung August'!53:53,"Vertiefung")+SUMIFS('Tageplanung August'!$15:$15,'Tageplanung August'!53:53,"Wahl 1")+SUMIFS('Tageplanung August'!$15:$15,'Tageplanung August'!53:53,"Wahl 2"))*(3+IF($D34="F",2,0))/5+(SUMIFS('Tageplanung Oktober'!$20:$20,'Tageplanung Oktober'!53:53,"KH")+SUMIFS('Tageplanung Oktober'!$15:$15,'Tageplanung Oktober'!53:53,"Orient.Ph.")+SUMIFS('Tageplanung Oktober'!$15:$15,'Tageplanung Oktober'!53:53,"Vertiefung")+SUMIFS('Tageplanung Oktober'!$15:$15,'Tageplanung Oktober'!53:53,"Wahl 1")+SUMIFS('Tageplanung Oktober'!$15:$15,'Tageplanung Oktober'!53:53,"Wahl 2"))*(3+IF($D34="F",2,0))/5+SUMIFS('Blockplanung April'!$20:$20,'Blockplanung April'!53:53,"KH")+SUMIFS('Blockplanung April'!$15:$15,'Blockplanung April'!53:53,"Orient.Ph.")+SUMIFS('Blockplanung April'!$15:$15,'Blockplanung April'!53:53,"Vertiefung")+SUMIFS('Blockplanung April'!$15:$15,'Blockplanung April'!53:53,"Wahl 1")+SUMIFS('Blockplanung April'!$15:$15,'Blockplanung April'!53:53,"Wahl 2")+SUMIFS('Blockplanung August'!$20:$20,'Blockplanung August'!53:53,"KH")+SUMIFS('Blockplanung August'!$15:$15,'Blockplanung August'!53:53,"Orient.Ph.")+SUMIFS('Blockplanung August'!$15:$15,'Blockplanung August'!53:53,"Vertiefung")+SUMIFS('Blockplanung August'!$15:$15,'Blockplanung August'!53:53,"Wahl 1")+SUMIFS('Blockplanung August'!$15:$15,'Blockplanung August'!53:53,"Wahl 2")+SUMIFS('Blockplanung Oktober'!$20:$20,'Blockplanung Oktober'!53:53,"KH")+SUMIFS('Blockplanung Oktober'!$15:$15,'Blockplanung Oktober'!53:53,"Orient.Ph.")+SUMIFS('Blockplanung Oktober'!$15:$15,'Blockplanung Oktober'!53:53,"Vertiefung")+SUMIFS('Blockplanung Oktober'!$15:$15,'Blockplanung Oktober'!53:53,"Wahl 1")+SUMIFS('Blockplanung Oktober'!$15:$15,'Blockplanung Oktober'!53:53,"Wahl 2")</f>
        <v>40</v>
      </c>
      <c r="H34" s="9">
        <f>(SUMIFS('Tageplanung April'!$20:$20,'Tageplanung April'!53:53,"Päd")+SUMIFS('Tageplanung April'!$16:$16,'Tageplanung April'!53:53,"Orient.Ph.")+SUMIFS('Tageplanung April'!$16:$16,'Tageplanung April'!53:53,"Vertiefung")+SUMIFS('Tageplanung April'!$16:$16,'Tageplanung April'!53:53,"Wahl 1")+SUMIFS('Tageplanung April'!$16:$16,'Tageplanung April'!53:53,"Wahl 2"))*(3+IF($D34="F",2,0))/5+(SUMIFS('Tageplanung August'!$20:$20,'Tageplanung August'!53:53,"Päd")+SUMIFS('Tageplanung August'!$16:$16,'Tageplanung August'!53:53,"Orient.Ph.")+SUMIFS('Tageplanung August'!$16:$16,'Tageplanung August'!53:53,"Vertiefung")+SUMIFS('Tageplanung August'!$16:$16,'Tageplanung August'!53:53,"Wahl 1")+SUMIFS('Tageplanung August'!$16:$16,'Tageplanung August'!53:53,"Wahl 2"))*(3+IF($D34="F",2,0))/5+(SUMIFS('Tageplanung Oktober'!$20:$20,'Tageplanung Oktober'!53:53,"Päd")+SUMIFS('Tageplanung Oktober'!$16:$16,'Tageplanung Oktober'!53:53,"Orient.Ph.")+SUMIFS('Tageplanung Oktober'!$16:$16,'Tageplanung Oktober'!53:53,"Vertiefung")+SUMIFS('Tageplanung Oktober'!$16:$16,'Tageplanung Oktober'!53:53,"Wahl 1")+SUMIFS('Tageplanung Oktober'!$16:$16,'Tageplanung Oktober'!53:53,"Wahl 2"))*(3+IF($D34="F",2,0))/5+SUMIFS('Blockplanung April'!$20:$20,'Blockplanung April'!53:53,"Päd")+SUMIFS('Blockplanung April'!$16:$16,'Blockplanung April'!53:53,"Orient.Ph.")+SUMIFS('Blockplanung April'!$16:$16,'Blockplanung April'!53:53,"Vertiefung")+SUMIFS('Blockplanung April'!$16:$16,'Blockplanung April'!53:53,"Wahl 1")+SUMIFS('Blockplanung April'!$16:$16,'Blockplanung April'!53:53,"Wahl 2")+SUMIFS('Blockplanung August'!$20:$20,'Blockplanung August'!53:53,"Päd")+SUMIFS('Blockplanung August'!$16:$16,'Blockplanung August'!53:53,"Orient.Ph.")+SUMIFS('Blockplanung August'!$16:$16,'Blockplanung August'!53:53,"Vertiefung")+SUMIFS('Blockplanung August'!$16:$16,'Blockplanung August'!53:53,"Wahl 1")+SUMIFS('Blockplanung August'!$16:$16,'Blockplanung August'!53:53,"Wahl 2")+SUMIFS('Blockplanung Oktober'!$20:$20,'Blockplanung Oktober'!53:53,"Päd")+SUMIFS('Blockplanung Oktober'!$16:$16,'Blockplanung Oktober'!53:53,"Orient.Ph.")+SUMIFS('Blockplanung Oktober'!$16:$16,'Blockplanung Oktober'!53:53,"Vertiefung")+SUMIFS('Blockplanung Oktober'!$16:$16,'Blockplanung Oktober'!53:53,"Wahl 1")+SUMIFS('Blockplanung Oktober'!$16:$16,'Blockplanung Oktober'!53:53,"Wahl 2")</f>
        <v>9.4</v>
      </c>
      <c r="I34" s="9">
        <f>(SUMIFS('Tageplanung April'!$20:$20,'Tageplanung April'!53:53,"Psych")+SUMIFS('Tageplanung April'!$19:$19,'Tageplanung April'!53:53,"Orient.Ph.")+SUMIFS('Tageplanung April'!$19:$19,'Tageplanung April'!53:53,"Vertiefung")+SUMIFS('Tageplanung April'!$19:$19,'Tageplanung April'!53:53,"Wahl 1")+SUMIFS('Tageplanung April'!$19:$19,'Tageplanung April'!53:53,"Wahl 2"))*(3+IF($D34="F",2,0))/5+(SUMIFS('Tageplanung August'!$20:$20,'Tageplanung August'!53:53,"Psych")+SUMIFS('Tageplanung August'!$19:$19,'Tageplanung August'!53:53,"Orient.Ph.")+SUMIFS('Tageplanung August'!$19:$19,'Tageplanung August'!53:53,"Vertiefung")+SUMIFS('Tageplanung August'!$19:$19,'Tageplanung August'!53:53,"Wahl 1")+SUMIFS('Tageplanung August'!$19:$19,'Tageplanung August'!53:53,"Wahl 2"))*(3+IF($D34="F",2,0))/5+(SUMIFS('Tageplanung Oktober'!$20:$20,'Tageplanung Oktober'!53:53,"Psych")+SUMIFS('Tageplanung Oktober'!$19:$19,'Tageplanung Oktober'!53:53,"Orient.Ph.")+SUMIFS('Tageplanung Oktober'!$19:$19,'Tageplanung Oktober'!53:53,"Vertiefung")+SUMIFS('Tageplanung Oktober'!$19:$19,'Tageplanung Oktober'!53:53,"Wahl 1")+SUMIFS('Tageplanung Oktober'!$19:$19,'Tageplanung Oktober'!53:53,"Wahl 2"))*(3+IF($D34="F",2,0))/5+SUMIFS('Blockplanung April'!$20:$20,'Blockplanung April'!53:53,"Psych")+SUMIFS('Blockplanung April'!$19:$19,'Blockplanung April'!53:53,"Orient.Ph.")+SUMIFS('Blockplanung April'!$19:$19,'Blockplanung April'!53:53,"Vertiefung")+SUMIFS('Blockplanung April'!$19:$19,'Blockplanung April'!53:53,"Wahl 1")+SUMIFS('Blockplanung April'!$19:$19,'Blockplanung April'!53:53,"Wahl 2")+SUMIFS('Blockplanung August'!$20:$20,'Blockplanung August'!53:53,"Psych")+SUMIFS('Blockplanung August'!$19:$19,'Blockplanung August'!53:53,"Orient.Ph.")+SUMIFS('Blockplanung August'!$19:$19,'Blockplanung August'!53:53,"Vertiefung")+SUMIFS('Blockplanung August'!$19:$19,'Blockplanung August'!53:53,"Wahl 1")+SUMIFS('Blockplanung August'!$19:$19,'Blockplanung August'!53:53,"Wahl 2")+SUMIFS('Blockplanung Oktober'!$20:$20,'Blockplanung Oktober'!53:53,"Psych")+SUMIFS('Blockplanung Oktober'!$19:$19,'Blockplanung Oktober'!53:53,"Orient.Ph.")+SUMIFS('Blockplanung Oktober'!$19:$19,'Blockplanung Oktober'!53:53,"Vertiefung")+SUMIFS('Blockplanung Oktober'!$19:$19,'Blockplanung Oktober'!53:53,"Wahl 1")+SUMIFS('Blockplanung Oktober'!$19:$19,'Blockplanung Oktober'!53:53,"Wahl 2")</f>
        <v>0</v>
      </c>
      <c r="J34" s="9">
        <f t="shared" si="0"/>
        <v>168</v>
      </c>
      <c r="K34" s="9">
        <f t="shared" si="1"/>
        <v>66</v>
      </c>
      <c r="L34" s="9">
        <f t="shared" si="2"/>
        <v>24</v>
      </c>
      <c r="M34" s="9">
        <f t="shared" si="3"/>
        <v>6</v>
      </c>
      <c r="N34" s="7">
        <f t="shared" si="4"/>
        <v>120</v>
      </c>
      <c r="O34" s="316"/>
    </row>
    <row r="35" spans="1:15" x14ac:dyDescent="0.2">
      <c r="A35" s="253"/>
      <c r="B35" s="308"/>
      <c r="C35" s="11">
        <v>46</v>
      </c>
      <c r="D35" s="39"/>
      <c r="E35" s="9">
        <f>(SUMIFS('Tageplanung April'!$20:$20,'Tageplanung April'!54:54,"APH")+SUMIFS('Tageplanung April'!$18:$18,'Tageplanung April'!54:54,"Orient.Ph.")+SUMIFS('Tageplanung April'!$18:$18,'Tageplanung April'!54:54,"Vertiefung")+SUMIFS('Tageplanung April'!$18:$18,'Tageplanung April'!54:54,"Wahl 1")+SUMIFS('Tageplanung April'!$18:$18,'Tageplanung April'!54:54,"Wahl 2"))*(3+IF($D35="F",2,0))/5+(SUMIFS('Tageplanung August'!$20:$20,'Tageplanung August'!54:54,"APH")+SUMIFS('Tageplanung August'!$18:$18,'Tageplanung August'!54:54,"Orient.Ph.")+SUMIFS('Tageplanung August'!$18:$18,'Tageplanung August'!54:54,"Vertiefung")+SUMIFS('Tageplanung August'!$18:$18,'Tageplanung August'!54:54,"Wahl 1")+SUMIFS('Tageplanung August'!$18:$18,'Tageplanung August'!54:54,"Wahl 2"))*(3+IF($D35="F",2,0))/5+(SUMIFS('Tageplanung Oktober'!$20:$20,'Tageplanung Oktober'!54:54,"APH")+SUMIFS('Tageplanung Oktober'!$18:$18,'Tageplanung Oktober'!54:54,"Orient.Ph.")+SUMIFS('Tageplanung Oktober'!$18:$18,'Tageplanung Oktober'!54:54,"Vertiefung")+SUMIFS('Tageplanung Oktober'!$18:$18,'Tageplanung Oktober'!54:54,"Wahl 1")+SUMIFS('Tageplanung Oktober'!$18:$18,'Tageplanung Oktober'!54:54,"Wahl 2"))*(3+IF($D35="F",2,0))/5+SUMIFS('Blockplanung April'!$20:$20,'Blockplanung April'!54:54,"APH")+SUMIFS('Blockplanung April'!$18:$18,'Blockplanung April'!54:54,"Orient.Ph.")+SUMIFS('Blockplanung April'!$18:$18,'Blockplanung April'!54:54,"Vertiefung")+SUMIFS('Blockplanung April'!$18:$18,'Blockplanung April'!54:54,"Wahl 1")+SUMIFS('Blockplanung April'!$18:$18,'Blockplanung April'!54:54,"Wahl 2")+SUMIFS('Blockplanung August'!$20:$20,'Blockplanung August'!54:54,"APH")+SUMIFS('Blockplanung August'!$18:$18,'Blockplanung August'!54:54,"Orient.Ph.")+SUMIFS('Blockplanung August'!$18:$18,'Blockplanung August'!54:54,"Vertiefung")+SUMIFS('Blockplanung August'!$18:$18,'Blockplanung August'!54:54,"Wahl 1")+SUMIFS('Blockplanung August'!$18:$18,'Blockplanung August'!54:54,"Wahl 2")+SUMIFS('Blockplanung Oktober'!$20:$20,'Blockplanung Oktober'!54:54,"APH")+SUMIFS('Blockplanung Oktober'!$18:$18,'Blockplanung Oktober'!54:54,"Orient.Ph.")+SUMIFS('Blockplanung Oktober'!$18:$18,'Blockplanung Oktober'!54:54,"Vertiefung")+SUMIFS('Blockplanung Oktober'!$18:$18,'Blockplanung Oktober'!54:54,"Wahl 1")+SUMIFS('Blockplanung Oktober'!$18:$18,'Blockplanung Oktober'!54:54,"Wahl 2")</f>
        <v>129.19999999999999</v>
      </c>
      <c r="F35" s="9">
        <f>(SUMIFS('Tageplanung April'!$20:$20,'Tageplanung April'!54:54,"AD")+SUMIFS('Tageplanung April'!$17:$17,'Tageplanung April'!54:54,"Orient.Ph.")+SUMIFS('Tageplanung April'!$17:$17,'Tageplanung April'!54:54,"Vertiefung")+SUMIFS('Tageplanung April'!$17:$17,'Tageplanung April'!54:54,"Wahl 1")+SUMIFS('Tageplanung April'!$17:$17,'Tageplanung April'!54:54,"Wahl 2"))*(3+IF($D35="F",2,0))/5+(SUMIFS('Tageplanung August'!$20:$20,'Tageplanung August'!54:54,"AD")+SUMIFS('Tageplanung August'!$17:$17,'Tageplanung August'!54:54,"Orient.Ph.")+SUMIFS('Tageplanung August'!$17:$17,'Tageplanung August'!54:54,"Vertiefung")+SUMIFS('Tageplanung August'!$17:$17,'Tageplanung August'!54:54,"Wahl 1")+SUMIFS('Tageplanung August'!$17:$17,'Tageplanung August'!54:54,"Wahl 2"))*(3+IF($D35="F",2,0))/5+(SUMIFS('Tageplanung Oktober'!$20:$20,'Tageplanung Oktober'!54:54,"AD")+SUMIFS('Tageplanung Oktober'!$17:$17,'Tageplanung Oktober'!54:54,"Orient.Ph.")+SUMIFS('Tageplanung Oktober'!$17:$17,'Tageplanung Oktober'!54:54,"Vertiefung")+SUMIFS('Tageplanung Oktober'!$17:$17,'Tageplanung Oktober'!54:54,"Wahl 1")+SUMIFS('Tageplanung Oktober'!$17:$17,'Tageplanung Oktober'!54:54,"Wahl 2"))*(3+IF($D35="F",2,0))/5+SUMIFS('Blockplanung April'!$20:$20,'Blockplanung April'!54:54,"AD")+SUMIFS('Blockplanung April'!$17:$17,'Blockplanung April'!54:54,"Orient.Ph.")+SUMIFS('Blockplanung April'!$17:$17,'Blockplanung April'!54:54,"Vertiefung")+SUMIFS('Blockplanung April'!$17:$17,'Blockplanung April'!54:54,"Wahl 1")+SUMIFS('Blockplanung April'!$17:$17,'Blockplanung April'!54:54,"Wahl 2")+SUMIFS('Blockplanung August'!$20:$20,'Blockplanung August'!54:54,"AD")+SUMIFS('Blockplanung August'!$17:$17,'Blockplanung August'!54:54,"Orient.Ph.")+SUMIFS('Blockplanung August'!$17:$17,'Blockplanung August'!54:54,"Vertiefung")+SUMIFS('Blockplanung August'!$17:$17,'Blockplanung August'!54:54,"Wahl 1")+SUMIFS('Blockplanung August'!$17:$17,'Blockplanung August'!54:54,"Wahl 2")+SUMIFS('Blockplanung Oktober'!$20:$20,'Blockplanung Oktober'!54:54,"AD")+SUMIFS('Blockplanung Oktober'!$17:$17,'Blockplanung Oktober'!54:54,"Orient.Ph.")+SUMIFS('Blockplanung Oktober'!$17:$17,'Blockplanung Oktober'!54:54,"Vertiefung")+SUMIFS('Blockplanung Oktober'!$17:$17,'Blockplanung Oktober'!54:54,"Wahl 1")+SUMIFS('Blockplanung Oktober'!$17:$17,'Blockplanung Oktober'!54:54,"Wahl 2")</f>
        <v>71</v>
      </c>
      <c r="G35" s="9">
        <f>(SUMIFS('Tageplanung April'!$20:$20,'Tageplanung April'!54:54,"KH")+SUMIFS('Tageplanung April'!$15:$15,'Tageplanung April'!54:54,"Orient.Ph.")+SUMIFS('Tageplanung April'!$15:$15,'Tageplanung April'!54:54,"Vertiefung")+SUMIFS('Tageplanung April'!$15:$15,'Tageplanung April'!54:54,"Wahl 1")+SUMIFS('Tageplanung April'!$15:$15,'Tageplanung April'!54:54,"Wahl 2"))*(3+IF($D35="F",2,0))/5+(SUMIFS('Tageplanung August'!$20:$20,'Tageplanung August'!54:54,"KH")+SUMIFS('Tageplanung August'!$15:$15,'Tageplanung August'!54:54,"Orient.Ph.")+SUMIFS('Tageplanung August'!$15:$15,'Tageplanung August'!54:54,"Vertiefung")+SUMIFS('Tageplanung August'!$15:$15,'Tageplanung August'!54:54,"Wahl 1")+SUMIFS('Tageplanung August'!$15:$15,'Tageplanung August'!54:54,"Wahl 2"))*(3+IF($D35="F",2,0))/5+(SUMIFS('Tageplanung Oktober'!$20:$20,'Tageplanung Oktober'!54:54,"KH")+SUMIFS('Tageplanung Oktober'!$15:$15,'Tageplanung Oktober'!54:54,"Orient.Ph.")+SUMIFS('Tageplanung Oktober'!$15:$15,'Tageplanung Oktober'!54:54,"Vertiefung")+SUMIFS('Tageplanung Oktober'!$15:$15,'Tageplanung Oktober'!54:54,"Wahl 1")+SUMIFS('Tageplanung Oktober'!$15:$15,'Tageplanung Oktober'!54:54,"Wahl 2"))*(3+IF($D35="F",2,0))/5+SUMIFS('Blockplanung April'!$20:$20,'Blockplanung April'!54:54,"KH")+SUMIFS('Blockplanung April'!$15:$15,'Blockplanung April'!54:54,"Orient.Ph.")+SUMIFS('Blockplanung April'!$15:$15,'Blockplanung April'!54:54,"Vertiefung")+SUMIFS('Blockplanung April'!$15:$15,'Blockplanung April'!54:54,"Wahl 1")+SUMIFS('Blockplanung April'!$15:$15,'Blockplanung April'!54:54,"Wahl 2")+SUMIFS('Blockplanung August'!$20:$20,'Blockplanung August'!54:54,"KH")+SUMIFS('Blockplanung August'!$15:$15,'Blockplanung August'!54:54,"Orient.Ph.")+SUMIFS('Blockplanung August'!$15:$15,'Blockplanung August'!54:54,"Vertiefung")+SUMIFS('Blockplanung August'!$15:$15,'Blockplanung August'!54:54,"Wahl 1")+SUMIFS('Blockplanung August'!$15:$15,'Blockplanung August'!54:54,"Wahl 2")+SUMIFS('Blockplanung Oktober'!$20:$20,'Blockplanung Oktober'!54:54,"KH")+SUMIFS('Blockplanung Oktober'!$15:$15,'Blockplanung Oktober'!54:54,"Orient.Ph.")+SUMIFS('Blockplanung Oktober'!$15:$15,'Blockplanung Oktober'!54:54,"Vertiefung")+SUMIFS('Blockplanung Oktober'!$15:$15,'Blockplanung Oktober'!54:54,"Wahl 1")+SUMIFS('Blockplanung Oktober'!$15:$15,'Blockplanung Oktober'!54:54,"Wahl 2")</f>
        <v>40</v>
      </c>
      <c r="H35" s="9">
        <f>(SUMIFS('Tageplanung April'!$20:$20,'Tageplanung April'!54:54,"Päd")+SUMIFS('Tageplanung April'!$16:$16,'Tageplanung April'!54:54,"Orient.Ph.")+SUMIFS('Tageplanung April'!$16:$16,'Tageplanung April'!54:54,"Vertiefung")+SUMIFS('Tageplanung April'!$16:$16,'Tageplanung April'!54:54,"Wahl 1")+SUMIFS('Tageplanung April'!$16:$16,'Tageplanung April'!54:54,"Wahl 2"))*(3+IF($D35="F",2,0))/5+(SUMIFS('Tageplanung August'!$20:$20,'Tageplanung August'!54:54,"Päd")+SUMIFS('Tageplanung August'!$16:$16,'Tageplanung August'!54:54,"Orient.Ph.")+SUMIFS('Tageplanung August'!$16:$16,'Tageplanung August'!54:54,"Vertiefung")+SUMIFS('Tageplanung August'!$16:$16,'Tageplanung August'!54:54,"Wahl 1")+SUMIFS('Tageplanung August'!$16:$16,'Tageplanung August'!54:54,"Wahl 2"))*(3+IF($D35="F",2,0))/5+(SUMIFS('Tageplanung Oktober'!$20:$20,'Tageplanung Oktober'!54:54,"Päd")+SUMIFS('Tageplanung Oktober'!$16:$16,'Tageplanung Oktober'!54:54,"Orient.Ph.")+SUMIFS('Tageplanung Oktober'!$16:$16,'Tageplanung Oktober'!54:54,"Vertiefung")+SUMIFS('Tageplanung Oktober'!$16:$16,'Tageplanung Oktober'!54:54,"Wahl 1")+SUMIFS('Tageplanung Oktober'!$16:$16,'Tageplanung Oktober'!54:54,"Wahl 2"))*(3+IF($D35="F",2,0))/5+SUMIFS('Blockplanung April'!$20:$20,'Blockplanung April'!54:54,"Päd")+SUMIFS('Blockplanung April'!$16:$16,'Blockplanung April'!54:54,"Orient.Ph.")+SUMIFS('Blockplanung April'!$16:$16,'Blockplanung April'!54:54,"Vertiefung")+SUMIFS('Blockplanung April'!$16:$16,'Blockplanung April'!54:54,"Wahl 1")+SUMIFS('Blockplanung April'!$16:$16,'Blockplanung April'!54:54,"Wahl 2")+SUMIFS('Blockplanung August'!$20:$20,'Blockplanung August'!54:54,"Päd")+SUMIFS('Blockplanung August'!$16:$16,'Blockplanung August'!54:54,"Orient.Ph.")+SUMIFS('Blockplanung August'!$16:$16,'Blockplanung August'!54:54,"Vertiefung")+SUMIFS('Blockplanung August'!$16:$16,'Blockplanung August'!54:54,"Wahl 1")+SUMIFS('Blockplanung August'!$16:$16,'Blockplanung August'!54:54,"Wahl 2")+SUMIFS('Blockplanung Oktober'!$20:$20,'Blockplanung Oktober'!54:54,"Päd")+SUMIFS('Blockplanung Oktober'!$16:$16,'Blockplanung Oktober'!54:54,"Orient.Ph.")+SUMIFS('Blockplanung Oktober'!$16:$16,'Blockplanung Oktober'!54:54,"Vertiefung")+SUMIFS('Blockplanung Oktober'!$16:$16,'Blockplanung Oktober'!54:54,"Wahl 1")+SUMIFS('Blockplanung Oktober'!$16:$16,'Blockplanung Oktober'!54:54,"Wahl 2")</f>
        <v>9.4</v>
      </c>
      <c r="I35" s="9">
        <f>(SUMIFS('Tageplanung April'!$20:$20,'Tageplanung April'!54:54,"Psych")+SUMIFS('Tageplanung April'!$19:$19,'Tageplanung April'!54:54,"Orient.Ph.")+SUMIFS('Tageplanung April'!$19:$19,'Tageplanung April'!54:54,"Vertiefung")+SUMIFS('Tageplanung April'!$19:$19,'Tageplanung April'!54:54,"Wahl 1")+SUMIFS('Tageplanung April'!$19:$19,'Tageplanung April'!54:54,"Wahl 2"))*(3+IF($D35="F",2,0))/5+(SUMIFS('Tageplanung August'!$20:$20,'Tageplanung August'!54:54,"Psych")+SUMIFS('Tageplanung August'!$19:$19,'Tageplanung August'!54:54,"Orient.Ph.")+SUMIFS('Tageplanung August'!$19:$19,'Tageplanung August'!54:54,"Vertiefung")+SUMIFS('Tageplanung August'!$19:$19,'Tageplanung August'!54:54,"Wahl 1")+SUMIFS('Tageplanung August'!$19:$19,'Tageplanung August'!54:54,"Wahl 2"))*(3+IF($D35="F",2,0))/5+(SUMIFS('Tageplanung Oktober'!$20:$20,'Tageplanung Oktober'!54:54,"Psych")+SUMIFS('Tageplanung Oktober'!$19:$19,'Tageplanung Oktober'!54:54,"Orient.Ph.")+SUMIFS('Tageplanung Oktober'!$19:$19,'Tageplanung Oktober'!54:54,"Vertiefung")+SUMIFS('Tageplanung Oktober'!$19:$19,'Tageplanung Oktober'!54:54,"Wahl 1")+SUMIFS('Tageplanung Oktober'!$19:$19,'Tageplanung Oktober'!54:54,"Wahl 2"))*(3+IF($D35="F",2,0))/5+SUMIFS('Blockplanung April'!$20:$20,'Blockplanung April'!54:54,"Psych")+SUMIFS('Blockplanung April'!$19:$19,'Blockplanung April'!54:54,"Orient.Ph.")+SUMIFS('Blockplanung April'!$19:$19,'Blockplanung April'!54:54,"Vertiefung")+SUMIFS('Blockplanung April'!$19:$19,'Blockplanung April'!54:54,"Wahl 1")+SUMIFS('Blockplanung April'!$19:$19,'Blockplanung April'!54:54,"Wahl 2")+SUMIFS('Blockplanung August'!$20:$20,'Blockplanung August'!54:54,"Psych")+SUMIFS('Blockplanung August'!$19:$19,'Blockplanung August'!54:54,"Orient.Ph.")+SUMIFS('Blockplanung August'!$19:$19,'Blockplanung August'!54:54,"Vertiefung")+SUMIFS('Blockplanung August'!$19:$19,'Blockplanung August'!54:54,"Wahl 1")+SUMIFS('Blockplanung August'!$19:$19,'Blockplanung August'!54:54,"Wahl 2")+SUMIFS('Blockplanung Oktober'!$20:$20,'Blockplanung Oktober'!54:54,"Psych")+SUMIFS('Blockplanung Oktober'!$19:$19,'Blockplanung Oktober'!54:54,"Orient.Ph.")+SUMIFS('Blockplanung Oktober'!$19:$19,'Blockplanung Oktober'!54:54,"Vertiefung")+SUMIFS('Blockplanung Oktober'!$19:$19,'Blockplanung Oktober'!54:54,"Wahl 1")+SUMIFS('Blockplanung Oktober'!$19:$19,'Blockplanung Oktober'!54:54,"Wahl 2")</f>
        <v>0</v>
      </c>
      <c r="J35" s="9">
        <f t="shared" si="0"/>
        <v>168</v>
      </c>
      <c r="K35" s="9">
        <f t="shared" si="1"/>
        <v>66</v>
      </c>
      <c r="L35" s="9">
        <f t="shared" si="2"/>
        <v>24</v>
      </c>
      <c r="M35" s="9">
        <f t="shared" si="3"/>
        <v>6</v>
      </c>
      <c r="N35" s="7">
        <f t="shared" si="4"/>
        <v>120</v>
      </c>
      <c r="O35" s="316"/>
    </row>
    <row r="36" spans="1:15" x14ac:dyDescent="0.2">
      <c r="A36" s="253"/>
      <c r="B36" s="308"/>
      <c r="C36" s="11">
        <v>47</v>
      </c>
      <c r="D36" s="39"/>
      <c r="E36" s="9">
        <f>(SUMIFS('Tageplanung April'!$20:$20,'Tageplanung April'!55:55,"APH")+SUMIFS('Tageplanung April'!$18:$18,'Tageplanung April'!55:55,"Orient.Ph.")+SUMIFS('Tageplanung April'!$18:$18,'Tageplanung April'!55:55,"Vertiefung")+SUMIFS('Tageplanung April'!$18:$18,'Tageplanung April'!55:55,"Wahl 1")+SUMIFS('Tageplanung April'!$18:$18,'Tageplanung April'!55:55,"Wahl 2"))*(3+IF($D36="F",2,0))/5+(SUMIFS('Tageplanung August'!$20:$20,'Tageplanung August'!55:55,"APH")+SUMIFS('Tageplanung August'!$18:$18,'Tageplanung August'!55:55,"Orient.Ph.")+SUMIFS('Tageplanung August'!$18:$18,'Tageplanung August'!55:55,"Vertiefung")+SUMIFS('Tageplanung August'!$18:$18,'Tageplanung August'!55:55,"Wahl 1")+SUMIFS('Tageplanung August'!$18:$18,'Tageplanung August'!55:55,"Wahl 2"))*(3+IF($D36="F",2,0))/5+(SUMIFS('Tageplanung Oktober'!$20:$20,'Tageplanung Oktober'!55:55,"APH")+SUMIFS('Tageplanung Oktober'!$18:$18,'Tageplanung Oktober'!55:55,"Orient.Ph.")+SUMIFS('Tageplanung Oktober'!$18:$18,'Tageplanung Oktober'!55:55,"Vertiefung")+SUMIFS('Tageplanung Oktober'!$18:$18,'Tageplanung Oktober'!55:55,"Wahl 1")+SUMIFS('Tageplanung Oktober'!$18:$18,'Tageplanung Oktober'!55:55,"Wahl 2"))*(3+IF($D36="F",2,0))/5+SUMIFS('Blockplanung April'!$20:$20,'Blockplanung April'!55:55,"APH")+SUMIFS('Blockplanung April'!$18:$18,'Blockplanung April'!55:55,"Orient.Ph.")+SUMIFS('Blockplanung April'!$18:$18,'Blockplanung April'!55:55,"Vertiefung")+SUMIFS('Blockplanung April'!$18:$18,'Blockplanung April'!55:55,"Wahl 1")+SUMIFS('Blockplanung April'!$18:$18,'Blockplanung April'!55:55,"Wahl 2")+SUMIFS('Blockplanung August'!$20:$20,'Blockplanung August'!55:55,"APH")+SUMIFS('Blockplanung August'!$18:$18,'Blockplanung August'!55:55,"Orient.Ph.")+SUMIFS('Blockplanung August'!$18:$18,'Blockplanung August'!55:55,"Vertiefung")+SUMIFS('Blockplanung August'!$18:$18,'Blockplanung August'!55:55,"Wahl 1")+SUMIFS('Blockplanung August'!$18:$18,'Blockplanung August'!55:55,"Wahl 2")+SUMIFS('Blockplanung Oktober'!$20:$20,'Blockplanung Oktober'!55:55,"APH")+SUMIFS('Blockplanung Oktober'!$18:$18,'Blockplanung Oktober'!55:55,"Orient.Ph.")+SUMIFS('Blockplanung Oktober'!$18:$18,'Blockplanung Oktober'!55:55,"Vertiefung")+SUMIFS('Blockplanung Oktober'!$18:$18,'Blockplanung Oktober'!55:55,"Wahl 1")+SUMIFS('Blockplanung Oktober'!$18:$18,'Blockplanung Oktober'!55:55,"Wahl 2")</f>
        <v>129.19999999999999</v>
      </c>
      <c r="F36" s="9">
        <f>(SUMIFS('Tageplanung April'!$20:$20,'Tageplanung April'!55:55,"AD")+SUMIFS('Tageplanung April'!$17:$17,'Tageplanung April'!55:55,"Orient.Ph.")+SUMIFS('Tageplanung April'!$17:$17,'Tageplanung April'!55:55,"Vertiefung")+SUMIFS('Tageplanung April'!$17:$17,'Tageplanung April'!55:55,"Wahl 1")+SUMIFS('Tageplanung April'!$17:$17,'Tageplanung April'!55:55,"Wahl 2"))*(3+IF($D36="F",2,0))/5+(SUMIFS('Tageplanung August'!$20:$20,'Tageplanung August'!55:55,"AD")+SUMIFS('Tageplanung August'!$17:$17,'Tageplanung August'!55:55,"Orient.Ph.")+SUMIFS('Tageplanung August'!$17:$17,'Tageplanung August'!55:55,"Vertiefung")+SUMIFS('Tageplanung August'!$17:$17,'Tageplanung August'!55:55,"Wahl 1")+SUMIFS('Tageplanung August'!$17:$17,'Tageplanung August'!55:55,"Wahl 2"))*(3+IF($D36="F",2,0))/5+(SUMIFS('Tageplanung Oktober'!$20:$20,'Tageplanung Oktober'!55:55,"AD")+SUMIFS('Tageplanung Oktober'!$17:$17,'Tageplanung Oktober'!55:55,"Orient.Ph.")+SUMIFS('Tageplanung Oktober'!$17:$17,'Tageplanung Oktober'!55:55,"Vertiefung")+SUMIFS('Tageplanung Oktober'!$17:$17,'Tageplanung Oktober'!55:55,"Wahl 1")+SUMIFS('Tageplanung Oktober'!$17:$17,'Tageplanung Oktober'!55:55,"Wahl 2"))*(3+IF($D36="F",2,0))/5+SUMIFS('Blockplanung April'!$20:$20,'Blockplanung April'!55:55,"AD")+SUMIFS('Blockplanung April'!$17:$17,'Blockplanung April'!55:55,"Orient.Ph.")+SUMIFS('Blockplanung April'!$17:$17,'Blockplanung April'!55:55,"Vertiefung")+SUMIFS('Blockplanung April'!$17:$17,'Blockplanung April'!55:55,"Wahl 1")+SUMIFS('Blockplanung April'!$17:$17,'Blockplanung April'!55:55,"Wahl 2")+SUMIFS('Blockplanung August'!$20:$20,'Blockplanung August'!55:55,"AD")+SUMIFS('Blockplanung August'!$17:$17,'Blockplanung August'!55:55,"Orient.Ph.")+SUMIFS('Blockplanung August'!$17:$17,'Blockplanung August'!55:55,"Vertiefung")+SUMIFS('Blockplanung August'!$17:$17,'Blockplanung August'!55:55,"Wahl 1")+SUMIFS('Blockplanung August'!$17:$17,'Blockplanung August'!55:55,"Wahl 2")+SUMIFS('Blockplanung Oktober'!$20:$20,'Blockplanung Oktober'!55:55,"AD")+SUMIFS('Blockplanung Oktober'!$17:$17,'Blockplanung Oktober'!55:55,"Orient.Ph.")+SUMIFS('Blockplanung Oktober'!$17:$17,'Blockplanung Oktober'!55:55,"Vertiefung")+SUMIFS('Blockplanung Oktober'!$17:$17,'Blockplanung Oktober'!55:55,"Wahl 1")+SUMIFS('Blockplanung Oktober'!$17:$17,'Blockplanung Oktober'!55:55,"Wahl 2")</f>
        <v>71</v>
      </c>
      <c r="G36" s="9">
        <f>(SUMIFS('Tageplanung April'!$20:$20,'Tageplanung April'!55:55,"KH")+SUMIFS('Tageplanung April'!$15:$15,'Tageplanung April'!55:55,"Orient.Ph.")+SUMIFS('Tageplanung April'!$15:$15,'Tageplanung April'!55:55,"Vertiefung")+SUMIFS('Tageplanung April'!$15:$15,'Tageplanung April'!55:55,"Wahl 1")+SUMIFS('Tageplanung April'!$15:$15,'Tageplanung April'!55:55,"Wahl 2"))*(3+IF($D36="F",2,0))/5+(SUMIFS('Tageplanung August'!$20:$20,'Tageplanung August'!55:55,"KH")+SUMIFS('Tageplanung August'!$15:$15,'Tageplanung August'!55:55,"Orient.Ph.")+SUMIFS('Tageplanung August'!$15:$15,'Tageplanung August'!55:55,"Vertiefung")+SUMIFS('Tageplanung August'!$15:$15,'Tageplanung August'!55:55,"Wahl 1")+SUMIFS('Tageplanung August'!$15:$15,'Tageplanung August'!55:55,"Wahl 2"))*(3+IF($D36="F",2,0))/5+(SUMIFS('Tageplanung Oktober'!$20:$20,'Tageplanung Oktober'!55:55,"KH")+SUMIFS('Tageplanung Oktober'!$15:$15,'Tageplanung Oktober'!55:55,"Orient.Ph.")+SUMIFS('Tageplanung Oktober'!$15:$15,'Tageplanung Oktober'!55:55,"Vertiefung")+SUMIFS('Tageplanung Oktober'!$15:$15,'Tageplanung Oktober'!55:55,"Wahl 1")+SUMIFS('Tageplanung Oktober'!$15:$15,'Tageplanung Oktober'!55:55,"Wahl 2"))*(3+IF($D36="F",2,0))/5+SUMIFS('Blockplanung April'!$20:$20,'Blockplanung April'!55:55,"KH")+SUMIFS('Blockplanung April'!$15:$15,'Blockplanung April'!55:55,"Orient.Ph.")+SUMIFS('Blockplanung April'!$15:$15,'Blockplanung April'!55:55,"Vertiefung")+SUMIFS('Blockplanung April'!$15:$15,'Blockplanung April'!55:55,"Wahl 1")+SUMIFS('Blockplanung April'!$15:$15,'Blockplanung April'!55:55,"Wahl 2")+SUMIFS('Blockplanung August'!$20:$20,'Blockplanung August'!55:55,"KH")+SUMIFS('Blockplanung August'!$15:$15,'Blockplanung August'!55:55,"Orient.Ph.")+SUMIFS('Blockplanung August'!$15:$15,'Blockplanung August'!55:55,"Vertiefung")+SUMIFS('Blockplanung August'!$15:$15,'Blockplanung August'!55:55,"Wahl 1")+SUMIFS('Blockplanung August'!$15:$15,'Blockplanung August'!55:55,"Wahl 2")+SUMIFS('Blockplanung Oktober'!$20:$20,'Blockplanung Oktober'!55:55,"KH")+SUMIFS('Blockplanung Oktober'!$15:$15,'Blockplanung Oktober'!55:55,"Orient.Ph.")+SUMIFS('Blockplanung Oktober'!$15:$15,'Blockplanung Oktober'!55:55,"Vertiefung")+SUMIFS('Blockplanung Oktober'!$15:$15,'Blockplanung Oktober'!55:55,"Wahl 1")+SUMIFS('Blockplanung Oktober'!$15:$15,'Blockplanung Oktober'!55:55,"Wahl 2")</f>
        <v>40</v>
      </c>
      <c r="H36" s="9">
        <f>(SUMIFS('Tageplanung April'!$20:$20,'Tageplanung April'!55:55,"Päd")+SUMIFS('Tageplanung April'!$16:$16,'Tageplanung April'!55:55,"Orient.Ph.")+SUMIFS('Tageplanung April'!$16:$16,'Tageplanung April'!55:55,"Vertiefung")+SUMIFS('Tageplanung April'!$16:$16,'Tageplanung April'!55:55,"Wahl 1")+SUMIFS('Tageplanung April'!$16:$16,'Tageplanung April'!55:55,"Wahl 2"))*(3+IF($D36="F",2,0))/5+(SUMIFS('Tageplanung August'!$20:$20,'Tageplanung August'!55:55,"Päd")+SUMIFS('Tageplanung August'!$16:$16,'Tageplanung August'!55:55,"Orient.Ph.")+SUMIFS('Tageplanung August'!$16:$16,'Tageplanung August'!55:55,"Vertiefung")+SUMIFS('Tageplanung August'!$16:$16,'Tageplanung August'!55:55,"Wahl 1")+SUMIFS('Tageplanung August'!$16:$16,'Tageplanung August'!55:55,"Wahl 2"))*(3+IF($D36="F",2,0))/5+(SUMIFS('Tageplanung Oktober'!$20:$20,'Tageplanung Oktober'!55:55,"Päd")+SUMIFS('Tageplanung Oktober'!$16:$16,'Tageplanung Oktober'!55:55,"Orient.Ph.")+SUMIFS('Tageplanung Oktober'!$16:$16,'Tageplanung Oktober'!55:55,"Vertiefung")+SUMIFS('Tageplanung Oktober'!$16:$16,'Tageplanung Oktober'!55:55,"Wahl 1")+SUMIFS('Tageplanung Oktober'!$16:$16,'Tageplanung Oktober'!55:55,"Wahl 2"))*(3+IF($D36="F",2,0))/5+SUMIFS('Blockplanung April'!$20:$20,'Blockplanung April'!55:55,"Päd")+SUMIFS('Blockplanung April'!$16:$16,'Blockplanung April'!55:55,"Orient.Ph.")+SUMIFS('Blockplanung April'!$16:$16,'Blockplanung April'!55:55,"Vertiefung")+SUMIFS('Blockplanung April'!$16:$16,'Blockplanung April'!55:55,"Wahl 1")+SUMIFS('Blockplanung April'!$16:$16,'Blockplanung April'!55:55,"Wahl 2")+SUMIFS('Blockplanung August'!$20:$20,'Blockplanung August'!55:55,"Päd")+SUMIFS('Blockplanung August'!$16:$16,'Blockplanung August'!55:55,"Orient.Ph.")+SUMIFS('Blockplanung August'!$16:$16,'Blockplanung August'!55:55,"Vertiefung")+SUMIFS('Blockplanung August'!$16:$16,'Blockplanung August'!55:55,"Wahl 1")+SUMIFS('Blockplanung August'!$16:$16,'Blockplanung August'!55:55,"Wahl 2")+SUMIFS('Blockplanung Oktober'!$20:$20,'Blockplanung Oktober'!55:55,"Päd")+SUMIFS('Blockplanung Oktober'!$16:$16,'Blockplanung Oktober'!55:55,"Orient.Ph.")+SUMIFS('Blockplanung Oktober'!$16:$16,'Blockplanung Oktober'!55:55,"Vertiefung")+SUMIFS('Blockplanung Oktober'!$16:$16,'Blockplanung Oktober'!55:55,"Wahl 1")+SUMIFS('Blockplanung Oktober'!$16:$16,'Blockplanung Oktober'!55:55,"Wahl 2")</f>
        <v>9.4</v>
      </c>
      <c r="I36" s="9">
        <f>(SUMIFS('Tageplanung April'!$20:$20,'Tageplanung April'!55:55,"Psych")+SUMIFS('Tageplanung April'!$19:$19,'Tageplanung April'!55:55,"Orient.Ph.")+SUMIFS('Tageplanung April'!$19:$19,'Tageplanung April'!55:55,"Vertiefung")+SUMIFS('Tageplanung April'!$19:$19,'Tageplanung April'!55:55,"Wahl 1")+SUMIFS('Tageplanung April'!$19:$19,'Tageplanung April'!55:55,"Wahl 2"))*(3+IF($D36="F",2,0))/5+(SUMIFS('Tageplanung August'!$20:$20,'Tageplanung August'!55:55,"Psych")+SUMIFS('Tageplanung August'!$19:$19,'Tageplanung August'!55:55,"Orient.Ph.")+SUMIFS('Tageplanung August'!$19:$19,'Tageplanung August'!55:55,"Vertiefung")+SUMIFS('Tageplanung August'!$19:$19,'Tageplanung August'!55:55,"Wahl 1")+SUMIFS('Tageplanung August'!$19:$19,'Tageplanung August'!55:55,"Wahl 2"))*(3+IF($D36="F",2,0))/5+(SUMIFS('Tageplanung Oktober'!$20:$20,'Tageplanung Oktober'!55:55,"Psych")+SUMIFS('Tageplanung Oktober'!$19:$19,'Tageplanung Oktober'!55:55,"Orient.Ph.")+SUMIFS('Tageplanung Oktober'!$19:$19,'Tageplanung Oktober'!55:55,"Vertiefung")+SUMIFS('Tageplanung Oktober'!$19:$19,'Tageplanung Oktober'!55:55,"Wahl 1")+SUMIFS('Tageplanung Oktober'!$19:$19,'Tageplanung Oktober'!55:55,"Wahl 2"))*(3+IF($D36="F",2,0))/5+SUMIFS('Blockplanung April'!$20:$20,'Blockplanung April'!55:55,"Psych")+SUMIFS('Blockplanung April'!$19:$19,'Blockplanung April'!55:55,"Orient.Ph.")+SUMIFS('Blockplanung April'!$19:$19,'Blockplanung April'!55:55,"Vertiefung")+SUMIFS('Blockplanung April'!$19:$19,'Blockplanung April'!55:55,"Wahl 1")+SUMIFS('Blockplanung April'!$19:$19,'Blockplanung April'!55:55,"Wahl 2")+SUMIFS('Blockplanung August'!$20:$20,'Blockplanung August'!55:55,"Psych")+SUMIFS('Blockplanung August'!$19:$19,'Blockplanung August'!55:55,"Orient.Ph.")+SUMIFS('Blockplanung August'!$19:$19,'Blockplanung August'!55:55,"Vertiefung")+SUMIFS('Blockplanung August'!$19:$19,'Blockplanung August'!55:55,"Wahl 1")+SUMIFS('Blockplanung August'!$19:$19,'Blockplanung August'!55:55,"Wahl 2")+SUMIFS('Blockplanung Oktober'!$20:$20,'Blockplanung Oktober'!55:55,"Psych")+SUMIFS('Blockplanung Oktober'!$19:$19,'Blockplanung Oktober'!55:55,"Orient.Ph.")+SUMIFS('Blockplanung Oktober'!$19:$19,'Blockplanung Oktober'!55:55,"Vertiefung")+SUMIFS('Blockplanung Oktober'!$19:$19,'Blockplanung Oktober'!55:55,"Wahl 1")+SUMIFS('Blockplanung Oktober'!$19:$19,'Blockplanung Oktober'!55:55,"Wahl 2")</f>
        <v>0</v>
      </c>
      <c r="J36" s="9">
        <f t="shared" si="0"/>
        <v>168</v>
      </c>
      <c r="K36" s="9">
        <f t="shared" si="1"/>
        <v>66</v>
      </c>
      <c r="L36" s="9">
        <f t="shared" si="2"/>
        <v>24</v>
      </c>
      <c r="M36" s="9">
        <f t="shared" si="3"/>
        <v>6</v>
      </c>
      <c r="N36" s="7">
        <f t="shared" si="4"/>
        <v>120</v>
      </c>
      <c r="O36" s="316"/>
    </row>
    <row r="37" spans="1:15" x14ac:dyDescent="0.2">
      <c r="A37" s="253"/>
      <c r="B37" s="308"/>
      <c r="C37" s="11">
        <v>48</v>
      </c>
      <c r="D37" s="39"/>
      <c r="E37" s="9">
        <f>(SUMIFS('Tageplanung April'!$20:$20,'Tageplanung April'!56:56,"APH")+SUMIFS('Tageplanung April'!$18:$18,'Tageplanung April'!56:56,"Orient.Ph.")+SUMIFS('Tageplanung April'!$18:$18,'Tageplanung April'!56:56,"Vertiefung")+SUMIFS('Tageplanung April'!$18:$18,'Tageplanung April'!56:56,"Wahl 1")+SUMIFS('Tageplanung April'!$18:$18,'Tageplanung April'!56:56,"Wahl 2"))*(3+IF($D37="F",2,0))/5+(SUMIFS('Tageplanung August'!$20:$20,'Tageplanung August'!56:56,"APH")+SUMIFS('Tageplanung August'!$18:$18,'Tageplanung August'!56:56,"Orient.Ph.")+SUMIFS('Tageplanung August'!$18:$18,'Tageplanung August'!56:56,"Vertiefung")+SUMIFS('Tageplanung August'!$18:$18,'Tageplanung August'!56:56,"Wahl 1")+SUMIFS('Tageplanung August'!$18:$18,'Tageplanung August'!56:56,"Wahl 2"))*(3+IF($D37="F",2,0))/5+(SUMIFS('Tageplanung Oktober'!$20:$20,'Tageplanung Oktober'!56:56,"APH")+SUMIFS('Tageplanung Oktober'!$18:$18,'Tageplanung Oktober'!56:56,"Orient.Ph.")+SUMIFS('Tageplanung Oktober'!$18:$18,'Tageplanung Oktober'!56:56,"Vertiefung")+SUMIFS('Tageplanung Oktober'!$18:$18,'Tageplanung Oktober'!56:56,"Wahl 1")+SUMIFS('Tageplanung Oktober'!$18:$18,'Tageplanung Oktober'!56:56,"Wahl 2"))*(3+IF($D37="F",2,0))/5+SUMIFS('Blockplanung April'!$20:$20,'Blockplanung April'!56:56,"APH")+SUMIFS('Blockplanung April'!$18:$18,'Blockplanung April'!56:56,"Orient.Ph.")+SUMIFS('Blockplanung April'!$18:$18,'Blockplanung April'!56:56,"Vertiefung")+SUMIFS('Blockplanung April'!$18:$18,'Blockplanung April'!56:56,"Wahl 1")+SUMIFS('Blockplanung April'!$18:$18,'Blockplanung April'!56:56,"Wahl 2")+SUMIFS('Blockplanung August'!$20:$20,'Blockplanung August'!56:56,"APH")+SUMIFS('Blockplanung August'!$18:$18,'Blockplanung August'!56:56,"Orient.Ph.")+SUMIFS('Blockplanung August'!$18:$18,'Blockplanung August'!56:56,"Vertiefung")+SUMIFS('Blockplanung August'!$18:$18,'Blockplanung August'!56:56,"Wahl 1")+SUMIFS('Blockplanung August'!$18:$18,'Blockplanung August'!56:56,"Wahl 2")+SUMIFS('Blockplanung Oktober'!$20:$20,'Blockplanung Oktober'!56:56,"APH")+SUMIFS('Blockplanung Oktober'!$18:$18,'Blockplanung Oktober'!56:56,"Orient.Ph.")+SUMIFS('Blockplanung Oktober'!$18:$18,'Blockplanung Oktober'!56:56,"Vertiefung")+SUMIFS('Blockplanung Oktober'!$18:$18,'Blockplanung Oktober'!56:56,"Wahl 1")+SUMIFS('Blockplanung Oktober'!$18:$18,'Blockplanung Oktober'!56:56,"Wahl 2")</f>
        <v>129.19999999999999</v>
      </c>
      <c r="F37" s="9">
        <f>(SUMIFS('Tageplanung April'!$20:$20,'Tageplanung April'!56:56,"AD")+SUMIFS('Tageplanung April'!$17:$17,'Tageplanung April'!56:56,"Orient.Ph.")+SUMIFS('Tageplanung April'!$17:$17,'Tageplanung April'!56:56,"Vertiefung")+SUMIFS('Tageplanung April'!$17:$17,'Tageplanung April'!56:56,"Wahl 1")+SUMIFS('Tageplanung April'!$17:$17,'Tageplanung April'!56:56,"Wahl 2"))*(3+IF($D37="F",2,0))/5+(SUMIFS('Tageplanung August'!$20:$20,'Tageplanung August'!56:56,"AD")+SUMIFS('Tageplanung August'!$17:$17,'Tageplanung August'!56:56,"Orient.Ph.")+SUMIFS('Tageplanung August'!$17:$17,'Tageplanung August'!56:56,"Vertiefung")+SUMIFS('Tageplanung August'!$17:$17,'Tageplanung August'!56:56,"Wahl 1")+SUMIFS('Tageplanung August'!$17:$17,'Tageplanung August'!56:56,"Wahl 2"))*(3+IF($D37="F",2,0))/5+(SUMIFS('Tageplanung Oktober'!$20:$20,'Tageplanung Oktober'!56:56,"AD")+SUMIFS('Tageplanung Oktober'!$17:$17,'Tageplanung Oktober'!56:56,"Orient.Ph.")+SUMIFS('Tageplanung Oktober'!$17:$17,'Tageplanung Oktober'!56:56,"Vertiefung")+SUMIFS('Tageplanung Oktober'!$17:$17,'Tageplanung Oktober'!56:56,"Wahl 1")+SUMIFS('Tageplanung Oktober'!$17:$17,'Tageplanung Oktober'!56:56,"Wahl 2"))*(3+IF($D37="F",2,0))/5+SUMIFS('Blockplanung April'!$20:$20,'Blockplanung April'!56:56,"AD")+SUMIFS('Blockplanung April'!$17:$17,'Blockplanung April'!56:56,"Orient.Ph.")+SUMIFS('Blockplanung April'!$17:$17,'Blockplanung April'!56:56,"Vertiefung")+SUMIFS('Blockplanung April'!$17:$17,'Blockplanung April'!56:56,"Wahl 1")+SUMIFS('Blockplanung April'!$17:$17,'Blockplanung April'!56:56,"Wahl 2")+SUMIFS('Blockplanung August'!$20:$20,'Blockplanung August'!56:56,"AD")+SUMIFS('Blockplanung August'!$17:$17,'Blockplanung August'!56:56,"Orient.Ph.")+SUMIFS('Blockplanung August'!$17:$17,'Blockplanung August'!56:56,"Vertiefung")+SUMIFS('Blockplanung August'!$17:$17,'Blockplanung August'!56:56,"Wahl 1")+SUMIFS('Blockplanung August'!$17:$17,'Blockplanung August'!56:56,"Wahl 2")+SUMIFS('Blockplanung Oktober'!$20:$20,'Blockplanung Oktober'!56:56,"AD")+SUMIFS('Blockplanung Oktober'!$17:$17,'Blockplanung Oktober'!56:56,"Orient.Ph.")+SUMIFS('Blockplanung Oktober'!$17:$17,'Blockplanung Oktober'!56:56,"Vertiefung")+SUMIFS('Blockplanung Oktober'!$17:$17,'Blockplanung Oktober'!56:56,"Wahl 1")+SUMIFS('Blockplanung Oktober'!$17:$17,'Blockplanung Oktober'!56:56,"Wahl 2")</f>
        <v>71</v>
      </c>
      <c r="G37" s="9">
        <f>(SUMIFS('Tageplanung April'!$20:$20,'Tageplanung April'!56:56,"KH")+SUMIFS('Tageplanung April'!$15:$15,'Tageplanung April'!56:56,"Orient.Ph.")+SUMIFS('Tageplanung April'!$15:$15,'Tageplanung April'!56:56,"Vertiefung")+SUMIFS('Tageplanung April'!$15:$15,'Tageplanung April'!56:56,"Wahl 1")+SUMIFS('Tageplanung April'!$15:$15,'Tageplanung April'!56:56,"Wahl 2"))*(3+IF($D37="F",2,0))/5+(SUMIFS('Tageplanung August'!$20:$20,'Tageplanung August'!56:56,"KH")+SUMIFS('Tageplanung August'!$15:$15,'Tageplanung August'!56:56,"Orient.Ph.")+SUMIFS('Tageplanung August'!$15:$15,'Tageplanung August'!56:56,"Vertiefung")+SUMIFS('Tageplanung August'!$15:$15,'Tageplanung August'!56:56,"Wahl 1")+SUMIFS('Tageplanung August'!$15:$15,'Tageplanung August'!56:56,"Wahl 2"))*(3+IF($D37="F",2,0))/5+(SUMIFS('Tageplanung Oktober'!$20:$20,'Tageplanung Oktober'!56:56,"KH")+SUMIFS('Tageplanung Oktober'!$15:$15,'Tageplanung Oktober'!56:56,"Orient.Ph.")+SUMIFS('Tageplanung Oktober'!$15:$15,'Tageplanung Oktober'!56:56,"Vertiefung")+SUMIFS('Tageplanung Oktober'!$15:$15,'Tageplanung Oktober'!56:56,"Wahl 1")+SUMIFS('Tageplanung Oktober'!$15:$15,'Tageplanung Oktober'!56:56,"Wahl 2"))*(3+IF($D37="F",2,0))/5+SUMIFS('Blockplanung April'!$20:$20,'Blockplanung April'!56:56,"KH")+SUMIFS('Blockplanung April'!$15:$15,'Blockplanung April'!56:56,"Orient.Ph.")+SUMIFS('Blockplanung April'!$15:$15,'Blockplanung April'!56:56,"Vertiefung")+SUMIFS('Blockplanung April'!$15:$15,'Blockplanung April'!56:56,"Wahl 1")+SUMIFS('Blockplanung April'!$15:$15,'Blockplanung April'!56:56,"Wahl 2")+SUMIFS('Blockplanung August'!$20:$20,'Blockplanung August'!56:56,"KH")+SUMIFS('Blockplanung August'!$15:$15,'Blockplanung August'!56:56,"Orient.Ph.")+SUMIFS('Blockplanung August'!$15:$15,'Blockplanung August'!56:56,"Vertiefung")+SUMIFS('Blockplanung August'!$15:$15,'Blockplanung August'!56:56,"Wahl 1")+SUMIFS('Blockplanung August'!$15:$15,'Blockplanung August'!56:56,"Wahl 2")+SUMIFS('Blockplanung Oktober'!$20:$20,'Blockplanung Oktober'!56:56,"KH")+SUMIFS('Blockplanung Oktober'!$15:$15,'Blockplanung Oktober'!56:56,"Orient.Ph.")+SUMIFS('Blockplanung Oktober'!$15:$15,'Blockplanung Oktober'!56:56,"Vertiefung")+SUMIFS('Blockplanung Oktober'!$15:$15,'Blockplanung Oktober'!56:56,"Wahl 1")+SUMIFS('Blockplanung Oktober'!$15:$15,'Blockplanung Oktober'!56:56,"Wahl 2")</f>
        <v>40</v>
      </c>
      <c r="H37" s="9">
        <f>(SUMIFS('Tageplanung April'!$20:$20,'Tageplanung April'!56:56,"Päd")+SUMIFS('Tageplanung April'!$16:$16,'Tageplanung April'!56:56,"Orient.Ph.")+SUMIFS('Tageplanung April'!$16:$16,'Tageplanung April'!56:56,"Vertiefung")+SUMIFS('Tageplanung April'!$16:$16,'Tageplanung April'!56:56,"Wahl 1")+SUMIFS('Tageplanung April'!$16:$16,'Tageplanung April'!56:56,"Wahl 2"))*(3+IF($D37="F",2,0))/5+(SUMIFS('Tageplanung August'!$20:$20,'Tageplanung August'!56:56,"Päd")+SUMIFS('Tageplanung August'!$16:$16,'Tageplanung August'!56:56,"Orient.Ph.")+SUMIFS('Tageplanung August'!$16:$16,'Tageplanung August'!56:56,"Vertiefung")+SUMIFS('Tageplanung August'!$16:$16,'Tageplanung August'!56:56,"Wahl 1")+SUMIFS('Tageplanung August'!$16:$16,'Tageplanung August'!56:56,"Wahl 2"))*(3+IF($D37="F",2,0))/5+(SUMIFS('Tageplanung Oktober'!$20:$20,'Tageplanung Oktober'!56:56,"Päd")+SUMIFS('Tageplanung Oktober'!$16:$16,'Tageplanung Oktober'!56:56,"Orient.Ph.")+SUMIFS('Tageplanung Oktober'!$16:$16,'Tageplanung Oktober'!56:56,"Vertiefung")+SUMIFS('Tageplanung Oktober'!$16:$16,'Tageplanung Oktober'!56:56,"Wahl 1")+SUMIFS('Tageplanung Oktober'!$16:$16,'Tageplanung Oktober'!56:56,"Wahl 2"))*(3+IF($D37="F",2,0))/5+SUMIFS('Blockplanung April'!$20:$20,'Blockplanung April'!56:56,"Päd")+SUMIFS('Blockplanung April'!$16:$16,'Blockplanung April'!56:56,"Orient.Ph.")+SUMIFS('Blockplanung April'!$16:$16,'Blockplanung April'!56:56,"Vertiefung")+SUMIFS('Blockplanung April'!$16:$16,'Blockplanung April'!56:56,"Wahl 1")+SUMIFS('Blockplanung April'!$16:$16,'Blockplanung April'!56:56,"Wahl 2")+SUMIFS('Blockplanung August'!$20:$20,'Blockplanung August'!56:56,"Päd")+SUMIFS('Blockplanung August'!$16:$16,'Blockplanung August'!56:56,"Orient.Ph.")+SUMIFS('Blockplanung August'!$16:$16,'Blockplanung August'!56:56,"Vertiefung")+SUMIFS('Blockplanung August'!$16:$16,'Blockplanung August'!56:56,"Wahl 1")+SUMIFS('Blockplanung August'!$16:$16,'Blockplanung August'!56:56,"Wahl 2")+SUMIFS('Blockplanung Oktober'!$20:$20,'Blockplanung Oktober'!56:56,"Päd")+SUMIFS('Blockplanung Oktober'!$16:$16,'Blockplanung Oktober'!56:56,"Orient.Ph.")+SUMIFS('Blockplanung Oktober'!$16:$16,'Blockplanung Oktober'!56:56,"Vertiefung")+SUMIFS('Blockplanung Oktober'!$16:$16,'Blockplanung Oktober'!56:56,"Wahl 1")+SUMIFS('Blockplanung Oktober'!$16:$16,'Blockplanung Oktober'!56:56,"Wahl 2")</f>
        <v>9.4</v>
      </c>
      <c r="I37" s="9">
        <f>(SUMIFS('Tageplanung April'!$20:$20,'Tageplanung April'!56:56,"Psych")+SUMIFS('Tageplanung April'!$19:$19,'Tageplanung April'!56:56,"Orient.Ph.")+SUMIFS('Tageplanung April'!$19:$19,'Tageplanung April'!56:56,"Vertiefung")+SUMIFS('Tageplanung April'!$19:$19,'Tageplanung April'!56:56,"Wahl 1")+SUMIFS('Tageplanung April'!$19:$19,'Tageplanung April'!56:56,"Wahl 2"))*(3+IF($D37="F",2,0))/5+(SUMIFS('Tageplanung August'!$20:$20,'Tageplanung August'!56:56,"Psych")+SUMIFS('Tageplanung August'!$19:$19,'Tageplanung August'!56:56,"Orient.Ph.")+SUMIFS('Tageplanung August'!$19:$19,'Tageplanung August'!56:56,"Vertiefung")+SUMIFS('Tageplanung August'!$19:$19,'Tageplanung August'!56:56,"Wahl 1")+SUMIFS('Tageplanung August'!$19:$19,'Tageplanung August'!56:56,"Wahl 2"))*(3+IF($D37="F",2,0))/5+(SUMIFS('Tageplanung Oktober'!$20:$20,'Tageplanung Oktober'!56:56,"Psych")+SUMIFS('Tageplanung Oktober'!$19:$19,'Tageplanung Oktober'!56:56,"Orient.Ph.")+SUMIFS('Tageplanung Oktober'!$19:$19,'Tageplanung Oktober'!56:56,"Vertiefung")+SUMIFS('Tageplanung Oktober'!$19:$19,'Tageplanung Oktober'!56:56,"Wahl 1")+SUMIFS('Tageplanung Oktober'!$19:$19,'Tageplanung Oktober'!56:56,"Wahl 2"))*(3+IF($D37="F",2,0))/5+SUMIFS('Blockplanung April'!$20:$20,'Blockplanung April'!56:56,"Psych")+SUMIFS('Blockplanung April'!$19:$19,'Blockplanung April'!56:56,"Orient.Ph.")+SUMIFS('Blockplanung April'!$19:$19,'Blockplanung April'!56:56,"Vertiefung")+SUMIFS('Blockplanung April'!$19:$19,'Blockplanung April'!56:56,"Wahl 1")+SUMIFS('Blockplanung April'!$19:$19,'Blockplanung April'!56:56,"Wahl 2")+SUMIFS('Blockplanung August'!$20:$20,'Blockplanung August'!56:56,"Psych")+SUMIFS('Blockplanung August'!$19:$19,'Blockplanung August'!56:56,"Orient.Ph.")+SUMIFS('Blockplanung August'!$19:$19,'Blockplanung August'!56:56,"Vertiefung")+SUMIFS('Blockplanung August'!$19:$19,'Blockplanung August'!56:56,"Wahl 1")+SUMIFS('Blockplanung August'!$19:$19,'Blockplanung August'!56:56,"Wahl 2")+SUMIFS('Blockplanung Oktober'!$20:$20,'Blockplanung Oktober'!56:56,"Psych")+SUMIFS('Blockplanung Oktober'!$19:$19,'Blockplanung Oktober'!56:56,"Orient.Ph.")+SUMIFS('Blockplanung Oktober'!$19:$19,'Blockplanung Oktober'!56:56,"Vertiefung")+SUMIFS('Blockplanung Oktober'!$19:$19,'Blockplanung Oktober'!56:56,"Wahl 1")+SUMIFS('Blockplanung Oktober'!$19:$19,'Blockplanung Oktober'!56:56,"Wahl 2")</f>
        <v>0</v>
      </c>
      <c r="J37" s="9">
        <f t="shared" si="0"/>
        <v>168</v>
      </c>
      <c r="K37" s="9">
        <f t="shared" si="1"/>
        <v>66</v>
      </c>
      <c r="L37" s="9">
        <f t="shared" si="2"/>
        <v>24</v>
      </c>
      <c r="M37" s="9">
        <f t="shared" si="3"/>
        <v>6</v>
      </c>
      <c r="N37" s="7">
        <f t="shared" si="4"/>
        <v>120</v>
      </c>
      <c r="O37" s="316"/>
    </row>
    <row r="38" spans="1:15" x14ac:dyDescent="0.2">
      <c r="A38" s="253"/>
      <c r="B38" s="308" t="s">
        <v>3</v>
      </c>
      <c r="C38" s="11">
        <v>49</v>
      </c>
      <c r="D38" s="39"/>
      <c r="E38" s="9">
        <f>(SUMIFS('Tageplanung April'!$20:$20,'Tageplanung April'!57:57,"APH")+SUMIFS('Tageplanung April'!$18:$18,'Tageplanung April'!57:57,"Orient.Ph.")+SUMIFS('Tageplanung April'!$18:$18,'Tageplanung April'!57:57,"Vertiefung")+SUMIFS('Tageplanung April'!$18:$18,'Tageplanung April'!57:57,"Wahl 1")+SUMIFS('Tageplanung April'!$18:$18,'Tageplanung April'!57:57,"Wahl 2"))*(3+IF($D38="F",2,0))/5+(SUMIFS('Tageplanung August'!$20:$20,'Tageplanung August'!57:57,"APH")+SUMIFS('Tageplanung August'!$18:$18,'Tageplanung August'!57:57,"Orient.Ph.")+SUMIFS('Tageplanung August'!$18:$18,'Tageplanung August'!57:57,"Vertiefung")+SUMIFS('Tageplanung August'!$18:$18,'Tageplanung August'!57:57,"Wahl 1")+SUMIFS('Tageplanung August'!$18:$18,'Tageplanung August'!57:57,"Wahl 2"))*(3+IF($D38="F",2,0))/5+(SUMIFS('Tageplanung Oktober'!$20:$20,'Tageplanung Oktober'!57:57,"APH")+SUMIFS('Tageplanung Oktober'!$18:$18,'Tageplanung Oktober'!57:57,"Orient.Ph.")+SUMIFS('Tageplanung Oktober'!$18:$18,'Tageplanung Oktober'!57:57,"Vertiefung")+SUMIFS('Tageplanung Oktober'!$18:$18,'Tageplanung Oktober'!57:57,"Wahl 1")+SUMIFS('Tageplanung Oktober'!$18:$18,'Tageplanung Oktober'!57:57,"Wahl 2"))*(3+IF($D38="F",2,0))/5+SUMIFS('Blockplanung April'!$20:$20,'Blockplanung April'!57:57,"APH")+SUMIFS('Blockplanung April'!$18:$18,'Blockplanung April'!57:57,"Orient.Ph.")+SUMIFS('Blockplanung April'!$18:$18,'Blockplanung April'!57:57,"Vertiefung")+SUMIFS('Blockplanung April'!$18:$18,'Blockplanung April'!57:57,"Wahl 1")+SUMIFS('Blockplanung April'!$18:$18,'Blockplanung April'!57:57,"Wahl 2")+SUMIFS('Blockplanung August'!$20:$20,'Blockplanung August'!57:57,"APH")+SUMIFS('Blockplanung August'!$18:$18,'Blockplanung August'!57:57,"Orient.Ph.")+SUMIFS('Blockplanung August'!$18:$18,'Blockplanung August'!57:57,"Vertiefung")+SUMIFS('Blockplanung August'!$18:$18,'Blockplanung August'!57:57,"Wahl 1")+SUMIFS('Blockplanung August'!$18:$18,'Blockplanung August'!57:57,"Wahl 2")+SUMIFS('Blockplanung Oktober'!$20:$20,'Blockplanung Oktober'!57:57,"APH")+SUMIFS('Blockplanung Oktober'!$18:$18,'Blockplanung Oktober'!57:57,"Orient.Ph.")+SUMIFS('Blockplanung Oktober'!$18:$18,'Blockplanung Oktober'!57:57,"Vertiefung")+SUMIFS('Blockplanung Oktober'!$18:$18,'Blockplanung Oktober'!57:57,"Wahl 1")+SUMIFS('Blockplanung Oktober'!$18:$18,'Blockplanung Oktober'!57:57,"Wahl 2")</f>
        <v>129.19999999999999</v>
      </c>
      <c r="F38" s="9">
        <f>(SUMIFS('Tageplanung April'!$20:$20,'Tageplanung April'!57:57,"AD")+SUMIFS('Tageplanung April'!$17:$17,'Tageplanung April'!57:57,"Orient.Ph.")+SUMIFS('Tageplanung April'!$17:$17,'Tageplanung April'!57:57,"Vertiefung")+SUMIFS('Tageplanung April'!$17:$17,'Tageplanung April'!57:57,"Wahl 1")+SUMIFS('Tageplanung April'!$17:$17,'Tageplanung April'!57:57,"Wahl 2"))*(3+IF($D38="F",2,0))/5+(SUMIFS('Tageplanung August'!$20:$20,'Tageplanung August'!57:57,"AD")+SUMIFS('Tageplanung August'!$17:$17,'Tageplanung August'!57:57,"Orient.Ph.")+SUMIFS('Tageplanung August'!$17:$17,'Tageplanung August'!57:57,"Vertiefung")+SUMIFS('Tageplanung August'!$17:$17,'Tageplanung August'!57:57,"Wahl 1")+SUMIFS('Tageplanung August'!$17:$17,'Tageplanung August'!57:57,"Wahl 2"))*(3+IF($D38="F",2,0))/5+(SUMIFS('Tageplanung Oktober'!$20:$20,'Tageplanung Oktober'!57:57,"AD")+SUMIFS('Tageplanung Oktober'!$17:$17,'Tageplanung Oktober'!57:57,"Orient.Ph.")+SUMIFS('Tageplanung Oktober'!$17:$17,'Tageplanung Oktober'!57:57,"Vertiefung")+SUMIFS('Tageplanung Oktober'!$17:$17,'Tageplanung Oktober'!57:57,"Wahl 1")+SUMIFS('Tageplanung Oktober'!$17:$17,'Tageplanung Oktober'!57:57,"Wahl 2"))*(3+IF($D38="F",2,0))/5+SUMIFS('Blockplanung April'!$20:$20,'Blockplanung April'!57:57,"AD")+SUMIFS('Blockplanung April'!$17:$17,'Blockplanung April'!57:57,"Orient.Ph.")+SUMIFS('Blockplanung April'!$17:$17,'Blockplanung April'!57:57,"Vertiefung")+SUMIFS('Blockplanung April'!$17:$17,'Blockplanung April'!57:57,"Wahl 1")+SUMIFS('Blockplanung April'!$17:$17,'Blockplanung April'!57:57,"Wahl 2")+SUMIFS('Blockplanung August'!$20:$20,'Blockplanung August'!57:57,"AD")+SUMIFS('Blockplanung August'!$17:$17,'Blockplanung August'!57:57,"Orient.Ph.")+SUMIFS('Blockplanung August'!$17:$17,'Blockplanung August'!57:57,"Vertiefung")+SUMIFS('Blockplanung August'!$17:$17,'Blockplanung August'!57:57,"Wahl 1")+SUMIFS('Blockplanung August'!$17:$17,'Blockplanung August'!57:57,"Wahl 2")+SUMIFS('Blockplanung Oktober'!$20:$20,'Blockplanung Oktober'!57:57,"AD")+SUMIFS('Blockplanung Oktober'!$17:$17,'Blockplanung Oktober'!57:57,"Orient.Ph.")+SUMIFS('Blockplanung Oktober'!$17:$17,'Blockplanung Oktober'!57:57,"Vertiefung")+SUMIFS('Blockplanung Oktober'!$17:$17,'Blockplanung Oktober'!57:57,"Wahl 1")+SUMIFS('Blockplanung Oktober'!$17:$17,'Blockplanung Oktober'!57:57,"Wahl 2")</f>
        <v>71</v>
      </c>
      <c r="G38" s="9">
        <f>(SUMIFS('Tageplanung April'!$20:$20,'Tageplanung April'!57:57,"KH")+SUMIFS('Tageplanung April'!$15:$15,'Tageplanung April'!57:57,"Orient.Ph.")+SUMIFS('Tageplanung April'!$15:$15,'Tageplanung April'!57:57,"Vertiefung")+SUMIFS('Tageplanung April'!$15:$15,'Tageplanung April'!57:57,"Wahl 1")+SUMIFS('Tageplanung April'!$15:$15,'Tageplanung April'!57:57,"Wahl 2"))*(3+IF($D38="F",2,0))/5+(SUMIFS('Tageplanung August'!$20:$20,'Tageplanung August'!57:57,"KH")+SUMIFS('Tageplanung August'!$15:$15,'Tageplanung August'!57:57,"Orient.Ph.")+SUMIFS('Tageplanung August'!$15:$15,'Tageplanung August'!57:57,"Vertiefung")+SUMIFS('Tageplanung August'!$15:$15,'Tageplanung August'!57:57,"Wahl 1")+SUMIFS('Tageplanung August'!$15:$15,'Tageplanung August'!57:57,"Wahl 2"))*(3+IF($D38="F",2,0))/5+(SUMIFS('Tageplanung Oktober'!$20:$20,'Tageplanung Oktober'!57:57,"KH")+SUMIFS('Tageplanung Oktober'!$15:$15,'Tageplanung Oktober'!57:57,"Orient.Ph.")+SUMIFS('Tageplanung Oktober'!$15:$15,'Tageplanung Oktober'!57:57,"Vertiefung")+SUMIFS('Tageplanung Oktober'!$15:$15,'Tageplanung Oktober'!57:57,"Wahl 1")+SUMIFS('Tageplanung Oktober'!$15:$15,'Tageplanung Oktober'!57:57,"Wahl 2"))*(3+IF($D38="F",2,0))/5+SUMIFS('Blockplanung April'!$20:$20,'Blockplanung April'!57:57,"KH")+SUMIFS('Blockplanung April'!$15:$15,'Blockplanung April'!57:57,"Orient.Ph.")+SUMIFS('Blockplanung April'!$15:$15,'Blockplanung April'!57:57,"Vertiefung")+SUMIFS('Blockplanung April'!$15:$15,'Blockplanung April'!57:57,"Wahl 1")+SUMIFS('Blockplanung April'!$15:$15,'Blockplanung April'!57:57,"Wahl 2")+SUMIFS('Blockplanung August'!$20:$20,'Blockplanung August'!57:57,"KH")+SUMIFS('Blockplanung August'!$15:$15,'Blockplanung August'!57:57,"Orient.Ph.")+SUMIFS('Blockplanung August'!$15:$15,'Blockplanung August'!57:57,"Vertiefung")+SUMIFS('Blockplanung August'!$15:$15,'Blockplanung August'!57:57,"Wahl 1")+SUMIFS('Blockplanung August'!$15:$15,'Blockplanung August'!57:57,"Wahl 2")+SUMIFS('Blockplanung Oktober'!$20:$20,'Blockplanung Oktober'!57:57,"KH")+SUMIFS('Blockplanung Oktober'!$15:$15,'Blockplanung Oktober'!57:57,"Orient.Ph.")+SUMIFS('Blockplanung Oktober'!$15:$15,'Blockplanung Oktober'!57:57,"Vertiefung")+SUMIFS('Blockplanung Oktober'!$15:$15,'Blockplanung Oktober'!57:57,"Wahl 1")+SUMIFS('Blockplanung Oktober'!$15:$15,'Blockplanung Oktober'!57:57,"Wahl 2")</f>
        <v>40</v>
      </c>
      <c r="H38" s="9">
        <f>(SUMIFS('Tageplanung April'!$20:$20,'Tageplanung April'!57:57,"Päd")+SUMIFS('Tageplanung April'!$16:$16,'Tageplanung April'!57:57,"Orient.Ph.")+SUMIFS('Tageplanung April'!$16:$16,'Tageplanung April'!57:57,"Vertiefung")+SUMIFS('Tageplanung April'!$16:$16,'Tageplanung April'!57:57,"Wahl 1")+SUMIFS('Tageplanung April'!$16:$16,'Tageplanung April'!57:57,"Wahl 2"))*(3+IF($D38="F",2,0))/5+(SUMIFS('Tageplanung August'!$20:$20,'Tageplanung August'!57:57,"Päd")+SUMIFS('Tageplanung August'!$16:$16,'Tageplanung August'!57:57,"Orient.Ph.")+SUMIFS('Tageplanung August'!$16:$16,'Tageplanung August'!57:57,"Vertiefung")+SUMIFS('Tageplanung August'!$16:$16,'Tageplanung August'!57:57,"Wahl 1")+SUMIFS('Tageplanung August'!$16:$16,'Tageplanung August'!57:57,"Wahl 2"))*(3+IF($D38="F",2,0))/5+(SUMIFS('Tageplanung Oktober'!$20:$20,'Tageplanung Oktober'!57:57,"Päd")+SUMIFS('Tageplanung Oktober'!$16:$16,'Tageplanung Oktober'!57:57,"Orient.Ph.")+SUMIFS('Tageplanung Oktober'!$16:$16,'Tageplanung Oktober'!57:57,"Vertiefung")+SUMIFS('Tageplanung Oktober'!$16:$16,'Tageplanung Oktober'!57:57,"Wahl 1")+SUMIFS('Tageplanung Oktober'!$16:$16,'Tageplanung Oktober'!57:57,"Wahl 2"))*(3+IF($D38="F",2,0))/5+SUMIFS('Blockplanung April'!$20:$20,'Blockplanung April'!57:57,"Päd")+SUMIFS('Blockplanung April'!$16:$16,'Blockplanung April'!57:57,"Orient.Ph.")+SUMIFS('Blockplanung April'!$16:$16,'Blockplanung April'!57:57,"Vertiefung")+SUMIFS('Blockplanung April'!$16:$16,'Blockplanung April'!57:57,"Wahl 1")+SUMIFS('Blockplanung April'!$16:$16,'Blockplanung April'!57:57,"Wahl 2")+SUMIFS('Blockplanung August'!$20:$20,'Blockplanung August'!57:57,"Päd")+SUMIFS('Blockplanung August'!$16:$16,'Blockplanung August'!57:57,"Orient.Ph.")+SUMIFS('Blockplanung August'!$16:$16,'Blockplanung August'!57:57,"Vertiefung")+SUMIFS('Blockplanung August'!$16:$16,'Blockplanung August'!57:57,"Wahl 1")+SUMIFS('Blockplanung August'!$16:$16,'Blockplanung August'!57:57,"Wahl 2")+SUMIFS('Blockplanung Oktober'!$20:$20,'Blockplanung Oktober'!57:57,"Päd")+SUMIFS('Blockplanung Oktober'!$16:$16,'Blockplanung Oktober'!57:57,"Orient.Ph.")+SUMIFS('Blockplanung Oktober'!$16:$16,'Blockplanung Oktober'!57:57,"Vertiefung")+SUMIFS('Blockplanung Oktober'!$16:$16,'Blockplanung Oktober'!57:57,"Wahl 1")+SUMIFS('Blockplanung Oktober'!$16:$16,'Blockplanung Oktober'!57:57,"Wahl 2")</f>
        <v>9.4</v>
      </c>
      <c r="I38" s="9">
        <f>(SUMIFS('Tageplanung April'!$20:$20,'Tageplanung April'!57:57,"Psych")+SUMIFS('Tageplanung April'!$19:$19,'Tageplanung April'!57:57,"Orient.Ph.")+SUMIFS('Tageplanung April'!$19:$19,'Tageplanung April'!57:57,"Vertiefung")+SUMIFS('Tageplanung April'!$19:$19,'Tageplanung April'!57:57,"Wahl 1")+SUMIFS('Tageplanung April'!$19:$19,'Tageplanung April'!57:57,"Wahl 2"))*(3+IF($D38="F",2,0))/5+(SUMIFS('Tageplanung August'!$20:$20,'Tageplanung August'!57:57,"Psych")+SUMIFS('Tageplanung August'!$19:$19,'Tageplanung August'!57:57,"Orient.Ph.")+SUMIFS('Tageplanung August'!$19:$19,'Tageplanung August'!57:57,"Vertiefung")+SUMIFS('Tageplanung August'!$19:$19,'Tageplanung August'!57:57,"Wahl 1")+SUMIFS('Tageplanung August'!$19:$19,'Tageplanung August'!57:57,"Wahl 2"))*(3+IF($D38="F",2,0))/5+(SUMIFS('Tageplanung Oktober'!$20:$20,'Tageplanung Oktober'!57:57,"Psych")+SUMIFS('Tageplanung Oktober'!$19:$19,'Tageplanung Oktober'!57:57,"Orient.Ph.")+SUMIFS('Tageplanung Oktober'!$19:$19,'Tageplanung Oktober'!57:57,"Vertiefung")+SUMIFS('Tageplanung Oktober'!$19:$19,'Tageplanung Oktober'!57:57,"Wahl 1")+SUMIFS('Tageplanung Oktober'!$19:$19,'Tageplanung Oktober'!57:57,"Wahl 2"))*(3+IF($D38="F",2,0))/5+SUMIFS('Blockplanung April'!$20:$20,'Blockplanung April'!57:57,"Psych")+SUMIFS('Blockplanung April'!$19:$19,'Blockplanung April'!57:57,"Orient.Ph.")+SUMIFS('Blockplanung April'!$19:$19,'Blockplanung April'!57:57,"Vertiefung")+SUMIFS('Blockplanung April'!$19:$19,'Blockplanung April'!57:57,"Wahl 1")+SUMIFS('Blockplanung April'!$19:$19,'Blockplanung April'!57:57,"Wahl 2")+SUMIFS('Blockplanung August'!$20:$20,'Blockplanung August'!57:57,"Psych")+SUMIFS('Blockplanung August'!$19:$19,'Blockplanung August'!57:57,"Orient.Ph.")+SUMIFS('Blockplanung August'!$19:$19,'Blockplanung August'!57:57,"Vertiefung")+SUMIFS('Blockplanung August'!$19:$19,'Blockplanung August'!57:57,"Wahl 1")+SUMIFS('Blockplanung August'!$19:$19,'Blockplanung August'!57:57,"Wahl 2")+SUMIFS('Blockplanung Oktober'!$20:$20,'Blockplanung Oktober'!57:57,"Psych")+SUMIFS('Blockplanung Oktober'!$19:$19,'Blockplanung Oktober'!57:57,"Orient.Ph.")+SUMIFS('Blockplanung Oktober'!$19:$19,'Blockplanung Oktober'!57:57,"Vertiefung")+SUMIFS('Blockplanung Oktober'!$19:$19,'Blockplanung Oktober'!57:57,"Wahl 1")+SUMIFS('Blockplanung Oktober'!$19:$19,'Blockplanung Oktober'!57:57,"Wahl 2")</f>
        <v>0</v>
      </c>
      <c r="J38" s="9">
        <f t="shared" si="0"/>
        <v>168</v>
      </c>
      <c r="K38" s="9">
        <f t="shared" si="1"/>
        <v>66</v>
      </c>
      <c r="L38" s="9">
        <f t="shared" si="2"/>
        <v>24</v>
      </c>
      <c r="M38" s="9">
        <f t="shared" si="3"/>
        <v>6</v>
      </c>
      <c r="N38" s="7">
        <f t="shared" si="4"/>
        <v>120</v>
      </c>
      <c r="O38" s="316"/>
    </row>
    <row r="39" spans="1:15" x14ac:dyDescent="0.2">
      <c r="A39" s="253"/>
      <c r="B39" s="308"/>
      <c r="C39" s="11">
        <v>50</v>
      </c>
      <c r="D39" s="39"/>
      <c r="E39" s="9">
        <f>(SUMIFS('Tageplanung April'!$20:$20,'Tageplanung April'!58:58,"APH")+SUMIFS('Tageplanung April'!$18:$18,'Tageplanung April'!58:58,"Orient.Ph.")+SUMIFS('Tageplanung April'!$18:$18,'Tageplanung April'!58:58,"Vertiefung")+SUMIFS('Tageplanung April'!$18:$18,'Tageplanung April'!58:58,"Wahl 1")+SUMIFS('Tageplanung April'!$18:$18,'Tageplanung April'!58:58,"Wahl 2"))*(3+IF($D39="F",2,0))/5+(SUMIFS('Tageplanung August'!$20:$20,'Tageplanung August'!58:58,"APH")+SUMIFS('Tageplanung August'!$18:$18,'Tageplanung August'!58:58,"Orient.Ph.")+SUMIFS('Tageplanung August'!$18:$18,'Tageplanung August'!58:58,"Vertiefung")+SUMIFS('Tageplanung August'!$18:$18,'Tageplanung August'!58:58,"Wahl 1")+SUMIFS('Tageplanung August'!$18:$18,'Tageplanung August'!58:58,"Wahl 2"))*(3+IF($D39="F",2,0))/5+(SUMIFS('Tageplanung Oktober'!$20:$20,'Tageplanung Oktober'!58:58,"APH")+SUMIFS('Tageplanung Oktober'!$18:$18,'Tageplanung Oktober'!58:58,"Orient.Ph.")+SUMIFS('Tageplanung Oktober'!$18:$18,'Tageplanung Oktober'!58:58,"Vertiefung")+SUMIFS('Tageplanung Oktober'!$18:$18,'Tageplanung Oktober'!58:58,"Wahl 1")+SUMIFS('Tageplanung Oktober'!$18:$18,'Tageplanung Oktober'!58:58,"Wahl 2"))*(3+IF($D39="F",2,0))/5+SUMIFS('Blockplanung April'!$20:$20,'Blockplanung April'!58:58,"APH")+SUMIFS('Blockplanung April'!$18:$18,'Blockplanung April'!58:58,"Orient.Ph.")+SUMIFS('Blockplanung April'!$18:$18,'Blockplanung April'!58:58,"Vertiefung")+SUMIFS('Blockplanung April'!$18:$18,'Blockplanung April'!58:58,"Wahl 1")+SUMIFS('Blockplanung April'!$18:$18,'Blockplanung April'!58:58,"Wahl 2")+SUMIFS('Blockplanung August'!$20:$20,'Blockplanung August'!58:58,"APH")+SUMIFS('Blockplanung August'!$18:$18,'Blockplanung August'!58:58,"Orient.Ph.")+SUMIFS('Blockplanung August'!$18:$18,'Blockplanung August'!58:58,"Vertiefung")+SUMIFS('Blockplanung August'!$18:$18,'Blockplanung August'!58:58,"Wahl 1")+SUMIFS('Blockplanung August'!$18:$18,'Blockplanung August'!58:58,"Wahl 2")+SUMIFS('Blockplanung Oktober'!$20:$20,'Blockplanung Oktober'!58:58,"APH")+SUMIFS('Blockplanung Oktober'!$18:$18,'Blockplanung Oktober'!58:58,"Orient.Ph.")+SUMIFS('Blockplanung Oktober'!$18:$18,'Blockplanung Oktober'!58:58,"Vertiefung")+SUMIFS('Blockplanung Oktober'!$18:$18,'Blockplanung Oktober'!58:58,"Wahl 1")+SUMIFS('Blockplanung Oktober'!$18:$18,'Blockplanung Oktober'!58:58,"Wahl 2")</f>
        <v>129.19999999999999</v>
      </c>
      <c r="F39" s="9">
        <f>(SUMIFS('Tageplanung April'!$20:$20,'Tageplanung April'!58:58,"AD")+SUMIFS('Tageplanung April'!$17:$17,'Tageplanung April'!58:58,"Orient.Ph.")+SUMIFS('Tageplanung April'!$17:$17,'Tageplanung April'!58:58,"Vertiefung")+SUMIFS('Tageplanung April'!$17:$17,'Tageplanung April'!58:58,"Wahl 1")+SUMIFS('Tageplanung April'!$17:$17,'Tageplanung April'!58:58,"Wahl 2"))*(3+IF($D39="F",2,0))/5+(SUMIFS('Tageplanung August'!$20:$20,'Tageplanung August'!58:58,"AD")+SUMIFS('Tageplanung August'!$17:$17,'Tageplanung August'!58:58,"Orient.Ph.")+SUMIFS('Tageplanung August'!$17:$17,'Tageplanung August'!58:58,"Vertiefung")+SUMIFS('Tageplanung August'!$17:$17,'Tageplanung August'!58:58,"Wahl 1")+SUMIFS('Tageplanung August'!$17:$17,'Tageplanung August'!58:58,"Wahl 2"))*(3+IF($D39="F",2,0))/5+(SUMIFS('Tageplanung Oktober'!$20:$20,'Tageplanung Oktober'!58:58,"AD")+SUMIFS('Tageplanung Oktober'!$17:$17,'Tageplanung Oktober'!58:58,"Orient.Ph.")+SUMIFS('Tageplanung Oktober'!$17:$17,'Tageplanung Oktober'!58:58,"Vertiefung")+SUMIFS('Tageplanung Oktober'!$17:$17,'Tageplanung Oktober'!58:58,"Wahl 1")+SUMIFS('Tageplanung Oktober'!$17:$17,'Tageplanung Oktober'!58:58,"Wahl 2"))*(3+IF($D39="F",2,0))/5+SUMIFS('Blockplanung April'!$20:$20,'Blockplanung April'!58:58,"AD")+SUMIFS('Blockplanung April'!$17:$17,'Blockplanung April'!58:58,"Orient.Ph.")+SUMIFS('Blockplanung April'!$17:$17,'Blockplanung April'!58:58,"Vertiefung")+SUMIFS('Blockplanung April'!$17:$17,'Blockplanung April'!58:58,"Wahl 1")+SUMIFS('Blockplanung April'!$17:$17,'Blockplanung April'!58:58,"Wahl 2")+SUMIFS('Blockplanung August'!$20:$20,'Blockplanung August'!58:58,"AD")+SUMIFS('Blockplanung August'!$17:$17,'Blockplanung August'!58:58,"Orient.Ph.")+SUMIFS('Blockplanung August'!$17:$17,'Blockplanung August'!58:58,"Vertiefung")+SUMIFS('Blockplanung August'!$17:$17,'Blockplanung August'!58:58,"Wahl 1")+SUMIFS('Blockplanung August'!$17:$17,'Blockplanung August'!58:58,"Wahl 2")+SUMIFS('Blockplanung Oktober'!$20:$20,'Blockplanung Oktober'!58:58,"AD")+SUMIFS('Blockplanung Oktober'!$17:$17,'Blockplanung Oktober'!58:58,"Orient.Ph.")+SUMIFS('Blockplanung Oktober'!$17:$17,'Blockplanung Oktober'!58:58,"Vertiefung")+SUMIFS('Blockplanung Oktober'!$17:$17,'Blockplanung Oktober'!58:58,"Wahl 1")+SUMIFS('Blockplanung Oktober'!$17:$17,'Blockplanung Oktober'!58:58,"Wahl 2")</f>
        <v>71</v>
      </c>
      <c r="G39" s="9">
        <f>(SUMIFS('Tageplanung April'!$20:$20,'Tageplanung April'!58:58,"KH")+SUMIFS('Tageplanung April'!$15:$15,'Tageplanung April'!58:58,"Orient.Ph.")+SUMIFS('Tageplanung April'!$15:$15,'Tageplanung April'!58:58,"Vertiefung")+SUMIFS('Tageplanung April'!$15:$15,'Tageplanung April'!58:58,"Wahl 1")+SUMIFS('Tageplanung April'!$15:$15,'Tageplanung April'!58:58,"Wahl 2"))*(3+IF($D39="F",2,0))/5+(SUMIFS('Tageplanung August'!$20:$20,'Tageplanung August'!58:58,"KH")+SUMIFS('Tageplanung August'!$15:$15,'Tageplanung August'!58:58,"Orient.Ph.")+SUMIFS('Tageplanung August'!$15:$15,'Tageplanung August'!58:58,"Vertiefung")+SUMIFS('Tageplanung August'!$15:$15,'Tageplanung August'!58:58,"Wahl 1")+SUMIFS('Tageplanung August'!$15:$15,'Tageplanung August'!58:58,"Wahl 2"))*(3+IF($D39="F",2,0))/5+(SUMIFS('Tageplanung Oktober'!$20:$20,'Tageplanung Oktober'!58:58,"KH")+SUMIFS('Tageplanung Oktober'!$15:$15,'Tageplanung Oktober'!58:58,"Orient.Ph.")+SUMIFS('Tageplanung Oktober'!$15:$15,'Tageplanung Oktober'!58:58,"Vertiefung")+SUMIFS('Tageplanung Oktober'!$15:$15,'Tageplanung Oktober'!58:58,"Wahl 1")+SUMIFS('Tageplanung Oktober'!$15:$15,'Tageplanung Oktober'!58:58,"Wahl 2"))*(3+IF($D39="F",2,0))/5+SUMIFS('Blockplanung April'!$20:$20,'Blockplanung April'!58:58,"KH")+SUMIFS('Blockplanung April'!$15:$15,'Blockplanung April'!58:58,"Orient.Ph.")+SUMIFS('Blockplanung April'!$15:$15,'Blockplanung April'!58:58,"Vertiefung")+SUMIFS('Blockplanung April'!$15:$15,'Blockplanung April'!58:58,"Wahl 1")+SUMIFS('Blockplanung April'!$15:$15,'Blockplanung April'!58:58,"Wahl 2")+SUMIFS('Blockplanung August'!$20:$20,'Blockplanung August'!58:58,"KH")+SUMIFS('Blockplanung August'!$15:$15,'Blockplanung August'!58:58,"Orient.Ph.")+SUMIFS('Blockplanung August'!$15:$15,'Blockplanung August'!58:58,"Vertiefung")+SUMIFS('Blockplanung August'!$15:$15,'Blockplanung August'!58:58,"Wahl 1")+SUMIFS('Blockplanung August'!$15:$15,'Blockplanung August'!58:58,"Wahl 2")+SUMIFS('Blockplanung Oktober'!$20:$20,'Blockplanung Oktober'!58:58,"KH")+SUMIFS('Blockplanung Oktober'!$15:$15,'Blockplanung Oktober'!58:58,"Orient.Ph.")+SUMIFS('Blockplanung Oktober'!$15:$15,'Blockplanung Oktober'!58:58,"Vertiefung")+SUMIFS('Blockplanung Oktober'!$15:$15,'Blockplanung Oktober'!58:58,"Wahl 1")+SUMIFS('Blockplanung Oktober'!$15:$15,'Blockplanung Oktober'!58:58,"Wahl 2")</f>
        <v>40</v>
      </c>
      <c r="H39" s="9">
        <f>(SUMIFS('Tageplanung April'!$20:$20,'Tageplanung April'!58:58,"Päd")+SUMIFS('Tageplanung April'!$16:$16,'Tageplanung April'!58:58,"Orient.Ph.")+SUMIFS('Tageplanung April'!$16:$16,'Tageplanung April'!58:58,"Vertiefung")+SUMIFS('Tageplanung April'!$16:$16,'Tageplanung April'!58:58,"Wahl 1")+SUMIFS('Tageplanung April'!$16:$16,'Tageplanung April'!58:58,"Wahl 2"))*(3+IF($D39="F",2,0))/5+(SUMIFS('Tageplanung August'!$20:$20,'Tageplanung August'!58:58,"Päd")+SUMIFS('Tageplanung August'!$16:$16,'Tageplanung August'!58:58,"Orient.Ph.")+SUMIFS('Tageplanung August'!$16:$16,'Tageplanung August'!58:58,"Vertiefung")+SUMIFS('Tageplanung August'!$16:$16,'Tageplanung August'!58:58,"Wahl 1")+SUMIFS('Tageplanung August'!$16:$16,'Tageplanung August'!58:58,"Wahl 2"))*(3+IF($D39="F",2,0))/5+(SUMIFS('Tageplanung Oktober'!$20:$20,'Tageplanung Oktober'!58:58,"Päd")+SUMIFS('Tageplanung Oktober'!$16:$16,'Tageplanung Oktober'!58:58,"Orient.Ph.")+SUMIFS('Tageplanung Oktober'!$16:$16,'Tageplanung Oktober'!58:58,"Vertiefung")+SUMIFS('Tageplanung Oktober'!$16:$16,'Tageplanung Oktober'!58:58,"Wahl 1")+SUMIFS('Tageplanung Oktober'!$16:$16,'Tageplanung Oktober'!58:58,"Wahl 2"))*(3+IF($D39="F",2,0))/5+SUMIFS('Blockplanung April'!$20:$20,'Blockplanung April'!58:58,"Päd")+SUMIFS('Blockplanung April'!$16:$16,'Blockplanung April'!58:58,"Orient.Ph.")+SUMIFS('Blockplanung April'!$16:$16,'Blockplanung April'!58:58,"Vertiefung")+SUMIFS('Blockplanung April'!$16:$16,'Blockplanung April'!58:58,"Wahl 1")+SUMIFS('Blockplanung April'!$16:$16,'Blockplanung April'!58:58,"Wahl 2")+SUMIFS('Blockplanung August'!$20:$20,'Blockplanung August'!58:58,"Päd")+SUMIFS('Blockplanung August'!$16:$16,'Blockplanung August'!58:58,"Orient.Ph.")+SUMIFS('Blockplanung August'!$16:$16,'Blockplanung August'!58:58,"Vertiefung")+SUMIFS('Blockplanung August'!$16:$16,'Blockplanung August'!58:58,"Wahl 1")+SUMIFS('Blockplanung August'!$16:$16,'Blockplanung August'!58:58,"Wahl 2")+SUMIFS('Blockplanung Oktober'!$20:$20,'Blockplanung Oktober'!58:58,"Päd")+SUMIFS('Blockplanung Oktober'!$16:$16,'Blockplanung Oktober'!58:58,"Orient.Ph.")+SUMIFS('Blockplanung Oktober'!$16:$16,'Blockplanung Oktober'!58:58,"Vertiefung")+SUMIFS('Blockplanung Oktober'!$16:$16,'Blockplanung Oktober'!58:58,"Wahl 1")+SUMIFS('Blockplanung Oktober'!$16:$16,'Blockplanung Oktober'!58:58,"Wahl 2")</f>
        <v>9.4</v>
      </c>
      <c r="I39" s="9">
        <f>(SUMIFS('Tageplanung April'!$20:$20,'Tageplanung April'!58:58,"Psych")+SUMIFS('Tageplanung April'!$19:$19,'Tageplanung April'!58:58,"Orient.Ph.")+SUMIFS('Tageplanung April'!$19:$19,'Tageplanung April'!58:58,"Vertiefung")+SUMIFS('Tageplanung April'!$19:$19,'Tageplanung April'!58:58,"Wahl 1")+SUMIFS('Tageplanung April'!$19:$19,'Tageplanung April'!58:58,"Wahl 2"))*(3+IF($D39="F",2,0))/5+(SUMIFS('Tageplanung August'!$20:$20,'Tageplanung August'!58:58,"Psych")+SUMIFS('Tageplanung August'!$19:$19,'Tageplanung August'!58:58,"Orient.Ph.")+SUMIFS('Tageplanung August'!$19:$19,'Tageplanung August'!58:58,"Vertiefung")+SUMIFS('Tageplanung August'!$19:$19,'Tageplanung August'!58:58,"Wahl 1")+SUMIFS('Tageplanung August'!$19:$19,'Tageplanung August'!58:58,"Wahl 2"))*(3+IF($D39="F",2,0))/5+(SUMIFS('Tageplanung Oktober'!$20:$20,'Tageplanung Oktober'!58:58,"Psych")+SUMIFS('Tageplanung Oktober'!$19:$19,'Tageplanung Oktober'!58:58,"Orient.Ph.")+SUMIFS('Tageplanung Oktober'!$19:$19,'Tageplanung Oktober'!58:58,"Vertiefung")+SUMIFS('Tageplanung Oktober'!$19:$19,'Tageplanung Oktober'!58:58,"Wahl 1")+SUMIFS('Tageplanung Oktober'!$19:$19,'Tageplanung Oktober'!58:58,"Wahl 2"))*(3+IF($D39="F",2,0))/5+SUMIFS('Blockplanung April'!$20:$20,'Blockplanung April'!58:58,"Psych")+SUMIFS('Blockplanung April'!$19:$19,'Blockplanung April'!58:58,"Orient.Ph.")+SUMIFS('Blockplanung April'!$19:$19,'Blockplanung April'!58:58,"Vertiefung")+SUMIFS('Blockplanung April'!$19:$19,'Blockplanung April'!58:58,"Wahl 1")+SUMIFS('Blockplanung April'!$19:$19,'Blockplanung April'!58:58,"Wahl 2")+SUMIFS('Blockplanung August'!$20:$20,'Blockplanung August'!58:58,"Psych")+SUMIFS('Blockplanung August'!$19:$19,'Blockplanung August'!58:58,"Orient.Ph.")+SUMIFS('Blockplanung August'!$19:$19,'Blockplanung August'!58:58,"Vertiefung")+SUMIFS('Blockplanung August'!$19:$19,'Blockplanung August'!58:58,"Wahl 1")+SUMIFS('Blockplanung August'!$19:$19,'Blockplanung August'!58:58,"Wahl 2")+SUMIFS('Blockplanung Oktober'!$20:$20,'Blockplanung Oktober'!58:58,"Psych")+SUMIFS('Blockplanung Oktober'!$19:$19,'Blockplanung Oktober'!58:58,"Orient.Ph.")+SUMIFS('Blockplanung Oktober'!$19:$19,'Blockplanung Oktober'!58:58,"Vertiefung")+SUMIFS('Blockplanung Oktober'!$19:$19,'Blockplanung Oktober'!58:58,"Wahl 1")+SUMIFS('Blockplanung Oktober'!$19:$19,'Blockplanung Oktober'!58:58,"Wahl 2")</f>
        <v>0</v>
      </c>
      <c r="J39" s="9">
        <f t="shared" si="0"/>
        <v>168</v>
      </c>
      <c r="K39" s="9">
        <f t="shared" si="1"/>
        <v>66</v>
      </c>
      <c r="L39" s="9">
        <f t="shared" si="2"/>
        <v>24</v>
      </c>
      <c r="M39" s="9">
        <f t="shared" si="3"/>
        <v>6</v>
      </c>
      <c r="N39" s="7">
        <f t="shared" si="4"/>
        <v>120</v>
      </c>
      <c r="O39" s="316"/>
    </row>
    <row r="40" spans="1:15" x14ac:dyDescent="0.2">
      <c r="A40" s="253"/>
      <c r="B40" s="308"/>
      <c r="C40" s="11">
        <v>51</v>
      </c>
      <c r="D40" s="39"/>
      <c r="E40" s="9">
        <f>(SUMIFS('Tageplanung April'!$20:$20,'Tageplanung April'!59:59,"APH")+SUMIFS('Tageplanung April'!$18:$18,'Tageplanung April'!59:59,"Orient.Ph.")+SUMIFS('Tageplanung April'!$18:$18,'Tageplanung April'!59:59,"Vertiefung")+SUMIFS('Tageplanung April'!$18:$18,'Tageplanung April'!59:59,"Wahl 1")+SUMIFS('Tageplanung April'!$18:$18,'Tageplanung April'!59:59,"Wahl 2"))*(3+IF($D40="F",2,0))/5+(SUMIFS('Tageplanung August'!$20:$20,'Tageplanung August'!59:59,"APH")+SUMIFS('Tageplanung August'!$18:$18,'Tageplanung August'!59:59,"Orient.Ph.")+SUMIFS('Tageplanung August'!$18:$18,'Tageplanung August'!59:59,"Vertiefung")+SUMIFS('Tageplanung August'!$18:$18,'Tageplanung August'!59:59,"Wahl 1")+SUMIFS('Tageplanung August'!$18:$18,'Tageplanung August'!59:59,"Wahl 2"))*(3+IF($D40="F",2,0))/5+(SUMIFS('Tageplanung Oktober'!$20:$20,'Tageplanung Oktober'!59:59,"APH")+SUMIFS('Tageplanung Oktober'!$18:$18,'Tageplanung Oktober'!59:59,"Orient.Ph.")+SUMIFS('Tageplanung Oktober'!$18:$18,'Tageplanung Oktober'!59:59,"Vertiefung")+SUMIFS('Tageplanung Oktober'!$18:$18,'Tageplanung Oktober'!59:59,"Wahl 1")+SUMIFS('Tageplanung Oktober'!$18:$18,'Tageplanung Oktober'!59:59,"Wahl 2"))*(3+IF($D40="F",2,0))/5+SUMIFS('Blockplanung April'!$20:$20,'Blockplanung April'!59:59,"APH")+SUMIFS('Blockplanung April'!$18:$18,'Blockplanung April'!59:59,"Orient.Ph.")+SUMIFS('Blockplanung April'!$18:$18,'Blockplanung April'!59:59,"Vertiefung")+SUMIFS('Blockplanung April'!$18:$18,'Blockplanung April'!59:59,"Wahl 1")+SUMIFS('Blockplanung April'!$18:$18,'Blockplanung April'!59:59,"Wahl 2")+SUMIFS('Blockplanung August'!$20:$20,'Blockplanung August'!59:59,"APH")+SUMIFS('Blockplanung August'!$18:$18,'Blockplanung August'!59:59,"Orient.Ph.")+SUMIFS('Blockplanung August'!$18:$18,'Blockplanung August'!59:59,"Vertiefung")+SUMIFS('Blockplanung August'!$18:$18,'Blockplanung August'!59:59,"Wahl 1")+SUMIFS('Blockplanung August'!$18:$18,'Blockplanung August'!59:59,"Wahl 2")+SUMIFS('Blockplanung Oktober'!$20:$20,'Blockplanung Oktober'!59:59,"APH")+SUMIFS('Blockplanung Oktober'!$18:$18,'Blockplanung Oktober'!59:59,"Orient.Ph.")+SUMIFS('Blockplanung Oktober'!$18:$18,'Blockplanung Oktober'!59:59,"Vertiefung")+SUMIFS('Blockplanung Oktober'!$18:$18,'Blockplanung Oktober'!59:59,"Wahl 1")+SUMIFS('Blockplanung Oktober'!$18:$18,'Blockplanung Oktober'!59:59,"Wahl 2")</f>
        <v>159.19999999999999</v>
      </c>
      <c r="F40" s="9">
        <f>(SUMIFS('Tageplanung April'!$20:$20,'Tageplanung April'!59:59,"AD")+SUMIFS('Tageplanung April'!$17:$17,'Tageplanung April'!59:59,"Orient.Ph.")+SUMIFS('Tageplanung April'!$17:$17,'Tageplanung April'!59:59,"Vertiefung")+SUMIFS('Tageplanung April'!$17:$17,'Tageplanung April'!59:59,"Wahl 1")+SUMIFS('Tageplanung April'!$17:$17,'Tageplanung April'!59:59,"Wahl 2"))*(3+IF($D40="F",2,0))/5+(SUMIFS('Tageplanung August'!$20:$20,'Tageplanung August'!59:59,"AD")+SUMIFS('Tageplanung August'!$17:$17,'Tageplanung August'!59:59,"Orient.Ph.")+SUMIFS('Tageplanung August'!$17:$17,'Tageplanung August'!59:59,"Vertiefung")+SUMIFS('Tageplanung August'!$17:$17,'Tageplanung August'!59:59,"Wahl 1")+SUMIFS('Tageplanung August'!$17:$17,'Tageplanung August'!59:59,"Wahl 2"))*(3+IF($D40="F",2,0))/5+(SUMIFS('Tageplanung Oktober'!$20:$20,'Tageplanung Oktober'!59:59,"AD")+SUMIFS('Tageplanung Oktober'!$17:$17,'Tageplanung Oktober'!59:59,"Orient.Ph.")+SUMIFS('Tageplanung Oktober'!$17:$17,'Tageplanung Oktober'!59:59,"Vertiefung")+SUMIFS('Tageplanung Oktober'!$17:$17,'Tageplanung Oktober'!59:59,"Wahl 1")+SUMIFS('Tageplanung Oktober'!$17:$17,'Tageplanung Oktober'!59:59,"Wahl 2"))*(3+IF($D40="F",2,0))/5+SUMIFS('Blockplanung April'!$20:$20,'Blockplanung April'!59:59,"AD")+SUMIFS('Blockplanung April'!$17:$17,'Blockplanung April'!59:59,"Orient.Ph.")+SUMIFS('Blockplanung April'!$17:$17,'Blockplanung April'!59:59,"Vertiefung")+SUMIFS('Blockplanung April'!$17:$17,'Blockplanung April'!59:59,"Wahl 1")+SUMIFS('Blockplanung April'!$17:$17,'Blockplanung April'!59:59,"Wahl 2")+SUMIFS('Blockplanung August'!$20:$20,'Blockplanung August'!59:59,"AD")+SUMIFS('Blockplanung August'!$17:$17,'Blockplanung August'!59:59,"Orient.Ph.")+SUMIFS('Blockplanung August'!$17:$17,'Blockplanung August'!59:59,"Vertiefung")+SUMIFS('Blockplanung August'!$17:$17,'Blockplanung August'!59:59,"Wahl 1")+SUMIFS('Blockplanung August'!$17:$17,'Blockplanung August'!59:59,"Wahl 2")+SUMIFS('Blockplanung Oktober'!$20:$20,'Blockplanung Oktober'!59:59,"AD")+SUMIFS('Blockplanung Oktober'!$17:$17,'Blockplanung Oktober'!59:59,"Orient.Ph.")+SUMIFS('Blockplanung Oktober'!$17:$17,'Blockplanung Oktober'!59:59,"Vertiefung")+SUMIFS('Blockplanung Oktober'!$17:$17,'Blockplanung Oktober'!59:59,"Wahl 1")+SUMIFS('Blockplanung Oktober'!$17:$17,'Blockplanung Oktober'!59:59,"Wahl 2")</f>
        <v>86</v>
      </c>
      <c r="G40" s="9">
        <f>(SUMIFS('Tageplanung April'!$20:$20,'Tageplanung April'!59:59,"KH")+SUMIFS('Tageplanung April'!$15:$15,'Tageplanung April'!59:59,"Orient.Ph.")+SUMIFS('Tageplanung April'!$15:$15,'Tageplanung April'!59:59,"Vertiefung")+SUMIFS('Tageplanung April'!$15:$15,'Tageplanung April'!59:59,"Wahl 1")+SUMIFS('Tageplanung April'!$15:$15,'Tageplanung April'!59:59,"Wahl 2"))*(3+IF($D40="F",2,0))/5+(SUMIFS('Tageplanung August'!$20:$20,'Tageplanung August'!59:59,"KH")+SUMIFS('Tageplanung August'!$15:$15,'Tageplanung August'!59:59,"Orient.Ph.")+SUMIFS('Tageplanung August'!$15:$15,'Tageplanung August'!59:59,"Vertiefung")+SUMIFS('Tageplanung August'!$15:$15,'Tageplanung August'!59:59,"Wahl 1")+SUMIFS('Tageplanung August'!$15:$15,'Tageplanung August'!59:59,"Wahl 2"))*(3+IF($D40="F",2,0))/5+(SUMIFS('Tageplanung Oktober'!$20:$20,'Tageplanung Oktober'!59:59,"KH")+SUMIFS('Tageplanung Oktober'!$15:$15,'Tageplanung Oktober'!59:59,"Orient.Ph.")+SUMIFS('Tageplanung Oktober'!$15:$15,'Tageplanung Oktober'!59:59,"Vertiefung")+SUMIFS('Tageplanung Oktober'!$15:$15,'Tageplanung Oktober'!59:59,"Wahl 1")+SUMIFS('Tageplanung Oktober'!$15:$15,'Tageplanung Oktober'!59:59,"Wahl 2"))*(3+IF($D40="F",2,0))/5+SUMIFS('Blockplanung April'!$20:$20,'Blockplanung April'!59:59,"KH")+SUMIFS('Blockplanung April'!$15:$15,'Blockplanung April'!59:59,"Orient.Ph.")+SUMIFS('Blockplanung April'!$15:$15,'Blockplanung April'!59:59,"Vertiefung")+SUMIFS('Blockplanung April'!$15:$15,'Blockplanung April'!59:59,"Wahl 1")+SUMIFS('Blockplanung April'!$15:$15,'Blockplanung April'!59:59,"Wahl 2")+SUMIFS('Blockplanung August'!$20:$20,'Blockplanung August'!59:59,"KH")+SUMIFS('Blockplanung August'!$15:$15,'Blockplanung August'!59:59,"Orient.Ph.")+SUMIFS('Blockplanung August'!$15:$15,'Blockplanung August'!59:59,"Vertiefung")+SUMIFS('Blockplanung August'!$15:$15,'Blockplanung August'!59:59,"Wahl 1")+SUMIFS('Blockplanung August'!$15:$15,'Blockplanung August'!59:59,"Wahl 2")+SUMIFS('Blockplanung Oktober'!$20:$20,'Blockplanung Oktober'!59:59,"KH")+SUMIFS('Blockplanung Oktober'!$15:$15,'Blockplanung Oktober'!59:59,"Orient.Ph.")+SUMIFS('Blockplanung Oktober'!$15:$15,'Blockplanung Oktober'!59:59,"Vertiefung")+SUMIFS('Blockplanung Oktober'!$15:$15,'Blockplanung Oktober'!59:59,"Wahl 1")+SUMIFS('Blockplanung Oktober'!$15:$15,'Blockplanung Oktober'!59:59,"Wahl 2")</f>
        <v>52</v>
      </c>
      <c r="H40" s="9">
        <f>(SUMIFS('Tageplanung April'!$20:$20,'Tageplanung April'!59:59,"Päd")+SUMIFS('Tageplanung April'!$16:$16,'Tageplanung April'!59:59,"Orient.Ph.")+SUMIFS('Tageplanung April'!$16:$16,'Tageplanung April'!59:59,"Vertiefung")+SUMIFS('Tageplanung April'!$16:$16,'Tageplanung April'!59:59,"Wahl 1")+SUMIFS('Tageplanung April'!$16:$16,'Tageplanung April'!59:59,"Wahl 2"))*(3+IF($D40="F",2,0))/5+(SUMIFS('Tageplanung August'!$20:$20,'Tageplanung August'!59:59,"Päd")+SUMIFS('Tageplanung August'!$16:$16,'Tageplanung August'!59:59,"Orient.Ph.")+SUMIFS('Tageplanung August'!$16:$16,'Tageplanung August'!59:59,"Vertiefung")+SUMIFS('Tageplanung August'!$16:$16,'Tageplanung August'!59:59,"Wahl 1")+SUMIFS('Tageplanung August'!$16:$16,'Tageplanung August'!59:59,"Wahl 2"))*(3+IF($D40="F",2,0))/5+(SUMIFS('Tageplanung Oktober'!$20:$20,'Tageplanung Oktober'!59:59,"Päd")+SUMIFS('Tageplanung Oktober'!$16:$16,'Tageplanung Oktober'!59:59,"Orient.Ph.")+SUMIFS('Tageplanung Oktober'!$16:$16,'Tageplanung Oktober'!59:59,"Vertiefung")+SUMIFS('Tageplanung Oktober'!$16:$16,'Tageplanung Oktober'!59:59,"Wahl 1")+SUMIFS('Tageplanung Oktober'!$16:$16,'Tageplanung Oktober'!59:59,"Wahl 2"))*(3+IF($D40="F",2,0))/5+SUMIFS('Blockplanung April'!$20:$20,'Blockplanung April'!59:59,"Päd")+SUMIFS('Blockplanung April'!$16:$16,'Blockplanung April'!59:59,"Orient.Ph.")+SUMIFS('Blockplanung April'!$16:$16,'Blockplanung April'!59:59,"Vertiefung")+SUMIFS('Blockplanung April'!$16:$16,'Blockplanung April'!59:59,"Wahl 1")+SUMIFS('Blockplanung April'!$16:$16,'Blockplanung April'!59:59,"Wahl 2")+SUMIFS('Blockplanung August'!$20:$20,'Blockplanung August'!59:59,"Päd")+SUMIFS('Blockplanung August'!$16:$16,'Blockplanung August'!59:59,"Orient.Ph.")+SUMIFS('Blockplanung August'!$16:$16,'Blockplanung August'!59:59,"Vertiefung")+SUMIFS('Blockplanung August'!$16:$16,'Blockplanung August'!59:59,"Wahl 1")+SUMIFS('Blockplanung August'!$16:$16,'Blockplanung August'!59:59,"Wahl 2")+SUMIFS('Blockplanung Oktober'!$20:$20,'Blockplanung Oktober'!59:59,"Päd")+SUMIFS('Blockplanung Oktober'!$16:$16,'Blockplanung Oktober'!59:59,"Orient.Ph.")+SUMIFS('Blockplanung Oktober'!$16:$16,'Blockplanung Oktober'!59:59,"Vertiefung")+SUMIFS('Blockplanung Oktober'!$16:$16,'Blockplanung Oktober'!59:59,"Wahl 1")+SUMIFS('Blockplanung Oktober'!$16:$16,'Blockplanung Oktober'!59:59,"Wahl 2")</f>
        <v>12.4</v>
      </c>
      <c r="I40" s="9">
        <f>(SUMIFS('Tageplanung April'!$20:$20,'Tageplanung April'!59:59,"Psych")+SUMIFS('Tageplanung April'!$19:$19,'Tageplanung April'!59:59,"Orient.Ph.")+SUMIFS('Tageplanung April'!$19:$19,'Tageplanung April'!59:59,"Vertiefung")+SUMIFS('Tageplanung April'!$19:$19,'Tageplanung April'!59:59,"Wahl 1")+SUMIFS('Tageplanung April'!$19:$19,'Tageplanung April'!59:59,"Wahl 2"))*(3+IF($D40="F",2,0))/5+(SUMIFS('Tageplanung August'!$20:$20,'Tageplanung August'!59:59,"Psych")+SUMIFS('Tageplanung August'!$19:$19,'Tageplanung August'!59:59,"Orient.Ph.")+SUMIFS('Tageplanung August'!$19:$19,'Tageplanung August'!59:59,"Vertiefung")+SUMIFS('Tageplanung August'!$19:$19,'Tageplanung August'!59:59,"Wahl 1")+SUMIFS('Tageplanung August'!$19:$19,'Tageplanung August'!59:59,"Wahl 2"))*(3+IF($D40="F",2,0))/5+(SUMIFS('Tageplanung Oktober'!$20:$20,'Tageplanung Oktober'!59:59,"Psych")+SUMIFS('Tageplanung Oktober'!$19:$19,'Tageplanung Oktober'!59:59,"Orient.Ph.")+SUMIFS('Tageplanung Oktober'!$19:$19,'Tageplanung Oktober'!59:59,"Vertiefung")+SUMIFS('Tageplanung Oktober'!$19:$19,'Tageplanung Oktober'!59:59,"Wahl 1")+SUMIFS('Tageplanung Oktober'!$19:$19,'Tageplanung Oktober'!59:59,"Wahl 2"))*(3+IF($D40="F",2,0))/5+SUMIFS('Blockplanung April'!$20:$20,'Blockplanung April'!59:59,"Psych")+SUMIFS('Blockplanung April'!$19:$19,'Blockplanung April'!59:59,"Orient.Ph.")+SUMIFS('Blockplanung April'!$19:$19,'Blockplanung April'!59:59,"Vertiefung")+SUMIFS('Blockplanung April'!$19:$19,'Blockplanung April'!59:59,"Wahl 1")+SUMIFS('Blockplanung April'!$19:$19,'Blockplanung April'!59:59,"Wahl 2")+SUMIFS('Blockplanung August'!$20:$20,'Blockplanung August'!59:59,"Psych")+SUMIFS('Blockplanung August'!$19:$19,'Blockplanung August'!59:59,"Orient.Ph.")+SUMIFS('Blockplanung August'!$19:$19,'Blockplanung August'!59:59,"Vertiefung")+SUMIFS('Blockplanung August'!$19:$19,'Blockplanung August'!59:59,"Wahl 1")+SUMIFS('Blockplanung August'!$19:$19,'Blockplanung August'!59:59,"Wahl 2")+SUMIFS('Blockplanung Oktober'!$20:$20,'Blockplanung Oktober'!59:59,"Psych")+SUMIFS('Blockplanung Oktober'!$19:$19,'Blockplanung Oktober'!59:59,"Orient.Ph.")+SUMIFS('Blockplanung Oktober'!$19:$19,'Blockplanung Oktober'!59:59,"Vertiefung")+SUMIFS('Blockplanung Oktober'!$19:$19,'Blockplanung Oktober'!59:59,"Wahl 1")+SUMIFS('Blockplanung Oktober'!$19:$19,'Blockplanung Oktober'!59:59,"Wahl 2")</f>
        <v>0</v>
      </c>
      <c r="J40" s="9">
        <f t="shared" si="0"/>
        <v>168</v>
      </c>
      <c r="K40" s="9">
        <f t="shared" si="1"/>
        <v>66</v>
      </c>
      <c r="L40" s="9">
        <f t="shared" si="2"/>
        <v>24</v>
      </c>
      <c r="M40" s="9">
        <f t="shared" si="3"/>
        <v>6</v>
      </c>
      <c r="N40" s="7">
        <f t="shared" si="4"/>
        <v>120</v>
      </c>
      <c r="O40" s="316"/>
    </row>
    <row r="41" spans="1:15" x14ac:dyDescent="0.2">
      <c r="A41" s="253"/>
      <c r="B41" s="308"/>
      <c r="C41" s="11">
        <v>52</v>
      </c>
      <c r="D41" s="39"/>
      <c r="E41" s="9">
        <f>(SUMIFS('Tageplanung April'!$20:$20,'Tageplanung April'!60:60,"APH")+SUMIFS('Tageplanung April'!$18:$18,'Tageplanung April'!60:60,"Orient.Ph.")+SUMIFS('Tageplanung April'!$18:$18,'Tageplanung April'!60:60,"Vertiefung")+SUMIFS('Tageplanung April'!$18:$18,'Tageplanung April'!60:60,"Wahl 1")+SUMIFS('Tageplanung April'!$18:$18,'Tageplanung April'!60:60,"Wahl 2"))*(3+IF($D41="F",2,0))/5+(SUMIFS('Tageplanung August'!$20:$20,'Tageplanung August'!60:60,"APH")+SUMIFS('Tageplanung August'!$18:$18,'Tageplanung August'!60:60,"Orient.Ph.")+SUMIFS('Tageplanung August'!$18:$18,'Tageplanung August'!60:60,"Vertiefung")+SUMIFS('Tageplanung August'!$18:$18,'Tageplanung August'!60:60,"Wahl 1")+SUMIFS('Tageplanung August'!$18:$18,'Tageplanung August'!60:60,"Wahl 2"))*(3+IF($D41="F",2,0))/5+(SUMIFS('Tageplanung Oktober'!$20:$20,'Tageplanung Oktober'!60:60,"APH")+SUMIFS('Tageplanung Oktober'!$18:$18,'Tageplanung Oktober'!60:60,"Orient.Ph.")+SUMIFS('Tageplanung Oktober'!$18:$18,'Tageplanung Oktober'!60:60,"Vertiefung")+SUMIFS('Tageplanung Oktober'!$18:$18,'Tageplanung Oktober'!60:60,"Wahl 1")+SUMIFS('Tageplanung Oktober'!$18:$18,'Tageplanung Oktober'!60:60,"Wahl 2"))*(3+IF($D41="F",2,0))/5+SUMIFS('Blockplanung April'!$20:$20,'Blockplanung April'!60:60,"APH")+SUMIFS('Blockplanung April'!$18:$18,'Blockplanung April'!60:60,"Orient.Ph.")+SUMIFS('Blockplanung April'!$18:$18,'Blockplanung April'!60:60,"Vertiefung")+SUMIFS('Blockplanung April'!$18:$18,'Blockplanung April'!60:60,"Wahl 1")+SUMIFS('Blockplanung April'!$18:$18,'Blockplanung April'!60:60,"Wahl 2")+SUMIFS('Blockplanung August'!$20:$20,'Blockplanung August'!60:60,"APH")+SUMIFS('Blockplanung August'!$18:$18,'Blockplanung August'!60:60,"Orient.Ph.")+SUMIFS('Blockplanung August'!$18:$18,'Blockplanung August'!60:60,"Vertiefung")+SUMIFS('Blockplanung August'!$18:$18,'Blockplanung August'!60:60,"Wahl 1")+SUMIFS('Blockplanung August'!$18:$18,'Blockplanung August'!60:60,"Wahl 2")+SUMIFS('Blockplanung Oktober'!$20:$20,'Blockplanung Oktober'!60:60,"APH")+SUMIFS('Blockplanung Oktober'!$18:$18,'Blockplanung Oktober'!60:60,"Orient.Ph.")+SUMIFS('Blockplanung Oktober'!$18:$18,'Blockplanung Oktober'!60:60,"Vertiefung")+SUMIFS('Blockplanung Oktober'!$18:$18,'Blockplanung Oktober'!60:60,"Wahl 1")+SUMIFS('Blockplanung Oktober'!$18:$18,'Blockplanung Oktober'!60:60,"Wahl 2")</f>
        <v>159.19999999999999</v>
      </c>
      <c r="F41" s="9">
        <f>(SUMIFS('Tageplanung April'!$20:$20,'Tageplanung April'!60:60,"AD")+SUMIFS('Tageplanung April'!$17:$17,'Tageplanung April'!60:60,"Orient.Ph.")+SUMIFS('Tageplanung April'!$17:$17,'Tageplanung April'!60:60,"Vertiefung")+SUMIFS('Tageplanung April'!$17:$17,'Tageplanung April'!60:60,"Wahl 1")+SUMIFS('Tageplanung April'!$17:$17,'Tageplanung April'!60:60,"Wahl 2"))*(3+IF($D41="F",2,0))/5+(SUMIFS('Tageplanung August'!$20:$20,'Tageplanung August'!60:60,"AD")+SUMIFS('Tageplanung August'!$17:$17,'Tageplanung August'!60:60,"Orient.Ph.")+SUMIFS('Tageplanung August'!$17:$17,'Tageplanung August'!60:60,"Vertiefung")+SUMIFS('Tageplanung August'!$17:$17,'Tageplanung August'!60:60,"Wahl 1")+SUMIFS('Tageplanung August'!$17:$17,'Tageplanung August'!60:60,"Wahl 2"))*(3+IF($D41="F",2,0))/5+(SUMIFS('Tageplanung Oktober'!$20:$20,'Tageplanung Oktober'!60:60,"AD")+SUMIFS('Tageplanung Oktober'!$17:$17,'Tageplanung Oktober'!60:60,"Orient.Ph.")+SUMIFS('Tageplanung Oktober'!$17:$17,'Tageplanung Oktober'!60:60,"Vertiefung")+SUMIFS('Tageplanung Oktober'!$17:$17,'Tageplanung Oktober'!60:60,"Wahl 1")+SUMIFS('Tageplanung Oktober'!$17:$17,'Tageplanung Oktober'!60:60,"Wahl 2"))*(3+IF($D41="F",2,0))/5+SUMIFS('Blockplanung April'!$20:$20,'Blockplanung April'!60:60,"AD")+SUMIFS('Blockplanung April'!$17:$17,'Blockplanung April'!60:60,"Orient.Ph.")+SUMIFS('Blockplanung April'!$17:$17,'Blockplanung April'!60:60,"Vertiefung")+SUMIFS('Blockplanung April'!$17:$17,'Blockplanung April'!60:60,"Wahl 1")+SUMIFS('Blockplanung April'!$17:$17,'Blockplanung April'!60:60,"Wahl 2")+SUMIFS('Blockplanung August'!$20:$20,'Blockplanung August'!60:60,"AD")+SUMIFS('Blockplanung August'!$17:$17,'Blockplanung August'!60:60,"Orient.Ph.")+SUMIFS('Blockplanung August'!$17:$17,'Blockplanung August'!60:60,"Vertiefung")+SUMIFS('Blockplanung August'!$17:$17,'Blockplanung August'!60:60,"Wahl 1")+SUMIFS('Blockplanung August'!$17:$17,'Blockplanung August'!60:60,"Wahl 2")+SUMIFS('Blockplanung Oktober'!$20:$20,'Blockplanung Oktober'!60:60,"AD")+SUMIFS('Blockplanung Oktober'!$17:$17,'Blockplanung Oktober'!60:60,"Orient.Ph.")+SUMIFS('Blockplanung Oktober'!$17:$17,'Blockplanung Oktober'!60:60,"Vertiefung")+SUMIFS('Blockplanung Oktober'!$17:$17,'Blockplanung Oktober'!60:60,"Wahl 1")+SUMIFS('Blockplanung Oktober'!$17:$17,'Blockplanung Oktober'!60:60,"Wahl 2")</f>
        <v>86</v>
      </c>
      <c r="G41" s="9">
        <f>(SUMIFS('Tageplanung April'!$20:$20,'Tageplanung April'!60:60,"KH")+SUMIFS('Tageplanung April'!$15:$15,'Tageplanung April'!60:60,"Orient.Ph.")+SUMIFS('Tageplanung April'!$15:$15,'Tageplanung April'!60:60,"Vertiefung")+SUMIFS('Tageplanung April'!$15:$15,'Tageplanung April'!60:60,"Wahl 1")+SUMIFS('Tageplanung April'!$15:$15,'Tageplanung April'!60:60,"Wahl 2"))*(3+IF($D41="F",2,0))/5+(SUMIFS('Tageplanung August'!$20:$20,'Tageplanung August'!60:60,"KH")+SUMIFS('Tageplanung August'!$15:$15,'Tageplanung August'!60:60,"Orient.Ph.")+SUMIFS('Tageplanung August'!$15:$15,'Tageplanung August'!60:60,"Vertiefung")+SUMIFS('Tageplanung August'!$15:$15,'Tageplanung August'!60:60,"Wahl 1")+SUMIFS('Tageplanung August'!$15:$15,'Tageplanung August'!60:60,"Wahl 2"))*(3+IF($D41="F",2,0))/5+(SUMIFS('Tageplanung Oktober'!$20:$20,'Tageplanung Oktober'!60:60,"KH")+SUMIFS('Tageplanung Oktober'!$15:$15,'Tageplanung Oktober'!60:60,"Orient.Ph.")+SUMIFS('Tageplanung Oktober'!$15:$15,'Tageplanung Oktober'!60:60,"Vertiefung")+SUMIFS('Tageplanung Oktober'!$15:$15,'Tageplanung Oktober'!60:60,"Wahl 1")+SUMIFS('Tageplanung Oktober'!$15:$15,'Tageplanung Oktober'!60:60,"Wahl 2"))*(3+IF($D41="F",2,0))/5+SUMIFS('Blockplanung April'!$20:$20,'Blockplanung April'!60:60,"KH")+SUMIFS('Blockplanung April'!$15:$15,'Blockplanung April'!60:60,"Orient.Ph.")+SUMIFS('Blockplanung April'!$15:$15,'Blockplanung April'!60:60,"Vertiefung")+SUMIFS('Blockplanung April'!$15:$15,'Blockplanung April'!60:60,"Wahl 1")+SUMIFS('Blockplanung April'!$15:$15,'Blockplanung April'!60:60,"Wahl 2")+SUMIFS('Blockplanung August'!$20:$20,'Blockplanung August'!60:60,"KH")+SUMIFS('Blockplanung August'!$15:$15,'Blockplanung August'!60:60,"Orient.Ph.")+SUMIFS('Blockplanung August'!$15:$15,'Blockplanung August'!60:60,"Vertiefung")+SUMIFS('Blockplanung August'!$15:$15,'Blockplanung August'!60:60,"Wahl 1")+SUMIFS('Blockplanung August'!$15:$15,'Blockplanung August'!60:60,"Wahl 2")+SUMIFS('Blockplanung Oktober'!$20:$20,'Blockplanung Oktober'!60:60,"KH")+SUMIFS('Blockplanung Oktober'!$15:$15,'Blockplanung Oktober'!60:60,"Orient.Ph.")+SUMIFS('Blockplanung Oktober'!$15:$15,'Blockplanung Oktober'!60:60,"Vertiefung")+SUMIFS('Blockplanung Oktober'!$15:$15,'Blockplanung Oktober'!60:60,"Wahl 1")+SUMIFS('Blockplanung Oktober'!$15:$15,'Blockplanung Oktober'!60:60,"Wahl 2")</f>
        <v>52</v>
      </c>
      <c r="H41" s="9">
        <f>(SUMIFS('Tageplanung April'!$20:$20,'Tageplanung April'!60:60,"Päd")+SUMIFS('Tageplanung April'!$16:$16,'Tageplanung April'!60:60,"Orient.Ph.")+SUMIFS('Tageplanung April'!$16:$16,'Tageplanung April'!60:60,"Vertiefung")+SUMIFS('Tageplanung April'!$16:$16,'Tageplanung April'!60:60,"Wahl 1")+SUMIFS('Tageplanung April'!$16:$16,'Tageplanung April'!60:60,"Wahl 2"))*(3+IF($D41="F",2,0))/5+(SUMIFS('Tageplanung August'!$20:$20,'Tageplanung August'!60:60,"Päd")+SUMIFS('Tageplanung August'!$16:$16,'Tageplanung August'!60:60,"Orient.Ph.")+SUMIFS('Tageplanung August'!$16:$16,'Tageplanung August'!60:60,"Vertiefung")+SUMIFS('Tageplanung August'!$16:$16,'Tageplanung August'!60:60,"Wahl 1")+SUMIFS('Tageplanung August'!$16:$16,'Tageplanung August'!60:60,"Wahl 2"))*(3+IF($D41="F",2,0))/5+(SUMIFS('Tageplanung Oktober'!$20:$20,'Tageplanung Oktober'!60:60,"Päd")+SUMIFS('Tageplanung Oktober'!$16:$16,'Tageplanung Oktober'!60:60,"Orient.Ph.")+SUMIFS('Tageplanung Oktober'!$16:$16,'Tageplanung Oktober'!60:60,"Vertiefung")+SUMIFS('Tageplanung Oktober'!$16:$16,'Tageplanung Oktober'!60:60,"Wahl 1")+SUMIFS('Tageplanung Oktober'!$16:$16,'Tageplanung Oktober'!60:60,"Wahl 2"))*(3+IF($D41="F",2,0))/5+SUMIFS('Blockplanung April'!$20:$20,'Blockplanung April'!60:60,"Päd")+SUMIFS('Blockplanung April'!$16:$16,'Blockplanung April'!60:60,"Orient.Ph.")+SUMIFS('Blockplanung April'!$16:$16,'Blockplanung April'!60:60,"Vertiefung")+SUMIFS('Blockplanung April'!$16:$16,'Blockplanung April'!60:60,"Wahl 1")+SUMIFS('Blockplanung April'!$16:$16,'Blockplanung April'!60:60,"Wahl 2")+SUMIFS('Blockplanung August'!$20:$20,'Blockplanung August'!60:60,"Päd")+SUMIFS('Blockplanung August'!$16:$16,'Blockplanung August'!60:60,"Orient.Ph.")+SUMIFS('Blockplanung August'!$16:$16,'Blockplanung August'!60:60,"Vertiefung")+SUMIFS('Blockplanung August'!$16:$16,'Blockplanung August'!60:60,"Wahl 1")+SUMIFS('Blockplanung August'!$16:$16,'Blockplanung August'!60:60,"Wahl 2")+SUMIFS('Blockplanung Oktober'!$20:$20,'Blockplanung Oktober'!60:60,"Päd")+SUMIFS('Blockplanung Oktober'!$16:$16,'Blockplanung Oktober'!60:60,"Orient.Ph.")+SUMIFS('Blockplanung Oktober'!$16:$16,'Blockplanung Oktober'!60:60,"Vertiefung")+SUMIFS('Blockplanung Oktober'!$16:$16,'Blockplanung Oktober'!60:60,"Wahl 1")+SUMIFS('Blockplanung Oktober'!$16:$16,'Blockplanung Oktober'!60:60,"Wahl 2")</f>
        <v>12.4</v>
      </c>
      <c r="I41" s="9">
        <f>(SUMIFS('Tageplanung April'!$20:$20,'Tageplanung April'!60:60,"Psych")+SUMIFS('Tageplanung April'!$19:$19,'Tageplanung April'!60:60,"Orient.Ph.")+SUMIFS('Tageplanung April'!$19:$19,'Tageplanung April'!60:60,"Vertiefung")+SUMIFS('Tageplanung April'!$19:$19,'Tageplanung April'!60:60,"Wahl 1")+SUMIFS('Tageplanung April'!$19:$19,'Tageplanung April'!60:60,"Wahl 2"))*(3+IF($D41="F",2,0))/5+(SUMIFS('Tageplanung August'!$20:$20,'Tageplanung August'!60:60,"Psych")+SUMIFS('Tageplanung August'!$19:$19,'Tageplanung August'!60:60,"Orient.Ph.")+SUMIFS('Tageplanung August'!$19:$19,'Tageplanung August'!60:60,"Vertiefung")+SUMIFS('Tageplanung August'!$19:$19,'Tageplanung August'!60:60,"Wahl 1")+SUMIFS('Tageplanung August'!$19:$19,'Tageplanung August'!60:60,"Wahl 2"))*(3+IF($D41="F",2,0))/5+(SUMIFS('Tageplanung Oktober'!$20:$20,'Tageplanung Oktober'!60:60,"Psych")+SUMIFS('Tageplanung Oktober'!$19:$19,'Tageplanung Oktober'!60:60,"Orient.Ph.")+SUMIFS('Tageplanung Oktober'!$19:$19,'Tageplanung Oktober'!60:60,"Vertiefung")+SUMIFS('Tageplanung Oktober'!$19:$19,'Tageplanung Oktober'!60:60,"Wahl 1")+SUMIFS('Tageplanung Oktober'!$19:$19,'Tageplanung Oktober'!60:60,"Wahl 2"))*(3+IF($D41="F",2,0))/5+SUMIFS('Blockplanung April'!$20:$20,'Blockplanung April'!60:60,"Psych")+SUMIFS('Blockplanung April'!$19:$19,'Blockplanung April'!60:60,"Orient.Ph.")+SUMIFS('Blockplanung April'!$19:$19,'Blockplanung April'!60:60,"Vertiefung")+SUMIFS('Blockplanung April'!$19:$19,'Blockplanung April'!60:60,"Wahl 1")+SUMIFS('Blockplanung April'!$19:$19,'Blockplanung April'!60:60,"Wahl 2")+SUMIFS('Blockplanung August'!$20:$20,'Blockplanung August'!60:60,"Psych")+SUMIFS('Blockplanung August'!$19:$19,'Blockplanung August'!60:60,"Orient.Ph.")+SUMIFS('Blockplanung August'!$19:$19,'Blockplanung August'!60:60,"Vertiefung")+SUMIFS('Blockplanung August'!$19:$19,'Blockplanung August'!60:60,"Wahl 1")+SUMIFS('Blockplanung August'!$19:$19,'Blockplanung August'!60:60,"Wahl 2")+SUMIFS('Blockplanung Oktober'!$20:$20,'Blockplanung Oktober'!60:60,"Psych")+SUMIFS('Blockplanung Oktober'!$19:$19,'Blockplanung Oktober'!60:60,"Orient.Ph.")+SUMIFS('Blockplanung Oktober'!$19:$19,'Blockplanung Oktober'!60:60,"Vertiefung")+SUMIFS('Blockplanung Oktober'!$19:$19,'Blockplanung Oktober'!60:60,"Wahl 1")+SUMIFS('Blockplanung Oktober'!$19:$19,'Blockplanung Oktober'!60:60,"Wahl 2")</f>
        <v>0</v>
      </c>
      <c r="J41" s="9">
        <f t="shared" si="0"/>
        <v>168</v>
      </c>
      <c r="K41" s="9">
        <f t="shared" si="1"/>
        <v>66</v>
      </c>
      <c r="L41" s="9">
        <f t="shared" si="2"/>
        <v>24</v>
      </c>
      <c r="M41" s="9">
        <f t="shared" si="3"/>
        <v>6</v>
      </c>
      <c r="N41" s="7">
        <f t="shared" si="4"/>
        <v>120</v>
      </c>
      <c r="O41" s="316"/>
    </row>
    <row r="42" spans="1:15" x14ac:dyDescent="0.2">
      <c r="A42" s="290"/>
      <c r="B42" s="308"/>
      <c r="C42" s="11">
        <v>53</v>
      </c>
      <c r="D42" s="39" t="s">
        <v>27</v>
      </c>
      <c r="E42" s="9">
        <f>(SUMIFS('Tageplanung April'!$20:$20,'Tageplanung April'!61:61,"APH")+SUMIFS('Tageplanung April'!$18:$18,'Tageplanung April'!61:61,"Orient.Ph.")+SUMIFS('Tageplanung April'!$18:$18,'Tageplanung April'!61:61,"Vertiefung")+SUMIFS('Tageplanung April'!$18:$18,'Tageplanung April'!61:61,"Wahl 1")+SUMIFS('Tageplanung April'!$18:$18,'Tageplanung April'!61:61,"Wahl 2"))*(3+IF($D42="F",2,0))/5+(SUMIFS('Tageplanung August'!$20:$20,'Tageplanung August'!61:61,"APH")+SUMIFS('Tageplanung August'!$18:$18,'Tageplanung August'!61:61,"Orient.Ph.")+SUMIFS('Tageplanung August'!$18:$18,'Tageplanung August'!61:61,"Vertiefung")+SUMIFS('Tageplanung August'!$18:$18,'Tageplanung August'!61:61,"Wahl 1")+SUMIFS('Tageplanung August'!$18:$18,'Tageplanung August'!61:61,"Wahl 2"))*(3+IF($D42="F",2,0))/5+(SUMIFS('Tageplanung Oktober'!$20:$20,'Tageplanung Oktober'!61:61,"APH")+SUMIFS('Tageplanung Oktober'!$18:$18,'Tageplanung Oktober'!61:61,"Orient.Ph.")+SUMIFS('Tageplanung Oktober'!$18:$18,'Tageplanung Oktober'!61:61,"Vertiefung")+SUMIFS('Tageplanung Oktober'!$18:$18,'Tageplanung Oktober'!61:61,"Wahl 1")+SUMIFS('Tageplanung Oktober'!$18:$18,'Tageplanung Oktober'!61:61,"Wahl 2"))*(3+IF($D42="F",2,0))/5+SUMIFS('Blockplanung April'!$20:$20,'Blockplanung April'!61:61,"APH")+SUMIFS('Blockplanung April'!$18:$18,'Blockplanung April'!61:61,"Orient.Ph.")+SUMIFS('Blockplanung April'!$18:$18,'Blockplanung April'!61:61,"Vertiefung")+SUMIFS('Blockplanung April'!$18:$18,'Blockplanung April'!61:61,"Wahl 1")+SUMIFS('Blockplanung April'!$18:$18,'Blockplanung April'!61:61,"Wahl 2")+SUMIFS('Blockplanung August'!$20:$20,'Blockplanung August'!61:61,"APH")+SUMIFS('Blockplanung August'!$18:$18,'Blockplanung August'!61:61,"Orient.Ph.")+SUMIFS('Blockplanung August'!$18:$18,'Blockplanung August'!61:61,"Vertiefung")+SUMIFS('Blockplanung August'!$18:$18,'Blockplanung August'!61:61,"Wahl 1")+SUMIFS('Blockplanung August'!$18:$18,'Blockplanung August'!61:61,"Wahl 2")+SUMIFS('Blockplanung Oktober'!$20:$20,'Blockplanung Oktober'!61:61,"APH")+SUMIFS('Blockplanung Oktober'!$18:$18,'Blockplanung Oktober'!61:61,"Orient.Ph.")+SUMIFS('Blockplanung Oktober'!$18:$18,'Blockplanung Oktober'!61:61,"Vertiefung")+SUMIFS('Blockplanung Oktober'!$18:$18,'Blockplanung Oktober'!61:61,"Wahl 1")+SUMIFS('Blockplanung Oktober'!$18:$18,'Blockplanung Oktober'!61:61,"Wahl 2")</f>
        <v>212</v>
      </c>
      <c r="F42" s="9">
        <f>(SUMIFS('Tageplanung April'!$20:$20,'Tageplanung April'!61:61,"AD")+SUMIFS('Tageplanung April'!$17:$17,'Tageplanung April'!61:61,"Orient.Ph.")+SUMIFS('Tageplanung April'!$17:$17,'Tageplanung April'!61:61,"Vertiefung")+SUMIFS('Tageplanung April'!$17:$17,'Tageplanung April'!61:61,"Wahl 1")+SUMIFS('Tageplanung April'!$17:$17,'Tageplanung April'!61:61,"Wahl 2"))*(3+IF($D42="F",2,0))/5+(SUMIFS('Tageplanung August'!$20:$20,'Tageplanung August'!61:61,"AD")+SUMIFS('Tageplanung August'!$17:$17,'Tageplanung August'!61:61,"Orient.Ph.")+SUMIFS('Tageplanung August'!$17:$17,'Tageplanung August'!61:61,"Vertiefung")+SUMIFS('Tageplanung August'!$17:$17,'Tageplanung August'!61:61,"Wahl 1")+SUMIFS('Tageplanung August'!$17:$17,'Tageplanung August'!61:61,"Wahl 2"))*(3+IF($D42="F",2,0))/5+(SUMIFS('Tageplanung Oktober'!$20:$20,'Tageplanung Oktober'!61:61,"AD")+SUMIFS('Tageplanung Oktober'!$17:$17,'Tageplanung Oktober'!61:61,"Orient.Ph.")+SUMIFS('Tageplanung Oktober'!$17:$17,'Tageplanung Oktober'!61:61,"Vertiefung")+SUMIFS('Tageplanung Oktober'!$17:$17,'Tageplanung Oktober'!61:61,"Wahl 1")+SUMIFS('Tageplanung Oktober'!$17:$17,'Tageplanung Oktober'!61:61,"Wahl 2"))*(3+IF($D42="F",2,0))/5+SUMIFS('Blockplanung April'!$20:$20,'Blockplanung April'!61:61,"AD")+SUMIFS('Blockplanung April'!$17:$17,'Blockplanung April'!61:61,"Orient.Ph.")+SUMIFS('Blockplanung April'!$17:$17,'Blockplanung April'!61:61,"Vertiefung")+SUMIFS('Blockplanung April'!$17:$17,'Blockplanung April'!61:61,"Wahl 1")+SUMIFS('Blockplanung April'!$17:$17,'Blockplanung April'!61:61,"Wahl 2")+SUMIFS('Blockplanung August'!$20:$20,'Blockplanung August'!61:61,"AD")+SUMIFS('Blockplanung August'!$17:$17,'Blockplanung August'!61:61,"Orient.Ph.")+SUMIFS('Blockplanung August'!$17:$17,'Blockplanung August'!61:61,"Vertiefung")+SUMIFS('Blockplanung August'!$17:$17,'Blockplanung August'!61:61,"Wahl 1")+SUMIFS('Blockplanung August'!$17:$17,'Blockplanung August'!61:61,"Wahl 2")+SUMIFS('Blockplanung Oktober'!$20:$20,'Blockplanung Oktober'!61:61,"AD")+SUMIFS('Blockplanung Oktober'!$17:$17,'Blockplanung Oktober'!61:61,"Orient.Ph.")+SUMIFS('Blockplanung Oktober'!$17:$17,'Blockplanung Oktober'!61:61,"Vertiefung")+SUMIFS('Blockplanung Oktober'!$17:$17,'Blockplanung Oktober'!61:61,"Wahl 1")+SUMIFS('Blockplanung Oktober'!$17:$17,'Blockplanung Oktober'!61:61,"Wahl 2")</f>
        <v>110</v>
      </c>
      <c r="G42" s="9">
        <f>(SUMIFS('Tageplanung April'!$20:$20,'Tageplanung April'!61:61,"KH")+SUMIFS('Tageplanung April'!$15:$15,'Tageplanung April'!61:61,"Orient.Ph.")+SUMIFS('Tageplanung April'!$15:$15,'Tageplanung April'!61:61,"Vertiefung")+SUMIFS('Tageplanung April'!$15:$15,'Tageplanung April'!61:61,"Wahl 1")+SUMIFS('Tageplanung April'!$15:$15,'Tageplanung April'!61:61,"Wahl 2"))*(3+IF($D42="F",2,0))/5+(SUMIFS('Tageplanung August'!$20:$20,'Tageplanung August'!61:61,"KH")+SUMIFS('Tageplanung August'!$15:$15,'Tageplanung August'!61:61,"Orient.Ph.")+SUMIFS('Tageplanung August'!$15:$15,'Tageplanung August'!61:61,"Vertiefung")+SUMIFS('Tageplanung August'!$15:$15,'Tageplanung August'!61:61,"Wahl 1")+SUMIFS('Tageplanung August'!$15:$15,'Tageplanung August'!61:61,"Wahl 2"))*(3+IF($D42="F",2,0))/5+(SUMIFS('Tageplanung Oktober'!$20:$20,'Tageplanung Oktober'!61:61,"KH")+SUMIFS('Tageplanung Oktober'!$15:$15,'Tageplanung Oktober'!61:61,"Orient.Ph.")+SUMIFS('Tageplanung Oktober'!$15:$15,'Tageplanung Oktober'!61:61,"Vertiefung")+SUMIFS('Tageplanung Oktober'!$15:$15,'Tageplanung Oktober'!61:61,"Wahl 1")+SUMIFS('Tageplanung Oktober'!$15:$15,'Tageplanung Oktober'!61:61,"Wahl 2"))*(3+IF($D42="F",2,0))/5+SUMIFS('Blockplanung April'!$20:$20,'Blockplanung April'!61:61,"KH")+SUMIFS('Blockplanung April'!$15:$15,'Blockplanung April'!61:61,"Orient.Ph.")+SUMIFS('Blockplanung April'!$15:$15,'Blockplanung April'!61:61,"Vertiefung")+SUMIFS('Blockplanung April'!$15:$15,'Blockplanung April'!61:61,"Wahl 1")+SUMIFS('Blockplanung April'!$15:$15,'Blockplanung April'!61:61,"Wahl 2")+SUMIFS('Blockplanung August'!$20:$20,'Blockplanung August'!61:61,"KH")+SUMIFS('Blockplanung August'!$15:$15,'Blockplanung August'!61:61,"Orient.Ph.")+SUMIFS('Blockplanung August'!$15:$15,'Blockplanung August'!61:61,"Vertiefung")+SUMIFS('Blockplanung August'!$15:$15,'Blockplanung August'!61:61,"Wahl 1")+SUMIFS('Blockplanung August'!$15:$15,'Blockplanung August'!61:61,"Wahl 2")+SUMIFS('Blockplanung Oktober'!$20:$20,'Blockplanung Oktober'!61:61,"KH")+SUMIFS('Blockplanung Oktober'!$15:$15,'Blockplanung Oktober'!61:61,"Orient.Ph.")+SUMIFS('Blockplanung Oktober'!$15:$15,'Blockplanung Oktober'!61:61,"Vertiefung")+SUMIFS('Blockplanung Oktober'!$15:$15,'Blockplanung Oktober'!61:61,"Wahl 1")+SUMIFS('Blockplanung Oktober'!$15:$15,'Blockplanung Oktober'!61:61,"Wahl 2")</f>
        <v>60</v>
      </c>
      <c r="H42" s="9">
        <f>(SUMIFS('Tageplanung April'!$20:$20,'Tageplanung April'!61:61,"Päd")+SUMIFS('Tageplanung April'!$16:$16,'Tageplanung April'!61:61,"Orient.Ph.")+SUMIFS('Tageplanung April'!$16:$16,'Tageplanung April'!61:61,"Vertiefung")+SUMIFS('Tageplanung April'!$16:$16,'Tageplanung April'!61:61,"Wahl 1")+SUMIFS('Tageplanung April'!$16:$16,'Tageplanung April'!61:61,"Wahl 2"))*(3+IF($D42="F",2,0))/5+(SUMIFS('Tageplanung August'!$20:$20,'Tageplanung August'!61:61,"Päd")+SUMIFS('Tageplanung August'!$16:$16,'Tageplanung August'!61:61,"Orient.Ph.")+SUMIFS('Tageplanung August'!$16:$16,'Tageplanung August'!61:61,"Vertiefung")+SUMIFS('Tageplanung August'!$16:$16,'Tageplanung August'!61:61,"Wahl 1")+SUMIFS('Tageplanung August'!$16:$16,'Tageplanung August'!61:61,"Wahl 2"))*(3+IF($D42="F",2,0))/5+(SUMIFS('Tageplanung Oktober'!$20:$20,'Tageplanung Oktober'!61:61,"Päd")+SUMIFS('Tageplanung Oktober'!$16:$16,'Tageplanung Oktober'!61:61,"Orient.Ph.")+SUMIFS('Tageplanung Oktober'!$16:$16,'Tageplanung Oktober'!61:61,"Vertiefung")+SUMIFS('Tageplanung Oktober'!$16:$16,'Tageplanung Oktober'!61:61,"Wahl 1")+SUMIFS('Tageplanung Oktober'!$16:$16,'Tageplanung Oktober'!61:61,"Wahl 2"))*(3+IF($D42="F",2,0))/5+SUMIFS('Blockplanung April'!$20:$20,'Blockplanung April'!61:61,"Päd")+SUMIFS('Blockplanung April'!$16:$16,'Blockplanung April'!61:61,"Orient.Ph.")+SUMIFS('Blockplanung April'!$16:$16,'Blockplanung April'!61:61,"Vertiefung")+SUMIFS('Blockplanung April'!$16:$16,'Blockplanung April'!61:61,"Wahl 1")+SUMIFS('Blockplanung April'!$16:$16,'Blockplanung April'!61:61,"Wahl 2")+SUMIFS('Blockplanung August'!$20:$20,'Blockplanung August'!61:61,"Päd")+SUMIFS('Blockplanung August'!$16:$16,'Blockplanung August'!61:61,"Orient.Ph.")+SUMIFS('Blockplanung August'!$16:$16,'Blockplanung August'!61:61,"Vertiefung")+SUMIFS('Blockplanung August'!$16:$16,'Blockplanung August'!61:61,"Wahl 1")+SUMIFS('Blockplanung August'!$16:$16,'Blockplanung August'!61:61,"Wahl 2")+SUMIFS('Blockplanung Oktober'!$20:$20,'Blockplanung Oktober'!61:61,"Päd")+SUMIFS('Blockplanung Oktober'!$16:$16,'Blockplanung Oktober'!61:61,"Orient.Ph.")+SUMIFS('Blockplanung Oktober'!$16:$16,'Blockplanung Oktober'!61:61,"Vertiefung")+SUMIFS('Blockplanung Oktober'!$16:$16,'Blockplanung Oktober'!61:61,"Wahl 1")+SUMIFS('Blockplanung Oktober'!$16:$16,'Blockplanung Oktober'!61:61,"Wahl 2")</f>
        <v>14</v>
      </c>
      <c r="I42" s="9">
        <f>(SUMIFS('Tageplanung April'!$20:$20,'Tageplanung April'!61:61,"Psych")+SUMIFS('Tageplanung April'!$19:$19,'Tageplanung April'!61:61,"Orient.Ph.")+SUMIFS('Tageplanung April'!$19:$19,'Tageplanung April'!61:61,"Vertiefung")+SUMIFS('Tageplanung April'!$19:$19,'Tageplanung April'!61:61,"Wahl 1")+SUMIFS('Tageplanung April'!$19:$19,'Tageplanung April'!61:61,"Wahl 2"))*(3+IF($D42="F",2,0))/5+(SUMIFS('Tageplanung August'!$20:$20,'Tageplanung August'!61:61,"Psych")+SUMIFS('Tageplanung August'!$19:$19,'Tageplanung August'!61:61,"Orient.Ph.")+SUMIFS('Tageplanung August'!$19:$19,'Tageplanung August'!61:61,"Vertiefung")+SUMIFS('Tageplanung August'!$19:$19,'Tageplanung August'!61:61,"Wahl 1")+SUMIFS('Tageplanung August'!$19:$19,'Tageplanung August'!61:61,"Wahl 2"))*(3+IF($D42="F",2,0))/5+(SUMIFS('Tageplanung Oktober'!$20:$20,'Tageplanung Oktober'!61:61,"Psych")+SUMIFS('Tageplanung Oktober'!$19:$19,'Tageplanung Oktober'!61:61,"Orient.Ph.")+SUMIFS('Tageplanung Oktober'!$19:$19,'Tageplanung Oktober'!61:61,"Vertiefung")+SUMIFS('Tageplanung Oktober'!$19:$19,'Tageplanung Oktober'!61:61,"Wahl 1")+SUMIFS('Tageplanung Oktober'!$19:$19,'Tageplanung Oktober'!61:61,"Wahl 2"))*(3+IF($D42="F",2,0))/5+SUMIFS('Blockplanung April'!$20:$20,'Blockplanung April'!61:61,"Psych")+SUMIFS('Blockplanung April'!$19:$19,'Blockplanung April'!61:61,"Orient.Ph.")+SUMIFS('Blockplanung April'!$19:$19,'Blockplanung April'!61:61,"Vertiefung")+SUMIFS('Blockplanung April'!$19:$19,'Blockplanung April'!61:61,"Wahl 1")+SUMIFS('Blockplanung April'!$19:$19,'Blockplanung April'!61:61,"Wahl 2")+SUMIFS('Blockplanung August'!$20:$20,'Blockplanung August'!61:61,"Psych")+SUMIFS('Blockplanung August'!$19:$19,'Blockplanung August'!61:61,"Orient.Ph.")+SUMIFS('Blockplanung August'!$19:$19,'Blockplanung August'!61:61,"Vertiefung")+SUMIFS('Blockplanung August'!$19:$19,'Blockplanung August'!61:61,"Wahl 1")+SUMIFS('Blockplanung August'!$19:$19,'Blockplanung August'!61:61,"Wahl 2")+SUMIFS('Blockplanung Oktober'!$20:$20,'Blockplanung Oktober'!61:61,"Psych")+SUMIFS('Blockplanung Oktober'!$19:$19,'Blockplanung Oktober'!61:61,"Orient.Ph.")+SUMIFS('Blockplanung Oktober'!$19:$19,'Blockplanung Oktober'!61:61,"Vertiefung")+SUMIFS('Blockplanung Oktober'!$19:$19,'Blockplanung Oktober'!61:61,"Wahl 1")+SUMIFS('Blockplanung Oktober'!$19:$19,'Blockplanung Oktober'!61:61,"Wahl 2")</f>
        <v>0</v>
      </c>
      <c r="J42" s="9">
        <f t="shared" si="0"/>
        <v>168</v>
      </c>
      <c r="K42" s="9">
        <f t="shared" si="1"/>
        <v>66</v>
      </c>
      <c r="L42" s="9">
        <f t="shared" si="2"/>
        <v>24</v>
      </c>
      <c r="M42" s="9">
        <f t="shared" si="3"/>
        <v>6</v>
      </c>
      <c r="N42" s="7">
        <f t="shared" si="4"/>
        <v>120</v>
      </c>
      <c r="O42" s="316"/>
    </row>
    <row r="43" spans="1:15" x14ac:dyDescent="0.2">
      <c r="A43" s="258">
        <v>2021</v>
      </c>
      <c r="B43" s="308" t="s">
        <v>4</v>
      </c>
      <c r="C43" s="11">
        <v>1</v>
      </c>
      <c r="D43" s="39" t="s">
        <v>27</v>
      </c>
      <c r="E43" s="9">
        <f>(SUMIFS('Tageplanung April'!$20:$20,'Tageplanung April'!62:62,"APH")+SUMIFS('Tageplanung April'!$18:$18,'Tageplanung April'!62:62,"Orient.Ph.")+SUMIFS('Tageplanung April'!$18:$18,'Tageplanung April'!62:62,"Vertiefung")+SUMIFS('Tageplanung April'!$18:$18,'Tageplanung April'!62:62,"Wahl 1")+SUMIFS('Tageplanung April'!$18:$18,'Tageplanung April'!62:62,"Wahl 2"))*(3+IF($D43="F",2,0))/5+(SUMIFS('Tageplanung August'!$20:$20,'Tageplanung August'!62:62,"APH")+SUMIFS('Tageplanung August'!$18:$18,'Tageplanung August'!62:62,"Orient.Ph.")+SUMIFS('Tageplanung August'!$18:$18,'Tageplanung August'!62:62,"Vertiefung")+SUMIFS('Tageplanung August'!$18:$18,'Tageplanung August'!62:62,"Wahl 1")+SUMIFS('Tageplanung August'!$18:$18,'Tageplanung August'!62:62,"Wahl 2"))*(3+IF($D43="F",2,0))/5+(SUMIFS('Tageplanung Oktober'!$20:$20,'Tageplanung Oktober'!62:62,"APH")+SUMIFS('Tageplanung Oktober'!$18:$18,'Tageplanung Oktober'!62:62,"Orient.Ph.")+SUMIFS('Tageplanung Oktober'!$18:$18,'Tageplanung Oktober'!62:62,"Vertiefung")+SUMIFS('Tageplanung Oktober'!$18:$18,'Tageplanung Oktober'!62:62,"Wahl 1")+SUMIFS('Tageplanung Oktober'!$18:$18,'Tageplanung Oktober'!62:62,"Wahl 2"))*(3+IF($D43="F",2,0))/5+SUMIFS('Blockplanung April'!$20:$20,'Blockplanung April'!62:62,"APH")+SUMIFS('Blockplanung April'!$18:$18,'Blockplanung April'!62:62,"Orient.Ph.")+SUMIFS('Blockplanung April'!$18:$18,'Blockplanung April'!62:62,"Vertiefung")+SUMIFS('Blockplanung April'!$18:$18,'Blockplanung April'!62:62,"Wahl 1")+SUMIFS('Blockplanung April'!$18:$18,'Blockplanung April'!62:62,"Wahl 2")+SUMIFS('Blockplanung August'!$20:$20,'Blockplanung August'!62:62,"APH")+SUMIFS('Blockplanung August'!$18:$18,'Blockplanung August'!62:62,"Orient.Ph.")+SUMIFS('Blockplanung August'!$18:$18,'Blockplanung August'!62:62,"Vertiefung")+SUMIFS('Blockplanung August'!$18:$18,'Blockplanung August'!62:62,"Wahl 1")+SUMIFS('Blockplanung August'!$18:$18,'Blockplanung August'!62:62,"Wahl 2")+SUMIFS('Blockplanung Oktober'!$20:$20,'Blockplanung Oktober'!62:62,"APH")+SUMIFS('Blockplanung Oktober'!$18:$18,'Blockplanung Oktober'!62:62,"Orient.Ph.")+SUMIFS('Blockplanung Oktober'!$18:$18,'Blockplanung Oktober'!62:62,"Vertiefung")+SUMIFS('Blockplanung Oktober'!$18:$18,'Blockplanung Oktober'!62:62,"Wahl 1")+SUMIFS('Blockplanung Oktober'!$18:$18,'Blockplanung Oktober'!62:62,"Wahl 2")</f>
        <v>182</v>
      </c>
      <c r="F43" s="9">
        <f>(SUMIFS('Tageplanung April'!$20:$20,'Tageplanung April'!62:62,"AD")+SUMIFS('Tageplanung April'!$17:$17,'Tageplanung April'!62:62,"Orient.Ph.")+SUMIFS('Tageplanung April'!$17:$17,'Tageplanung April'!62:62,"Vertiefung")+SUMIFS('Tageplanung April'!$17:$17,'Tageplanung April'!62:62,"Wahl 1")+SUMIFS('Tageplanung April'!$17:$17,'Tageplanung April'!62:62,"Wahl 2"))*(3+IF($D43="F",2,0))/5+(SUMIFS('Tageplanung August'!$20:$20,'Tageplanung August'!62:62,"AD")+SUMIFS('Tageplanung August'!$17:$17,'Tageplanung August'!62:62,"Orient.Ph.")+SUMIFS('Tageplanung August'!$17:$17,'Tageplanung August'!62:62,"Vertiefung")+SUMIFS('Tageplanung August'!$17:$17,'Tageplanung August'!62:62,"Wahl 1")+SUMIFS('Tageplanung August'!$17:$17,'Tageplanung August'!62:62,"Wahl 2"))*(3+IF($D43="F",2,0))/5+(SUMIFS('Tageplanung Oktober'!$20:$20,'Tageplanung Oktober'!62:62,"AD")+SUMIFS('Tageplanung Oktober'!$17:$17,'Tageplanung Oktober'!62:62,"Orient.Ph.")+SUMIFS('Tageplanung Oktober'!$17:$17,'Tageplanung Oktober'!62:62,"Vertiefung")+SUMIFS('Tageplanung Oktober'!$17:$17,'Tageplanung Oktober'!62:62,"Wahl 1")+SUMIFS('Tageplanung Oktober'!$17:$17,'Tageplanung Oktober'!62:62,"Wahl 2"))*(3+IF($D43="F",2,0))/5+SUMIFS('Blockplanung April'!$20:$20,'Blockplanung April'!62:62,"AD")+SUMIFS('Blockplanung April'!$17:$17,'Blockplanung April'!62:62,"Orient.Ph.")+SUMIFS('Blockplanung April'!$17:$17,'Blockplanung April'!62:62,"Vertiefung")+SUMIFS('Blockplanung April'!$17:$17,'Blockplanung April'!62:62,"Wahl 1")+SUMIFS('Blockplanung April'!$17:$17,'Blockplanung April'!62:62,"Wahl 2")+SUMIFS('Blockplanung August'!$20:$20,'Blockplanung August'!62:62,"AD")+SUMIFS('Blockplanung August'!$17:$17,'Blockplanung August'!62:62,"Orient.Ph.")+SUMIFS('Blockplanung August'!$17:$17,'Blockplanung August'!62:62,"Vertiefung")+SUMIFS('Blockplanung August'!$17:$17,'Blockplanung August'!62:62,"Wahl 1")+SUMIFS('Blockplanung August'!$17:$17,'Blockplanung August'!62:62,"Wahl 2")+SUMIFS('Blockplanung Oktober'!$20:$20,'Blockplanung Oktober'!62:62,"AD")+SUMIFS('Blockplanung Oktober'!$17:$17,'Blockplanung Oktober'!62:62,"Orient.Ph.")+SUMIFS('Blockplanung Oktober'!$17:$17,'Blockplanung Oktober'!62:62,"Vertiefung")+SUMIFS('Blockplanung Oktober'!$17:$17,'Blockplanung Oktober'!62:62,"Wahl 1")+SUMIFS('Blockplanung Oktober'!$17:$17,'Blockplanung Oktober'!62:62,"Wahl 2")</f>
        <v>116</v>
      </c>
      <c r="G43" s="9">
        <f>(SUMIFS('Tageplanung April'!$20:$20,'Tageplanung April'!62:62,"KH")+SUMIFS('Tageplanung April'!$15:$15,'Tageplanung April'!62:62,"Orient.Ph.")+SUMIFS('Tageplanung April'!$15:$15,'Tageplanung April'!62:62,"Vertiefung")+SUMIFS('Tageplanung April'!$15:$15,'Tageplanung April'!62:62,"Wahl 1")+SUMIFS('Tageplanung April'!$15:$15,'Tageplanung April'!62:62,"Wahl 2"))*(3+IF($D43="F",2,0))/5+(SUMIFS('Tageplanung August'!$20:$20,'Tageplanung August'!62:62,"KH")+SUMIFS('Tageplanung August'!$15:$15,'Tageplanung August'!62:62,"Orient.Ph.")+SUMIFS('Tageplanung August'!$15:$15,'Tageplanung August'!62:62,"Vertiefung")+SUMIFS('Tageplanung August'!$15:$15,'Tageplanung August'!62:62,"Wahl 1")+SUMIFS('Tageplanung August'!$15:$15,'Tageplanung August'!62:62,"Wahl 2"))*(3+IF($D43="F",2,0))/5+(SUMIFS('Tageplanung Oktober'!$20:$20,'Tageplanung Oktober'!62:62,"KH")+SUMIFS('Tageplanung Oktober'!$15:$15,'Tageplanung Oktober'!62:62,"Orient.Ph.")+SUMIFS('Tageplanung Oktober'!$15:$15,'Tageplanung Oktober'!62:62,"Vertiefung")+SUMIFS('Tageplanung Oktober'!$15:$15,'Tageplanung Oktober'!62:62,"Wahl 1")+SUMIFS('Tageplanung Oktober'!$15:$15,'Tageplanung Oktober'!62:62,"Wahl 2"))*(3+IF($D43="F",2,0))/5+SUMIFS('Blockplanung April'!$20:$20,'Blockplanung April'!62:62,"KH")+SUMIFS('Blockplanung April'!$15:$15,'Blockplanung April'!62:62,"Orient.Ph.")+SUMIFS('Blockplanung April'!$15:$15,'Blockplanung April'!62:62,"Vertiefung")+SUMIFS('Blockplanung April'!$15:$15,'Blockplanung April'!62:62,"Wahl 1")+SUMIFS('Blockplanung April'!$15:$15,'Blockplanung April'!62:62,"Wahl 2")+SUMIFS('Blockplanung August'!$20:$20,'Blockplanung August'!62:62,"KH")+SUMIFS('Blockplanung August'!$15:$15,'Blockplanung August'!62:62,"Orient.Ph.")+SUMIFS('Blockplanung August'!$15:$15,'Blockplanung August'!62:62,"Vertiefung")+SUMIFS('Blockplanung August'!$15:$15,'Blockplanung August'!62:62,"Wahl 1")+SUMIFS('Blockplanung August'!$15:$15,'Blockplanung August'!62:62,"Wahl 2")+SUMIFS('Blockplanung Oktober'!$20:$20,'Blockplanung Oktober'!62:62,"KH")+SUMIFS('Blockplanung Oktober'!$15:$15,'Blockplanung Oktober'!62:62,"Orient.Ph.")+SUMIFS('Blockplanung Oktober'!$15:$15,'Blockplanung Oktober'!62:62,"Vertiefung")+SUMIFS('Blockplanung Oktober'!$15:$15,'Blockplanung Oktober'!62:62,"Wahl 1")+SUMIFS('Blockplanung Oktober'!$15:$15,'Blockplanung Oktober'!62:62,"Wahl 2")</f>
        <v>80</v>
      </c>
      <c r="H43" s="9">
        <f>(SUMIFS('Tageplanung April'!$20:$20,'Tageplanung April'!62:62,"Päd")+SUMIFS('Tageplanung April'!$16:$16,'Tageplanung April'!62:62,"Orient.Ph.")+SUMIFS('Tageplanung April'!$16:$16,'Tageplanung April'!62:62,"Vertiefung")+SUMIFS('Tageplanung April'!$16:$16,'Tageplanung April'!62:62,"Wahl 1")+SUMIFS('Tageplanung April'!$16:$16,'Tageplanung April'!62:62,"Wahl 2"))*(3+IF($D43="F",2,0))/5+(SUMIFS('Tageplanung August'!$20:$20,'Tageplanung August'!62:62,"Päd")+SUMIFS('Tageplanung August'!$16:$16,'Tageplanung August'!62:62,"Orient.Ph.")+SUMIFS('Tageplanung August'!$16:$16,'Tageplanung August'!62:62,"Vertiefung")+SUMIFS('Tageplanung August'!$16:$16,'Tageplanung August'!62:62,"Wahl 1")+SUMIFS('Tageplanung August'!$16:$16,'Tageplanung August'!62:62,"Wahl 2"))*(3+IF($D43="F",2,0))/5+(SUMIFS('Tageplanung Oktober'!$20:$20,'Tageplanung Oktober'!62:62,"Päd")+SUMIFS('Tageplanung Oktober'!$16:$16,'Tageplanung Oktober'!62:62,"Orient.Ph.")+SUMIFS('Tageplanung Oktober'!$16:$16,'Tageplanung Oktober'!62:62,"Vertiefung")+SUMIFS('Tageplanung Oktober'!$16:$16,'Tageplanung Oktober'!62:62,"Wahl 1")+SUMIFS('Tageplanung Oktober'!$16:$16,'Tageplanung Oktober'!62:62,"Wahl 2"))*(3+IF($D43="F",2,0))/5+SUMIFS('Blockplanung April'!$20:$20,'Blockplanung April'!62:62,"Päd")+SUMIFS('Blockplanung April'!$16:$16,'Blockplanung April'!62:62,"Orient.Ph.")+SUMIFS('Blockplanung April'!$16:$16,'Blockplanung April'!62:62,"Vertiefung")+SUMIFS('Blockplanung April'!$16:$16,'Blockplanung April'!62:62,"Wahl 1")+SUMIFS('Blockplanung April'!$16:$16,'Blockplanung April'!62:62,"Wahl 2")+SUMIFS('Blockplanung August'!$20:$20,'Blockplanung August'!62:62,"Päd")+SUMIFS('Blockplanung August'!$16:$16,'Blockplanung August'!62:62,"Orient.Ph.")+SUMIFS('Blockplanung August'!$16:$16,'Blockplanung August'!62:62,"Vertiefung")+SUMIFS('Blockplanung August'!$16:$16,'Blockplanung August'!62:62,"Wahl 1")+SUMIFS('Blockplanung August'!$16:$16,'Blockplanung August'!62:62,"Wahl 2")+SUMIFS('Blockplanung Oktober'!$20:$20,'Blockplanung Oktober'!62:62,"Päd")+SUMIFS('Blockplanung Oktober'!$16:$16,'Blockplanung Oktober'!62:62,"Orient.Ph.")+SUMIFS('Blockplanung Oktober'!$16:$16,'Blockplanung Oktober'!62:62,"Vertiefung")+SUMIFS('Blockplanung Oktober'!$16:$16,'Blockplanung Oktober'!62:62,"Wahl 1")+SUMIFS('Blockplanung Oktober'!$16:$16,'Blockplanung Oktober'!62:62,"Wahl 2")</f>
        <v>18</v>
      </c>
      <c r="I43" s="9">
        <f>(SUMIFS('Tageplanung April'!$20:$20,'Tageplanung April'!62:62,"Psych")+SUMIFS('Tageplanung April'!$19:$19,'Tageplanung April'!62:62,"Orient.Ph.")+SUMIFS('Tageplanung April'!$19:$19,'Tageplanung April'!62:62,"Vertiefung")+SUMIFS('Tageplanung April'!$19:$19,'Tageplanung April'!62:62,"Wahl 1")+SUMIFS('Tageplanung April'!$19:$19,'Tageplanung April'!62:62,"Wahl 2"))*(3+IF($D43="F",2,0))/5+(SUMIFS('Tageplanung August'!$20:$20,'Tageplanung August'!62:62,"Psych")+SUMIFS('Tageplanung August'!$19:$19,'Tageplanung August'!62:62,"Orient.Ph.")+SUMIFS('Tageplanung August'!$19:$19,'Tageplanung August'!62:62,"Vertiefung")+SUMIFS('Tageplanung August'!$19:$19,'Tageplanung August'!62:62,"Wahl 1")+SUMIFS('Tageplanung August'!$19:$19,'Tageplanung August'!62:62,"Wahl 2"))*(3+IF($D43="F",2,0))/5+(SUMIFS('Tageplanung Oktober'!$20:$20,'Tageplanung Oktober'!62:62,"Psych")+SUMIFS('Tageplanung Oktober'!$19:$19,'Tageplanung Oktober'!62:62,"Orient.Ph.")+SUMIFS('Tageplanung Oktober'!$19:$19,'Tageplanung Oktober'!62:62,"Vertiefung")+SUMIFS('Tageplanung Oktober'!$19:$19,'Tageplanung Oktober'!62:62,"Wahl 1")+SUMIFS('Tageplanung Oktober'!$19:$19,'Tageplanung Oktober'!62:62,"Wahl 2"))*(3+IF($D43="F",2,0))/5+SUMIFS('Blockplanung April'!$20:$20,'Blockplanung April'!62:62,"Psych")+SUMIFS('Blockplanung April'!$19:$19,'Blockplanung April'!62:62,"Orient.Ph.")+SUMIFS('Blockplanung April'!$19:$19,'Blockplanung April'!62:62,"Vertiefung")+SUMIFS('Blockplanung April'!$19:$19,'Blockplanung April'!62:62,"Wahl 1")+SUMIFS('Blockplanung April'!$19:$19,'Blockplanung April'!62:62,"Wahl 2")+SUMIFS('Blockplanung August'!$20:$20,'Blockplanung August'!62:62,"Psych")+SUMIFS('Blockplanung August'!$19:$19,'Blockplanung August'!62:62,"Orient.Ph.")+SUMIFS('Blockplanung August'!$19:$19,'Blockplanung August'!62:62,"Vertiefung")+SUMIFS('Blockplanung August'!$19:$19,'Blockplanung August'!62:62,"Wahl 1")+SUMIFS('Blockplanung August'!$19:$19,'Blockplanung August'!62:62,"Wahl 2")+SUMIFS('Blockplanung Oktober'!$20:$20,'Blockplanung Oktober'!62:62,"Psych")+SUMIFS('Blockplanung Oktober'!$19:$19,'Blockplanung Oktober'!62:62,"Orient.Ph.")+SUMIFS('Blockplanung Oktober'!$19:$19,'Blockplanung Oktober'!62:62,"Vertiefung")+SUMIFS('Blockplanung Oktober'!$19:$19,'Blockplanung Oktober'!62:62,"Wahl 1")+SUMIFS('Blockplanung Oktober'!$19:$19,'Blockplanung Oktober'!62:62,"Wahl 2")</f>
        <v>0</v>
      </c>
      <c r="J43" s="9">
        <f t="shared" si="0"/>
        <v>168</v>
      </c>
      <c r="K43" s="9">
        <f t="shared" si="1"/>
        <v>66</v>
      </c>
      <c r="L43" s="9">
        <f t="shared" si="2"/>
        <v>24</v>
      </c>
      <c r="M43" s="9">
        <f t="shared" si="3"/>
        <v>6</v>
      </c>
      <c r="N43" s="7">
        <f t="shared" si="4"/>
        <v>120</v>
      </c>
      <c r="O43" s="316"/>
    </row>
    <row r="44" spans="1:15" x14ac:dyDescent="0.2">
      <c r="A44" s="258"/>
      <c r="B44" s="308"/>
      <c r="C44" s="11">
        <v>2</v>
      </c>
      <c r="D44" s="39"/>
      <c r="E44" s="9">
        <f>(SUMIFS('Tageplanung April'!$20:$20,'Tageplanung April'!63:63,"APH")+SUMIFS('Tageplanung April'!$18:$18,'Tageplanung April'!63:63,"Orient.Ph.")+SUMIFS('Tageplanung April'!$18:$18,'Tageplanung April'!63:63,"Vertiefung")+SUMIFS('Tageplanung April'!$18:$18,'Tageplanung April'!63:63,"Wahl 1")+SUMIFS('Tageplanung April'!$18:$18,'Tageplanung April'!63:63,"Wahl 2"))*(3+IF($D44="F",2,0))/5+(SUMIFS('Tageplanung August'!$20:$20,'Tageplanung August'!63:63,"APH")+SUMIFS('Tageplanung August'!$18:$18,'Tageplanung August'!63:63,"Orient.Ph.")+SUMIFS('Tageplanung August'!$18:$18,'Tageplanung August'!63:63,"Vertiefung")+SUMIFS('Tageplanung August'!$18:$18,'Tageplanung August'!63:63,"Wahl 1")+SUMIFS('Tageplanung August'!$18:$18,'Tageplanung August'!63:63,"Wahl 2"))*(3+IF($D44="F",2,0))/5+(SUMIFS('Tageplanung Oktober'!$20:$20,'Tageplanung Oktober'!63:63,"APH")+SUMIFS('Tageplanung Oktober'!$18:$18,'Tageplanung Oktober'!63:63,"Orient.Ph.")+SUMIFS('Tageplanung Oktober'!$18:$18,'Tageplanung Oktober'!63:63,"Vertiefung")+SUMIFS('Tageplanung Oktober'!$18:$18,'Tageplanung Oktober'!63:63,"Wahl 1")+SUMIFS('Tageplanung Oktober'!$18:$18,'Tageplanung Oktober'!63:63,"Wahl 2"))*(3+IF($D44="F",2,0))/5+SUMIFS('Blockplanung April'!$20:$20,'Blockplanung April'!63:63,"APH")+SUMIFS('Blockplanung April'!$18:$18,'Blockplanung April'!63:63,"Orient.Ph.")+SUMIFS('Blockplanung April'!$18:$18,'Blockplanung April'!63:63,"Vertiefung")+SUMIFS('Blockplanung April'!$18:$18,'Blockplanung April'!63:63,"Wahl 1")+SUMIFS('Blockplanung April'!$18:$18,'Blockplanung April'!63:63,"Wahl 2")+SUMIFS('Blockplanung August'!$20:$20,'Blockplanung August'!63:63,"APH")+SUMIFS('Blockplanung August'!$18:$18,'Blockplanung August'!63:63,"Orient.Ph.")+SUMIFS('Blockplanung August'!$18:$18,'Blockplanung August'!63:63,"Vertiefung")+SUMIFS('Blockplanung August'!$18:$18,'Blockplanung August'!63:63,"Wahl 1")+SUMIFS('Blockplanung August'!$18:$18,'Blockplanung August'!63:63,"Wahl 2")+SUMIFS('Blockplanung Oktober'!$20:$20,'Blockplanung Oktober'!63:63,"APH")+SUMIFS('Blockplanung Oktober'!$18:$18,'Blockplanung Oktober'!63:63,"Orient.Ph.")+SUMIFS('Blockplanung Oktober'!$18:$18,'Blockplanung Oktober'!63:63,"Vertiefung")+SUMIFS('Blockplanung Oktober'!$18:$18,'Blockplanung Oktober'!63:63,"Wahl 1")+SUMIFS('Blockplanung Oktober'!$18:$18,'Blockplanung Oktober'!63:63,"Wahl 2")</f>
        <v>91.2</v>
      </c>
      <c r="F44" s="9">
        <f>(SUMIFS('Tageplanung April'!$20:$20,'Tageplanung April'!63:63,"AD")+SUMIFS('Tageplanung April'!$17:$17,'Tageplanung April'!63:63,"Orient.Ph.")+SUMIFS('Tageplanung April'!$17:$17,'Tageplanung April'!63:63,"Vertiefung")+SUMIFS('Tageplanung April'!$17:$17,'Tageplanung April'!63:63,"Wahl 1")+SUMIFS('Tageplanung April'!$17:$17,'Tageplanung April'!63:63,"Wahl 2"))*(3+IF($D44="F",2,0))/5+(SUMIFS('Tageplanung August'!$20:$20,'Tageplanung August'!63:63,"AD")+SUMIFS('Tageplanung August'!$17:$17,'Tageplanung August'!63:63,"Orient.Ph.")+SUMIFS('Tageplanung August'!$17:$17,'Tageplanung August'!63:63,"Vertiefung")+SUMIFS('Tageplanung August'!$17:$17,'Tageplanung August'!63:63,"Wahl 1")+SUMIFS('Tageplanung August'!$17:$17,'Tageplanung August'!63:63,"Wahl 2"))*(3+IF($D44="F",2,0))/5+(SUMIFS('Tageplanung Oktober'!$20:$20,'Tageplanung Oktober'!63:63,"AD")+SUMIFS('Tageplanung Oktober'!$17:$17,'Tageplanung Oktober'!63:63,"Orient.Ph.")+SUMIFS('Tageplanung Oktober'!$17:$17,'Tageplanung Oktober'!63:63,"Vertiefung")+SUMIFS('Tageplanung Oktober'!$17:$17,'Tageplanung Oktober'!63:63,"Wahl 1")+SUMIFS('Tageplanung Oktober'!$17:$17,'Tageplanung Oktober'!63:63,"Wahl 2"))*(3+IF($D44="F",2,0))/5+SUMIFS('Blockplanung April'!$20:$20,'Blockplanung April'!63:63,"AD")+SUMIFS('Blockplanung April'!$17:$17,'Blockplanung April'!63:63,"Orient.Ph.")+SUMIFS('Blockplanung April'!$17:$17,'Blockplanung April'!63:63,"Vertiefung")+SUMIFS('Blockplanung April'!$17:$17,'Blockplanung April'!63:63,"Wahl 1")+SUMIFS('Blockplanung April'!$17:$17,'Blockplanung April'!63:63,"Wahl 2")+SUMIFS('Blockplanung August'!$20:$20,'Blockplanung August'!63:63,"AD")+SUMIFS('Blockplanung August'!$17:$17,'Blockplanung August'!63:63,"Orient.Ph.")+SUMIFS('Blockplanung August'!$17:$17,'Blockplanung August'!63:63,"Vertiefung")+SUMIFS('Blockplanung August'!$17:$17,'Blockplanung August'!63:63,"Wahl 1")+SUMIFS('Blockplanung August'!$17:$17,'Blockplanung August'!63:63,"Wahl 2")+SUMIFS('Blockplanung Oktober'!$20:$20,'Blockplanung Oktober'!63:63,"AD")+SUMIFS('Blockplanung Oktober'!$17:$17,'Blockplanung Oktober'!63:63,"Orient.Ph.")+SUMIFS('Blockplanung Oktober'!$17:$17,'Blockplanung Oktober'!63:63,"Vertiefung")+SUMIFS('Blockplanung Oktober'!$17:$17,'Blockplanung Oktober'!63:63,"Wahl 1")+SUMIFS('Blockplanung Oktober'!$17:$17,'Blockplanung Oktober'!63:63,"Wahl 2")</f>
        <v>54.6</v>
      </c>
      <c r="G44" s="9">
        <f>(SUMIFS('Tageplanung April'!$20:$20,'Tageplanung April'!63:63,"KH")+SUMIFS('Tageplanung April'!$15:$15,'Tageplanung April'!63:63,"Orient.Ph.")+SUMIFS('Tageplanung April'!$15:$15,'Tageplanung April'!63:63,"Vertiefung")+SUMIFS('Tageplanung April'!$15:$15,'Tageplanung April'!63:63,"Wahl 1")+SUMIFS('Tageplanung April'!$15:$15,'Tageplanung April'!63:63,"Wahl 2"))*(3+IF($D44="F",2,0))/5+(SUMIFS('Tageplanung August'!$20:$20,'Tageplanung August'!63:63,"KH")+SUMIFS('Tageplanung August'!$15:$15,'Tageplanung August'!63:63,"Orient.Ph.")+SUMIFS('Tageplanung August'!$15:$15,'Tageplanung August'!63:63,"Vertiefung")+SUMIFS('Tageplanung August'!$15:$15,'Tageplanung August'!63:63,"Wahl 1")+SUMIFS('Tageplanung August'!$15:$15,'Tageplanung August'!63:63,"Wahl 2"))*(3+IF($D44="F",2,0))/5+(SUMIFS('Tageplanung Oktober'!$20:$20,'Tageplanung Oktober'!63:63,"KH")+SUMIFS('Tageplanung Oktober'!$15:$15,'Tageplanung Oktober'!63:63,"Orient.Ph.")+SUMIFS('Tageplanung Oktober'!$15:$15,'Tageplanung Oktober'!63:63,"Vertiefung")+SUMIFS('Tageplanung Oktober'!$15:$15,'Tageplanung Oktober'!63:63,"Wahl 1")+SUMIFS('Tageplanung Oktober'!$15:$15,'Tageplanung Oktober'!63:63,"Wahl 2"))*(3+IF($D44="F",2,0))/5+SUMIFS('Blockplanung April'!$20:$20,'Blockplanung April'!63:63,"KH")+SUMIFS('Blockplanung April'!$15:$15,'Blockplanung April'!63:63,"Orient.Ph.")+SUMIFS('Blockplanung April'!$15:$15,'Blockplanung April'!63:63,"Vertiefung")+SUMIFS('Blockplanung April'!$15:$15,'Blockplanung April'!63:63,"Wahl 1")+SUMIFS('Blockplanung April'!$15:$15,'Blockplanung April'!63:63,"Wahl 2")+SUMIFS('Blockplanung August'!$20:$20,'Blockplanung August'!63:63,"KH")+SUMIFS('Blockplanung August'!$15:$15,'Blockplanung August'!63:63,"Orient.Ph.")+SUMIFS('Blockplanung August'!$15:$15,'Blockplanung August'!63:63,"Vertiefung")+SUMIFS('Blockplanung August'!$15:$15,'Blockplanung August'!63:63,"Wahl 1")+SUMIFS('Blockplanung August'!$15:$15,'Blockplanung August'!63:63,"Wahl 2")+SUMIFS('Blockplanung Oktober'!$20:$20,'Blockplanung Oktober'!63:63,"KH")+SUMIFS('Blockplanung Oktober'!$15:$15,'Blockplanung Oktober'!63:63,"Orient.Ph.")+SUMIFS('Blockplanung Oktober'!$15:$15,'Blockplanung Oktober'!63:63,"Vertiefung")+SUMIFS('Blockplanung Oktober'!$15:$15,'Blockplanung Oktober'!63:63,"Wahl 1")+SUMIFS('Blockplanung Oktober'!$15:$15,'Blockplanung Oktober'!63:63,"Wahl 2")</f>
        <v>36</v>
      </c>
      <c r="H44" s="9">
        <f>(SUMIFS('Tageplanung April'!$20:$20,'Tageplanung April'!63:63,"Päd")+SUMIFS('Tageplanung April'!$16:$16,'Tageplanung April'!63:63,"Orient.Ph.")+SUMIFS('Tageplanung April'!$16:$16,'Tageplanung April'!63:63,"Vertiefung")+SUMIFS('Tageplanung April'!$16:$16,'Tageplanung April'!63:63,"Wahl 1")+SUMIFS('Tageplanung April'!$16:$16,'Tageplanung April'!63:63,"Wahl 2"))*(3+IF($D44="F",2,0))/5+(SUMIFS('Tageplanung August'!$20:$20,'Tageplanung August'!63:63,"Päd")+SUMIFS('Tageplanung August'!$16:$16,'Tageplanung August'!63:63,"Orient.Ph.")+SUMIFS('Tageplanung August'!$16:$16,'Tageplanung August'!63:63,"Vertiefung")+SUMIFS('Tageplanung August'!$16:$16,'Tageplanung August'!63:63,"Wahl 1")+SUMIFS('Tageplanung August'!$16:$16,'Tageplanung August'!63:63,"Wahl 2"))*(3+IF($D44="F",2,0))/5+(SUMIFS('Tageplanung Oktober'!$20:$20,'Tageplanung Oktober'!63:63,"Päd")+SUMIFS('Tageplanung Oktober'!$16:$16,'Tageplanung Oktober'!63:63,"Orient.Ph.")+SUMIFS('Tageplanung Oktober'!$16:$16,'Tageplanung Oktober'!63:63,"Vertiefung")+SUMIFS('Tageplanung Oktober'!$16:$16,'Tageplanung Oktober'!63:63,"Wahl 1")+SUMIFS('Tageplanung Oktober'!$16:$16,'Tageplanung Oktober'!63:63,"Wahl 2"))*(3+IF($D44="F",2,0))/5+SUMIFS('Blockplanung April'!$20:$20,'Blockplanung April'!63:63,"Päd")+SUMIFS('Blockplanung April'!$16:$16,'Blockplanung April'!63:63,"Orient.Ph.")+SUMIFS('Blockplanung April'!$16:$16,'Blockplanung April'!63:63,"Vertiefung")+SUMIFS('Blockplanung April'!$16:$16,'Blockplanung April'!63:63,"Wahl 1")+SUMIFS('Blockplanung April'!$16:$16,'Blockplanung April'!63:63,"Wahl 2")+SUMIFS('Blockplanung August'!$20:$20,'Blockplanung August'!63:63,"Päd")+SUMIFS('Blockplanung August'!$16:$16,'Blockplanung August'!63:63,"Orient.Ph.")+SUMIFS('Blockplanung August'!$16:$16,'Blockplanung August'!63:63,"Vertiefung")+SUMIFS('Blockplanung August'!$16:$16,'Blockplanung August'!63:63,"Wahl 1")+SUMIFS('Blockplanung August'!$16:$16,'Blockplanung August'!63:63,"Wahl 2")+SUMIFS('Blockplanung Oktober'!$20:$20,'Blockplanung Oktober'!63:63,"Päd")+SUMIFS('Blockplanung Oktober'!$16:$16,'Blockplanung Oktober'!63:63,"Orient.Ph.")+SUMIFS('Blockplanung Oktober'!$16:$16,'Blockplanung Oktober'!63:63,"Vertiefung")+SUMIFS('Blockplanung Oktober'!$16:$16,'Blockplanung Oktober'!63:63,"Wahl 1")+SUMIFS('Blockplanung Oktober'!$16:$16,'Blockplanung Oktober'!63:63,"Wahl 2")</f>
        <v>7.8</v>
      </c>
      <c r="I44" s="9">
        <f>(SUMIFS('Tageplanung April'!$20:$20,'Tageplanung April'!63:63,"Psych")+SUMIFS('Tageplanung April'!$19:$19,'Tageplanung April'!63:63,"Orient.Ph.")+SUMIFS('Tageplanung April'!$19:$19,'Tageplanung April'!63:63,"Vertiefung")+SUMIFS('Tageplanung April'!$19:$19,'Tageplanung April'!63:63,"Wahl 1")+SUMIFS('Tageplanung April'!$19:$19,'Tageplanung April'!63:63,"Wahl 2"))*(3+IF($D44="F",2,0))/5+(SUMIFS('Tageplanung August'!$20:$20,'Tageplanung August'!63:63,"Psych")+SUMIFS('Tageplanung August'!$19:$19,'Tageplanung August'!63:63,"Orient.Ph.")+SUMIFS('Tageplanung August'!$19:$19,'Tageplanung August'!63:63,"Vertiefung")+SUMIFS('Tageplanung August'!$19:$19,'Tageplanung August'!63:63,"Wahl 1")+SUMIFS('Tageplanung August'!$19:$19,'Tageplanung August'!63:63,"Wahl 2"))*(3+IF($D44="F",2,0))/5+(SUMIFS('Tageplanung Oktober'!$20:$20,'Tageplanung Oktober'!63:63,"Psych")+SUMIFS('Tageplanung Oktober'!$19:$19,'Tageplanung Oktober'!63:63,"Orient.Ph.")+SUMIFS('Tageplanung Oktober'!$19:$19,'Tageplanung Oktober'!63:63,"Vertiefung")+SUMIFS('Tageplanung Oktober'!$19:$19,'Tageplanung Oktober'!63:63,"Wahl 1")+SUMIFS('Tageplanung Oktober'!$19:$19,'Tageplanung Oktober'!63:63,"Wahl 2"))*(3+IF($D44="F",2,0))/5+SUMIFS('Blockplanung April'!$20:$20,'Blockplanung April'!63:63,"Psych")+SUMIFS('Blockplanung April'!$19:$19,'Blockplanung April'!63:63,"Orient.Ph.")+SUMIFS('Blockplanung April'!$19:$19,'Blockplanung April'!63:63,"Vertiefung")+SUMIFS('Blockplanung April'!$19:$19,'Blockplanung April'!63:63,"Wahl 1")+SUMIFS('Blockplanung April'!$19:$19,'Blockplanung April'!63:63,"Wahl 2")+SUMIFS('Blockplanung August'!$20:$20,'Blockplanung August'!63:63,"Psych")+SUMIFS('Blockplanung August'!$19:$19,'Blockplanung August'!63:63,"Orient.Ph.")+SUMIFS('Blockplanung August'!$19:$19,'Blockplanung August'!63:63,"Vertiefung")+SUMIFS('Blockplanung August'!$19:$19,'Blockplanung August'!63:63,"Wahl 1")+SUMIFS('Blockplanung August'!$19:$19,'Blockplanung August'!63:63,"Wahl 2")+SUMIFS('Blockplanung Oktober'!$20:$20,'Blockplanung Oktober'!63:63,"Psych")+SUMIFS('Blockplanung Oktober'!$19:$19,'Blockplanung Oktober'!63:63,"Orient.Ph.")+SUMIFS('Blockplanung Oktober'!$19:$19,'Blockplanung Oktober'!63:63,"Vertiefung")+SUMIFS('Blockplanung Oktober'!$19:$19,'Blockplanung Oktober'!63:63,"Wahl 1")+SUMIFS('Blockplanung Oktober'!$19:$19,'Blockplanung Oktober'!63:63,"Wahl 2")</f>
        <v>0</v>
      </c>
      <c r="J44" s="9">
        <f t="shared" si="0"/>
        <v>168</v>
      </c>
      <c r="K44" s="9">
        <f t="shared" si="1"/>
        <v>66</v>
      </c>
      <c r="L44" s="9">
        <f t="shared" si="2"/>
        <v>24</v>
      </c>
      <c r="M44" s="9">
        <f t="shared" si="3"/>
        <v>6</v>
      </c>
      <c r="N44" s="7">
        <f t="shared" si="4"/>
        <v>120</v>
      </c>
      <c r="O44" s="316"/>
    </row>
    <row r="45" spans="1:15" x14ac:dyDescent="0.2">
      <c r="A45" s="258"/>
      <c r="B45" s="308"/>
      <c r="C45" s="11">
        <v>3</v>
      </c>
      <c r="D45" s="39"/>
      <c r="E45" s="9">
        <f>(SUMIFS('Tageplanung April'!$20:$20,'Tageplanung April'!64:64,"APH")+SUMIFS('Tageplanung April'!$18:$18,'Tageplanung April'!64:64,"Orient.Ph.")+SUMIFS('Tageplanung April'!$18:$18,'Tageplanung April'!64:64,"Vertiefung")+SUMIFS('Tageplanung April'!$18:$18,'Tageplanung April'!64:64,"Wahl 1")+SUMIFS('Tageplanung April'!$18:$18,'Tageplanung April'!64:64,"Wahl 2"))*(3+IF($D45="F",2,0))/5+(SUMIFS('Tageplanung August'!$20:$20,'Tageplanung August'!64:64,"APH")+SUMIFS('Tageplanung August'!$18:$18,'Tageplanung August'!64:64,"Orient.Ph.")+SUMIFS('Tageplanung August'!$18:$18,'Tageplanung August'!64:64,"Vertiefung")+SUMIFS('Tageplanung August'!$18:$18,'Tageplanung August'!64:64,"Wahl 1")+SUMIFS('Tageplanung August'!$18:$18,'Tageplanung August'!64:64,"Wahl 2"))*(3+IF($D45="F",2,0))/5+(SUMIFS('Tageplanung Oktober'!$20:$20,'Tageplanung Oktober'!64:64,"APH")+SUMIFS('Tageplanung Oktober'!$18:$18,'Tageplanung Oktober'!64:64,"Orient.Ph.")+SUMIFS('Tageplanung Oktober'!$18:$18,'Tageplanung Oktober'!64:64,"Vertiefung")+SUMIFS('Tageplanung Oktober'!$18:$18,'Tageplanung Oktober'!64:64,"Wahl 1")+SUMIFS('Tageplanung Oktober'!$18:$18,'Tageplanung Oktober'!64:64,"Wahl 2"))*(3+IF($D45="F",2,0))/5+SUMIFS('Blockplanung April'!$20:$20,'Blockplanung April'!64:64,"APH")+SUMIFS('Blockplanung April'!$18:$18,'Blockplanung April'!64:64,"Orient.Ph.")+SUMIFS('Blockplanung April'!$18:$18,'Blockplanung April'!64:64,"Vertiefung")+SUMIFS('Blockplanung April'!$18:$18,'Blockplanung April'!64:64,"Wahl 1")+SUMIFS('Blockplanung April'!$18:$18,'Blockplanung April'!64:64,"Wahl 2")+SUMIFS('Blockplanung August'!$20:$20,'Blockplanung August'!64:64,"APH")+SUMIFS('Blockplanung August'!$18:$18,'Blockplanung August'!64:64,"Orient.Ph.")+SUMIFS('Blockplanung August'!$18:$18,'Blockplanung August'!64:64,"Vertiefung")+SUMIFS('Blockplanung August'!$18:$18,'Blockplanung August'!64:64,"Wahl 1")+SUMIFS('Blockplanung August'!$18:$18,'Blockplanung August'!64:64,"Wahl 2")+SUMIFS('Blockplanung Oktober'!$20:$20,'Blockplanung Oktober'!64:64,"APH")+SUMIFS('Blockplanung Oktober'!$18:$18,'Blockplanung Oktober'!64:64,"Orient.Ph.")+SUMIFS('Blockplanung Oktober'!$18:$18,'Blockplanung Oktober'!64:64,"Vertiefung")+SUMIFS('Blockplanung Oktober'!$18:$18,'Blockplanung Oktober'!64:64,"Wahl 1")+SUMIFS('Blockplanung Oktober'!$18:$18,'Blockplanung Oktober'!64:64,"Wahl 2")</f>
        <v>61.2</v>
      </c>
      <c r="F45" s="9">
        <f>(SUMIFS('Tageplanung April'!$20:$20,'Tageplanung April'!64:64,"AD")+SUMIFS('Tageplanung April'!$17:$17,'Tageplanung April'!64:64,"Orient.Ph.")+SUMIFS('Tageplanung April'!$17:$17,'Tageplanung April'!64:64,"Vertiefung")+SUMIFS('Tageplanung April'!$17:$17,'Tageplanung April'!64:64,"Wahl 1")+SUMIFS('Tageplanung April'!$17:$17,'Tageplanung April'!64:64,"Wahl 2"))*(3+IF($D45="F",2,0))/5+(SUMIFS('Tageplanung August'!$20:$20,'Tageplanung August'!64:64,"AD")+SUMIFS('Tageplanung August'!$17:$17,'Tageplanung August'!64:64,"Orient.Ph.")+SUMIFS('Tageplanung August'!$17:$17,'Tageplanung August'!64:64,"Vertiefung")+SUMIFS('Tageplanung August'!$17:$17,'Tageplanung August'!64:64,"Wahl 1")+SUMIFS('Tageplanung August'!$17:$17,'Tageplanung August'!64:64,"Wahl 2"))*(3+IF($D45="F",2,0))/5+(SUMIFS('Tageplanung Oktober'!$20:$20,'Tageplanung Oktober'!64:64,"AD")+SUMIFS('Tageplanung Oktober'!$17:$17,'Tageplanung Oktober'!64:64,"Orient.Ph.")+SUMIFS('Tageplanung Oktober'!$17:$17,'Tageplanung Oktober'!64:64,"Vertiefung")+SUMIFS('Tageplanung Oktober'!$17:$17,'Tageplanung Oktober'!64:64,"Wahl 1")+SUMIFS('Tageplanung Oktober'!$17:$17,'Tageplanung Oktober'!64:64,"Wahl 2"))*(3+IF($D45="F",2,0))/5+SUMIFS('Blockplanung April'!$20:$20,'Blockplanung April'!64:64,"AD")+SUMIFS('Blockplanung April'!$17:$17,'Blockplanung April'!64:64,"Orient.Ph.")+SUMIFS('Blockplanung April'!$17:$17,'Blockplanung April'!64:64,"Vertiefung")+SUMIFS('Blockplanung April'!$17:$17,'Blockplanung April'!64:64,"Wahl 1")+SUMIFS('Blockplanung April'!$17:$17,'Blockplanung April'!64:64,"Wahl 2")+SUMIFS('Blockplanung August'!$20:$20,'Blockplanung August'!64:64,"AD")+SUMIFS('Blockplanung August'!$17:$17,'Blockplanung August'!64:64,"Orient.Ph.")+SUMIFS('Blockplanung August'!$17:$17,'Blockplanung August'!64:64,"Vertiefung")+SUMIFS('Blockplanung August'!$17:$17,'Blockplanung August'!64:64,"Wahl 1")+SUMIFS('Blockplanung August'!$17:$17,'Blockplanung August'!64:64,"Wahl 2")+SUMIFS('Blockplanung Oktober'!$20:$20,'Blockplanung Oktober'!64:64,"AD")+SUMIFS('Blockplanung Oktober'!$17:$17,'Blockplanung Oktober'!64:64,"Orient.Ph.")+SUMIFS('Blockplanung Oktober'!$17:$17,'Blockplanung Oktober'!64:64,"Vertiefung")+SUMIFS('Blockplanung Oktober'!$17:$17,'Blockplanung Oktober'!64:64,"Wahl 1")+SUMIFS('Blockplanung Oktober'!$17:$17,'Blockplanung Oktober'!64:64,"Wahl 2")</f>
        <v>37.200000000000003</v>
      </c>
      <c r="G45" s="9">
        <f>(SUMIFS('Tageplanung April'!$20:$20,'Tageplanung April'!64:64,"KH")+SUMIFS('Tageplanung April'!$15:$15,'Tageplanung April'!64:64,"Orient.Ph.")+SUMIFS('Tageplanung April'!$15:$15,'Tageplanung April'!64:64,"Vertiefung")+SUMIFS('Tageplanung April'!$15:$15,'Tageplanung April'!64:64,"Wahl 1")+SUMIFS('Tageplanung April'!$15:$15,'Tageplanung April'!64:64,"Wahl 2"))*(3+IF($D45="F",2,0))/5+(SUMIFS('Tageplanung August'!$20:$20,'Tageplanung August'!64:64,"KH")+SUMIFS('Tageplanung August'!$15:$15,'Tageplanung August'!64:64,"Orient.Ph.")+SUMIFS('Tageplanung August'!$15:$15,'Tageplanung August'!64:64,"Vertiefung")+SUMIFS('Tageplanung August'!$15:$15,'Tageplanung August'!64:64,"Wahl 1")+SUMIFS('Tageplanung August'!$15:$15,'Tageplanung August'!64:64,"Wahl 2"))*(3+IF($D45="F",2,0))/5+(SUMIFS('Tageplanung Oktober'!$20:$20,'Tageplanung Oktober'!64:64,"KH")+SUMIFS('Tageplanung Oktober'!$15:$15,'Tageplanung Oktober'!64:64,"Orient.Ph.")+SUMIFS('Tageplanung Oktober'!$15:$15,'Tageplanung Oktober'!64:64,"Vertiefung")+SUMIFS('Tageplanung Oktober'!$15:$15,'Tageplanung Oktober'!64:64,"Wahl 1")+SUMIFS('Tageplanung Oktober'!$15:$15,'Tageplanung Oktober'!64:64,"Wahl 2"))*(3+IF($D45="F",2,0))/5+SUMIFS('Blockplanung April'!$20:$20,'Blockplanung April'!64:64,"KH")+SUMIFS('Blockplanung April'!$15:$15,'Blockplanung April'!64:64,"Orient.Ph.")+SUMIFS('Blockplanung April'!$15:$15,'Blockplanung April'!64:64,"Vertiefung")+SUMIFS('Blockplanung April'!$15:$15,'Blockplanung April'!64:64,"Wahl 1")+SUMIFS('Blockplanung April'!$15:$15,'Blockplanung April'!64:64,"Wahl 2")+SUMIFS('Blockplanung August'!$20:$20,'Blockplanung August'!64:64,"KH")+SUMIFS('Blockplanung August'!$15:$15,'Blockplanung August'!64:64,"Orient.Ph.")+SUMIFS('Blockplanung August'!$15:$15,'Blockplanung August'!64:64,"Vertiefung")+SUMIFS('Blockplanung August'!$15:$15,'Blockplanung August'!64:64,"Wahl 1")+SUMIFS('Blockplanung August'!$15:$15,'Blockplanung August'!64:64,"Wahl 2")+SUMIFS('Blockplanung Oktober'!$20:$20,'Blockplanung Oktober'!64:64,"KH")+SUMIFS('Blockplanung Oktober'!$15:$15,'Blockplanung Oktober'!64:64,"Orient.Ph.")+SUMIFS('Blockplanung Oktober'!$15:$15,'Blockplanung Oktober'!64:64,"Vertiefung")+SUMIFS('Blockplanung Oktober'!$15:$15,'Blockplanung Oktober'!64:64,"Wahl 1")+SUMIFS('Blockplanung Oktober'!$15:$15,'Blockplanung Oktober'!64:64,"Wahl 2")</f>
        <v>26.4</v>
      </c>
      <c r="H45" s="9">
        <f>(SUMIFS('Tageplanung April'!$20:$20,'Tageplanung April'!64:64,"Päd")+SUMIFS('Tageplanung April'!$16:$16,'Tageplanung April'!64:64,"Orient.Ph.")+SUMIFS('Tageplanung April'!$16:$16,'Tageplanung April'!64:64,"Vertiefung")+SUMIFS('Tageplanung April'!$16:$16,'Tageplanung April'!64:64,"Wahl 1")+SUMIFS('Tageplanung April'!$16:$16,'Tageplanung April'!64:64,"Wahl 2"))*(3+IF($D45="F",2,0))/5+(SUMIFS('Tageplanung August'!$20:$20,'Tageplanung August'!64:64,"Päd")+SUMIFS('Tageplanung August'!$16:$16,'Tageplanung August'!64:64,"Orient.Ph.")+SUMIFS('Tageplanung August'!$16:$16,'Tageplanung August'!64:64,"Vertiefung")+SUMIFS('Tageplanung August'!$16:$16,'Tageplanung August'!64:64,"Wahl 1")+SUMIFS('Tageplanung August'!$16:$16,'Tageplanung August'!64:64,"Wahl 2"))*(3+IF($D45="F",2,0))/5+(SUMIFS('Tageplanung Oktober'!$20:$20,'Tageplanung Oktober'!64:64,"Päd")+SUMIFS('Tageplanung Oktober'!$16:$16,'Tageplanung Oktober'!64:64,"Orient.Ph.")+SUMIFS('Tageplanung Oktober'!$16:$16,'Tageplanung Oktober'!64:64,"Vertiefung")+SUMIFS('Tageplanung Oktober'!$16:$16,'Tageplanung Oktober'!64:64,"Wahl 1")+SUMIFS('Tageplanung Oktober'!$16:$16,'Tageplanung Oktober'!64:64,"Wahl 2"))*(3+IF($D45="F",2,0))/5+SUMIFS('Blockplanung April'!$20:$20,'Blockplanung April'!64:64,"Päd")+SUMIFS('Blockplanung April'!$16:$16,'Blockplanung April'!64:64,"Orient.Ph.")+SUMIFS('Blockplanung April'!$16:$16,'Blockplanung April'!64:64,"Vertiefung")+SUMIFS('Blockplanung April'!$16:$16,'Blockplanung April'!64:64,"Wahl 1")+SUMIFS('Blockplanung April'!$16:$16,'Blockplanung April'!64:64,"Wahl 2")+SUMIFS('Blockplanung August'!$20:$20,'Blockplanung August'!64:64,"Päd")+SUMIFS('Blockplanung August'!$16:$16,'Blockplanung August'!64:64,"Orient.Ph.")+SUMIFS('Blockplanung August'!$16:$16,'Blockplanung August'!64:64,"Vertiefung")+SUMIFS('Blockplanung August'!$16:$16,'Blockplanung August'!64:64,"Wahl 1")+SUMIFS('Blockplanung August'!$16:$16,'Blockplanung August'!64:64,"Wahl 2")+SUMIFS('Blockplanung Oktober'!$20:$20,'Blockplanung Oktober'!64:64,"Päd")+SUMIFS('Blockplanung Oktober'!$16:$16,'Blockplanung Oktober'!64:64,"Orient.Ph.")+SUMIFS('Blockplanung Oktober'!$16:$16,'Blockplanung Oktober'!64:64,"Vertiefung")+SUMIFS('Blockplanung Oktober'!$16:$16,'Blockplanung Oktober'!64:64,"Wahl 1")+SUMIFS('Blockplanung Oktober'!$16:$16,'Blockplanung Oktober'!64:64,"Wahl 2")</f>
        <v>4.8</v>
      </c>
      <c r="I45" s="9">
        <f>(SUMIFS('Tageplanung April'!$20:$20,'Tageplanung April'!64:64,"Psych")+SUMIFS('Tageplanung April'!$19:$19,'Tageplanung April'!64:64,"Orient.Ph.")+SUMIFS('Tageplanung April'!$19:$19,'Tageplanung April'!64:64,"Vertiefung")+SUMIFS('Tageplanung April'!$19:$19,'Tageplanung April'!64:64,"Wahl 1")+SUMIFS('Tageplanung April'!$19:$19,'Tageplanung April'!64:64,"Wahl 2"))*(3+IF($D45="F",2,0))/5+(SUMIFS('Tageplanung August'!$20:$20,'Tageplanung August'!64:64,"Psych")+SUMIFS('Tageplanung August'!$19:$19,'Tageplanung August'!64:64,"Orient.Ph.")+SUMIFS('Tageplanung August'!$19:$19,'Tageplanung August'!64:64,"Vertiefung")+SUMIFS('Tageplanung August'!$19:$19,'Tageplanung August'!64:64,"Wahl 1")+SUMIFS('Tageplanung August'!$19:$19,'Tageplanung August'!64:64,"Wahl 2"))*(3+IF($D45="F",2,0))/5+(SUMIFS('Tageplanung Oktober'!$20:$20,'Tageplanung Oktober'!64:64,"Psych")+SUMIFS('Tageplanung Oktober'!$19:$19,'Tageplanung Oktober'!64:64,"Orient.Ph.")+SUMIFS('Tageplanung Oktober'!$19:$19,'Tageplanung Oktober'!64:64,"Vertiefung")+SUMIFS('Tageplanung Oktober'!$19:$19,'Tageplanung Oktober'!64:64,"Wahl 1")+SUMIFS('Tageplanung Oktober'!$19:$19,'Tageplanung Oktober'!64:64,"Wahl 2"))*(3+IF($D45="F",2,0))/5+SUMIFS('Blockplanung April'!$20:$20,'Blockplanung April'!64:64,"Psych")+SUMIFS('Blockplanung April'!$19:$19,'Blockplanung April'!64:64,"Orient.Ph.")+SUMIFS('Blockplanung April'!$19:$19,'Blockplanung April'!64:64,"Vertiefung")+SUMIFS('Blockplanung April'!$19:$19,'Blockplanung April'!64:64,"Wahl 1")+SUMIFS('Blockplanung April'!$19:$19,'Blockplanung April'!64:64,"Wahl 2")+SUMIFS('Blockplanung August'!$20:$20,'Blockplanung August'!64:64,"Psych")+SUMIFS('Blockplanung August'!$19:$19,'Blockplanung August'!64:64,"Orient.Ph.")+SUMIFS('Blockplanung August'!$19:$19,'Blockplanung August'!64:64,"Vertiefung")+SUMIFS('Blockplanung August'!$19:$19,'Blockplanung August'!64:64,"Wahl 1")+SUMIFS('Blockplanung August'!$19:$19,'Blockplanung August'!64:64,"Wahl 2")+SUMIFS('Blockplanung Oktober'!$20:$20,'Blockplanung Oktober'!64:64,"Psych")+SUMIFS('Blockplanung Oktober'!$19:$19,'Blockplanung Oktober'!64:64,"Orient.Ph.")+SUMIFS('Blockplanung Oktober'!$19:$19,'Blockplanung Oktober'!64:64,"Vertiefung")+SUMIFS('Blockplanung Oktober'!$19:$19,'Blockplanung Oktober'!64:64,"Wahl 1")+SUMIFS('Blockplanung Oktober'!$19:$19,'Blockplanung Oktober'!64:64,"Wahl 2")</f>
        <v>0</v>
      </c>
      <c r="J45" s="9">
        <f t="shared" si="0"/>
        <v>168</v>
      </c>
      <c r="K45" s="9">
        <f t="shared" si="1"/>
        <v>66</v>
      </c>
      <c r="L45" s="9">
        <f t="shared" si="2"/>
        <v>24</v>
      </c>
      <c r="M45" s="9">
        <f t="shared" si="3"/>
        <v>6</v>
      </c>
      <c r="N45" s="7">
        <f t="shared" si="4"/>
        <v>120</v>
      </c>
      <c r="O45" s="316"/>
    </row>
    <row r="46" spans="1:15" x14ac:dyDescent="0.2">
      <c r="A46" s="258"/>
      <c r="B46" s="308"/>
      <c r="C46" s="11">
        <v>4</v>
      </c>
      <c r="D46" s="39"/>
      <c r="E46" s="9">
        <f>(SUMIFS('Tageplanung April'!$20:$20,'Tageplanung April'!65:65,"APH")+SUMIFS('Tageplanung April'!$18:$18,'Tageplanung April'!65:65,"Orient.Ph.")+SUMIFS('Tageplanung April'!$18:$18,'Tageplanung April'!65:65,"Vertiefung")+SUMIFS('Tageplanung April'!$18:$18,'Tageplanung April'!65:65,"Wahl 1")+SUMIFS('Tageplanung April'!$18:$18,'Tageplanung April'!65:65,"Wahl 2"))*(3+IF($D46="F",2,0))/5+(SUMIFS('Tageplanung August'!$20:$20,'Tageplanung August'!65:65,"APH")+SUMIFS('Tageplanung August'!$18:$18,'Tageplanung August'!65:65,"Orient.Ph.")+SUMIFS('Tageplanung August'!$18:$18,'Tageplanung August'!65:65,"Vertiefung")+SUMIFS('Tageplanung August'!$18:$18,'Tageplanung August'!65:65,"Wahl 1")+SUMIFS('Tageplanung August'!$18:$18,'Tageplanung August'!65:65,"Wahl 2"))*(3+IF($D46="F",2,0))/5+(SUMIFS('Tageplanung Oktober'!$20:$20,'Tageplanung Oktober'!65:65,"APH")+SUMIFS('Tageplanung Oktober'!$18:$18,'Tageplanung Oktober'!65:65,"Orient.Ph.")+SUMIFS('Tageplanung Oktober'!$18:$18,'Tageplanung Oktober'!65:65,"Vertiefung")+SUMIFS('Tageplanung Oktober'!$18:$18,'Tageplanung Oktober'!65:65,"Wahl 1")+SUMIFS('Tageplanung Oktober'!$18:$18,'Tageplanung Oktober'!65:65,"Wahl 2"))*(3+IF($D46="F",2,0))/5+SUMIFS('Blockplanung April'!$20:$20,'Blockplanung April'!65:65,"APH")+SUMIFS('Blockplanung April'!$18:$18,'Blockplanung April'!65:65,"Orient.Ph.")+SUMIFS('Blockplanung April'!$18:$18,'Blockplanung April'!65:65,"Vertiefung")+SUMIFS('Blockplanung April'!$18:$18,'Blockplanung April'!65:65,"Wahl 1")+SUMIFS('Blockplanung April'!$18:$18,'Blockplanung April'!65:65,"Wahl 2")+SUMIFS('Blockplanung August'!$20:$20,'Blockplanung August'!65:65,"APH")+SUMIFS('Blockplanung August'!$18:$18,'Blockplanung August'!65:65,"Orient.Ph.")+SUMIFS('Blockplanung August'!$18:$18,'Blockplanung August'!65:65,"Vertiefung")+SUMIFS('Blockplanung August'!$18:$18,'Blockplanung August'!65:65,"Wahl 1")+SUMIFS('Blockplanung August'!$18:$18,'Blockplanung August'!65:65,"Wahl 2")+SUMIFS('Blockplanung Oktober'!$20:$20,'Blockplanung Oktober'!65:65,"APH")+SUMIFS('Blockplanung Oktober'!$18:$18,'Blockplanung Oktober'!65:65,"Orient.Ph.")+SUMIFS('Blockplanung Oktober'!$18:$18,'Blockplanung Oktober'!65:65,"Vertiefung")+SUMIFS('Blockplanung Oktober'!$18:$18,'Blockplanung Oktober'!65:65,"Wahl 1")+SUMIFS('Blockplanung Oktober'!$18:$18,'Blockplanung Oktober'!65:65,"Wahl 2")</f>
        <v>61.2</v>
      </c>
      <c r="F46" s="9">
        <f>(SUMIFS('Tageplanung April'!$20:$20,'Tageplanung April'!65:65,"AD")+SUMIFS('Tageplanung April'!$17:$17,'Tageplanung April'!65:65,"Orient.Ph.")+SUMIFS('Tageplanung April'!$17:$17,'Tageplanung April'!65:65,"Vertiefung")+SUMIFS('Tageplanung April'!$17:$17,'Tageplanung April'!65:65,"Wahl 1")+SUMIFS('Tageplanung April'!$17:$17,'Tageplanung April'!65:65,"Wahl 2"))*(3+IF($D46="F",2,0))/5+(SUMIFS('Tageplanung August'!$20:$20,'Tageplanung August'!65:65,"AD")+SUMIFS('Tageplanung August'!$17:$17,'Tageplanung August'!65:65,"Orient.Ph.")+SUMIFS('Tageplanung August'!$17:$17,'Tageplanung August'!65:65,"Vertiefung")+SUMIFS('Tageplanung August'!$17:$17,'Tageplanung August'!65:65,"Wahl 1")+SUMIFS('Tageplanung August'!$17:$17,'Tageplanung August'!65:65,"Wahl 2"))*(3+IF($D46="F",2,0))/5+(SUMIFS('Tageplanung Oktober'!$20:$20,'Tageplanung Oktober'!65:65,"AD")+SUMIFS('Tageplanung Oktober'!$17:$17,'Tageplanung Oktober'!65:65,"Orient.Ph.")+SUMIFS('Tageplanung Oktober'!$17:$17,'Tageplanung Oktober'!65:65,"Vertiefung")+SUMIFS('Tageplanung Oktober'!$17:$17,'Tageplanung Oktober'!65:65,"Wahl 1")+SUMIFS('Tageplanung Oktober'!$17:$17,'Tageplanung Oktober'!65:65,"Wahl 2"))*(3+IF($D46="F",2,0))/5+SUMIFS('Blockplanung April'!$20:$20,'Blockplanung April'!65:65,"AD")+SUMIFS('Blockplanung April'!$17:$17,'Blockplanung April'!65:65,"Orient.Ph.")+SUMIFS('Blockplanung April'!$17:$17,'Blockplanung April'!65:65,"Vertiefung")+SUMIFS('Blockplanung April'!$17:$17,'Blockplanung April'!65:65,"Wahl 1")+SUMIFS('Blockplanung April'!$17:$17,'Blockplanung April'!65:65,"Wahl 2")+SUMIFS('Blockplanung August'!$20:$20,'Blockplanung August'!65:65,"AD")+SUMIFS('Blockplanung August'!$17:$17,'Blockplanung August'!65:65,"Orient.Ph.")+SUMIFS('Blockplanung August'!$17:$17,'Blockplanung August'!65:65,"Vertiefung")+SUMIFS('Blockplanung August'!$17:$17,'Blockplanung August'!65:65,"Wahl 1")+SUMIFS('Blockplanung August'!$17:$17,'Blockplanung August'!65:65,"Wahl 2")+SUMIFS('Blockplanung Oktober'!$20:$20,'Blockplanung Oktober'!65:65,"AD")+SUMIFS('Blockplanung Oktober'!$17:$17,'Blockplanung Oktober'!65:65,"Orient.Ph.")+SUMIFS('Blockplanung Oktober'!$17:$17,'Blockplanung Oktober'!65:65,"Vertiefung")+SUMIFS('Blockplanung Oktober'!$17:$17,'Blockplanung Oktober'!65:65,"Wahl 1")+SUMIFS('Blockplanung Oktober'!$17:$17,'Blockplanung Oktober'!65:65,"Wahl 2")</f>
        <v>37.200000000000003</v>
      </c>
      <c r="G46" s="9">
        <f>(SUMIFS('Tageplanung April'!$20:$20,'Tageplanung April'!65:65,"KH")+SUMIFS('Tageplanung April'!$15:$15,'Tageplanung April'!65:65,"Orient.Ph.")+SUMIFS('Tageplanung April'!$15:$15,'Tageplanung April'!65:65,"Vertiefung")+SUMIFS('Tageplanung April'!$15:$15,'Tageplanung April'!65:65,"Wahl 1")+SUMIFS('Tageplanung April'!$15:$15,'Tageplanung April'!65:65,"Wahl 2"))*(3+IF($D46="F",2,0))/5+(SUMIFS('Tageplanung August'!$20:$20,'Tageplanung August'!65:65,"KH")+SUMIFS('Tageplanung August'!$15:$15,'Tageplanung August'!65:65,"Orient.Ph.")+SUMIFS('Tageplanung August'!$15:$15,'Tageplanung August'!65:65,"Vertiefung")+SUMIFS('Tageplanung August'!$15:$15,'Tageplanung August'!65:65,"Wahl 1")+SUMIFS('Tageplanung August'!$15:$15,'Tageplanung August'!65:65,"Wahl 2"))*(3+IF($D46="F",2,0))/5+(SUMIFS('Tageplanung Oktober'!$20:$20,'Tageplanung Oktober'!65:65,"KH")+SUMIFS('Tageplanung Oktober'!$15:$15,'Tageplanung Oktober'!65:65,"Orient.Ph.")+SUMIFS('Tageplanung Oktober'!$15:$15,'Tageplanung Oktober'!65:65,"Vertiefung")+SUMIFS('Tageplanung Oktober'!$15:$15,'Tageplanung Oktober'!65:65,"Wahl 1")+SUMIFS('Tageplanung Oktober'!$15:$15,'Tageplanung Oktober'!65:65,"Wahl 2"))*(3+IF($D46="F",2,0))/5+SUMIFS('Blockplanung April'!$20:$20,'Blockplanung April'!65:65,"KH")+SUMIFS('Blockplanung April'!$15:$15,'Blockplanung April'!65:65,"Orient.Ph.")+SUMIFS('Blockplanung April'!$15:$15,'Blockplanung April'!65:65,"Vertiefung")+SUMIFS('Blockplanung April'!$15:$15,'Blockplanung April'!65:65,"Wahl 1")+SUMIFS('Blockplanung April'!$15:$15,'Blockplanung April'!65:65,"Wahl 2")+SUMIFS('Blockplanung August'!$20:$20,'Blockplanung August'!65:65,"KH")+SUMIFS('Blockplanung August'!$15:$15,'Blockplanung August'!65:65,"Orient.Ph.")+SUMIFS('Blockplanung August'!$15:$15,'Blockplanung August'!65:65,"Vertiefung")+SUMIFS('Blockplanung August'!$15:$15,'Blockplanung August'!65:65,"Wahl 1")+SUMIFS('Blockplanung August'!$15:$15,'Blockplanung August'!65:65,"Wahl 2")+SUMIFS('Blockplanung Oktober'!$20:$20,'Blockplanung Oktober'!65:65,"KH")+SUMIFS('Blockplanung Oktober'!$15:$15,'Blockplanung Oktober'!65:65,"Orient.Ph.")+SUMIFS('Blockplanung Oktober'!$15:$15,'Blockplanung Oktober'!65:65,"Vertiefung")+SUMIFS('Blockplanung Oktober'!$15:$15,'Blockplanung Oktober'!65:65,"Wahl 1")+SUMIFS('Blockplanung Oktober'!$15:$15,'Blockplanung Oktober'!65:65,"Wahl 2")</f>
        <v>26.4</v>
      </c>
      <c r="H46" s="9">
        <f>(SUMIFS('Tageplanung April'!$20:$20,'Tageplanung April'!65:65,"Päd")+SUMIFS('Tageplanung April'!$16:$16,'Tageplanung April'!65:65,"Orient.Ph.")+SUMIFS('Tageplanung April'!$16:$16,'Tageplanung April'!65:65,"Vertiefung")+SUMIFS('Tageplanung April'!$16:$16,'Tageplanung April'!65:65,"Wahl 1")+SUMIFS('Tageplanung April'!$16:$16,'Tageplanung April'!65:65,"Wahl 2"))*(3+IF($D46="F",2,0))/5+(SUMIFS('Tageplanung August'!$20:$20,'Tageplanung August'!65:65,"Päd")+SUMIFS('Tageplanung August'!$16:$16,'Tageplanung August'!65:65,"Orient.Ph.")+SUMIFS('Tageplanung August'!$16:$16,'Tageplanung August'!65:65,"Vertiefung")+SUMIFS('Tageplanung August'!$16:$16,'Tageplanung August'!65:65,"Wahl 1")+SUMIFS('Tageplanung August'!$16:$16,'Tageplanung August'!65:65,"Wahl 2"))*(3+IF($D46="F",2,0))/5+(SUMIFS('Tageplanung Oktober'!$20:$20,'Tageplanung Oktober'!65:65,"Päd")+SUMIFS('Tageplanung Oktober'!$16:$16,'Tageplanung Oktober'!65:65,"Orient.Ph.")+SUMIFS('Tageplanung Oktober'!$16:$16,'Tageplanung Oktober'!65:65,"Vertiefung")+SUMIFS('Tageplanung Oktober'!$16:$16,'Tageplanung Oktober'!65:65,"Wahl 1")+SUMIFS('Tageplanung Oktober'!$16:$16,'Tageplanung Oktober'!65:65,"Wahl 2"))*(3+IF($D46="F",2,0))/5+SUMIFS('Blockplanung April'!$20:$20,'Blockplanung April'!65:65,"Päd")+SUMIFS('Blockplanung April'!$16:$16,'Blockplanung April'!65:65,"Orient.Ph.")+SUMIFS('Blockplanung April'!$16:$16,'Blockplanung April'!65:65,"Vertiefung")+SUMIFS('Blockplanung April'!$16:$16,'Blockplanung April'!65:65,"Wahl 1")+SUMIFS('Blockplanung April'!$16:$16,'Blockplanung April'!65:65,"Wahl 2")+SUMIFS('Blockplanung August'!$20:$20,'Blockplanung August'!65:65,"Päd")+SUMIFS('Blockplanung August'!$16:$16,'Blockplanung August'!65:65,"Orient.Ph.")+SUMIFS('Blockplanung August'!$16:$16,'Blockplanung August'!65:65,"Vertiefung")+SUMIFS('Blockplanung August'!$16:$16,'Blockplanung August'!65:65,"Wahl 1")+SUMIFS('Blockplanung August'!$16:$16,'Blockplanung August'!65:65,"Wahl 2")+SUMIFS('Blockplanung Oktober'!$20:$20,'Blockplanung Oktober'!65:65,"Päd")+SUMIFS('Blockplanung Oktober'!$16:$16,'Blockplanung Oktober'!65:65,"Orient.Ph.")+SUMIFS('Blockplanung Oktober'!$16:$16,'Blockplanung Oktober'!65:65,"Vertiefung")+SUMIFS('Blockplanung Oktober'!$16:$16,'Blockplanung Oktober'!65:65,"Wahl 1")+SUMIFS('Blockplanung Oktober'!$16:$16,'Blockplanung Oktober'!65:65,"Wahl 2")</f>
        <v>4.8</v>
      </c>
      <c r="I46" s="9">
        <f>(SUMIFS('Tageplanung April'!$20:$20,'Tageplanung April'!65:65,"Psych")+SUMIFS('Tageplanung April'!$19:$19,'Tageplanung April'!65:65,"Orient.Ph.")+SUMIFS('Tageplanung April'!$19:$19,'Tageplanung April'!65:65,"Vertiefung")+SUMIFS('Tageplanung April'!$19:$19,'Tageplanung April'!65:65,"Wahl 1")+SUMIFS('Tageplanung April'!$19:$19,'Tageplanung April'!65:65,"Wahl 2"))*(3+IF($D46="F",2,0))/5+(SUMIFS('Tageplanung August'!$20:$20,'Tageplanung August'!65:65,"Psych")+SUMIFS('Tageplanung August'!$19:$19,'Tageplanung August'!65:65,"Orient.Ph.")+SUMIFS('Tageplanung August'!$19:$19,'Tageplanung August'!65:65,"Vertiefung")+SUMIFS('Tageplanung August'!$19:$19,'Tageplanung August'!65:65,"Wahl 1")+SUMIFS('Tageplanung August'!$19:$19,'Tageplanung August'!65:65,"Wahl 2"))*(3+IF($D46="F",2,0))/5+(SUMIFS('Tageplanung Oktober'!$20:$20,'Tageplanung Oktober'!65:65,"Psych")+SUMIFS('Tageplanung Oktober'!$19:$19,'Tageplanung Oktober'!65:65,"Orient.Ph.")+SUMIFS('Tageplanung Oktober'!$19:$19,'Tageplanung Oktober'!65:65,"Vertiefung")+SUMIFS('Tageplanung Oktober'!$19:$19,'Tageplanung Oktober'!65:65,"Wahl 1")+SUMIFS('Tageplanung Oktober'!$19:$19,'Tageplanung Oktober'!65:65,"Wahl 2"))*(3+IF($D46="F",2,0))/5+SUMIFS('Blockplanung April'!$20:$20,'Blockplanung April'!65:65,"Psych")+SUMIFS('Blockplanung April'!$19:$19,'Blockplanung April'!65:65,"Orient.Ph.")+SUMIFS('Blockplanung April'!$19:$19,'Blockplanung April'!65:65,"Vertiefung")+SUMIFS('Blockplanung April'!$19:$19,'Blockplanung April'!65:65,"Wahl 1")+SUMIFS('Blockplanung April'!$19:$19,'Blockplanung April'!65:65,"Wahl 2")+SUMIFS('Blockplanung August'!$20:$20,'Blockplanung August'!65:65,"Psych")+SUMIFS('Blockplanung August'!$19:$19,'Blockplanung August'!65:65,"Orient.Ph.")+SUMIFS('Blockplanung August'!$19:$19,'Blockplanung August'!65:65,"Vertiefung")+SUMIFS('Blockplanung August'!$19:$19,'Blockplanung August'!65:65,"Wahl 1")+SUMIFS('Blockplanung August'!$19:$19,'Blockplanung August'!65:65,"Wahl 2")+SUMIFS('Blockplanung Oktober'!$20:$20,'Blockplanung Oktober'!65:65,"Psych")+SUMIFS('Blockplanung Oktober'!$19:$19,'Blockplanung Oktober'!65:65,"Orient.Ph.")+SUMIFS('Blockplanung Oktober'!$19:$19,'Blockplanung Oktober'!65:65,"Vertiefung")+SUMIFS('Blockplanung Oktober'!$19:$19,'Blockplanung Oktober'!65:65,"Wahl 1")+SUMIFS('Blockplanung Oktober'!$19:$19,'Blockplanung Oktober'!65:65,"Wahl 2")</f>
        <v>0</v>
      </c>
      <c r="J46" s="9">
        <f t="shared" si="0"/>
        <v>168</v>
      </c>
      <c r="K46" s="9">
        <f t="shared" si="1"/>
        <v>66</v>
      </c>
      <c r="L46" s="9">
        <f t="shared" si="2"/>
        <v>24</v>
      </c>
      <c r="M46" s="9">
        <f t="shared" si="3"/>
        <v>6</v>
      </c>
      <c r="N46" s="7">
        <f t="shared" si="4"/>
        <v>120</v>
      </c>
      <c r="O46" s="316"/>
    </row>
    <row r="47" spans="1:15" x14ac:dyDescent="0.2">
      <c r="A47" s="258"/>
      <c r="B47" s="308" t="s">
        <v>5</v>
      </c>
      <c r="C47" s="11">
        <v>5</v>
      </c>
      <c r="D47" s="39"/>
      <c r="E47" s="9">
        <f>(SUMIFS('Tageplanung April'!$20:$20,'Tageplanung April'!66:66,"APH")+SUMIFS('Tageplanung April'!$18:$18,'Tageplanung April'!66:66,"Orient.Ph.")+SUMIFS('Tageplanung April'!$18:$18,'Tageplanung April'!66:66,"Vertiefung")+SUMIFS('Tageplanung April'!$18:$18,'Tageplanung April'!66:66,"Wahl 1")+SUMIFS('Tageplanung April'!$18:$18,'Tageplanung April'!66:66,"Wahl 2"))*(3+IF($D47="F",2,0))/5+(SUMIFS('Tageplanung August'!$20:$20,'Tageplanung August'!66:66,"APH")+SUMIFS('Tageplanung August'!$18:$18,'Tageplanung August'!66:66,"Orient.Ph.")+SUMIFS('Tageplanung August'!$18:$18,'Tageplanung August'!66:66,"Vertiefung")+SUMIFS('Tageplanung August'!$18:$18,'Tageplanung August'!66:66,"Wahl 1")+SUMIFS('Tageplanung August'!$18:$18,'Tageplanung August'!66:66,"Wahl 2"))*(3+IF($D47="F",2,0))/5+(SUMIFS('Tageplanung Oktober'!$20:$20,'Tageplanung Oktober'!66:66,"APH")+SUMIFS('Tageplanung Oktober'!$18:$18,'Tageplanung Oktober'!66:66,"Orient.Ph.")+SUMIFS('Tageplanung Oktober'!$18:$18,'Tageplanung Oktober'!66:66,"Vertiefung")+SUMIFS('Tageplanung Oktober'!$18:$18,'Tageplanung Oktober'!66:66,"Wahl 1")+SUMIFS('Tageplanung Oktober'!$18:$18,'Tageplanung Oktober'!66:66,"Wahl 2"))*(3+IF($D47="F",2,0))/5+SUMIFS('Blockplanung April'!$20:$20,'Blockplanung April'!66:66,"APH")+SUMIFS('Blockplanung April'!$18:$18,'Blockplanung April'!66:66,"Orient.Ph.")+SUMIFS('Blockplanung April'!$18:$18,'Blockplanung April'!66:66,"Vertiefung")+SUMIFS('Blockplanung April'!$18:$18,'Blockplanung April'!66:66,"Wahl 1")+SUMIFS('Blockplanung April'!$18:$18,'Blockplanung April'!66:66,"Wahl 2")+SUMIFS('Blockplanung August'!$20:$20,'Blockplanung August'!66:66,"APH")+SUMIFS('Blockplanung August'!$18:$18,'Blockplanung August'!66:66,"Orient.Ph.")+SUMIFS('Blockplanung August'!$18:$18,'Blockplanung August'!66:66,"Vertiefung")+SUMIFS('Blockplanung August'!$18:$18,'Blockplanung August'!66:66,"Wahl 1")+SUMIFS('Blockplanung August'!$18:$18,'Blockplanung August'!66:66,"Wahl 2")+SUMIFS('Blockplanung Oktober'!$20:$20,'Blockplanung Oktober'!66:66,"APH")+SUMIFS('Blockplanung Oktober'!$18:$18,'Blockplanung Oktober'!66:66,"Orient.Ph.")+SUMIFS('Blockplanung Oktober'!$18:$18,'Blockplanung Oktober'!66:66,"Vertiefung")+SUMIFS('Blockplanung Oktober'!$18:$18,'Blockplanung Oktober'!66:66,"Wahl 1")+SUMIFS('Blockplanung Oktober'!$18:$18,'Blockplanung Oktober'!66:66,"Wahl 2")</f>
        <v>77.2</v>
      </c>
      <c r="F47" s="9">
        <f>(SUMIFS('Tageplanung April'!$20:$20,'Tageplanung April'!66:66,"AD")+SUMIFS('Tageplanung April'!$17:$17,'Tageplanung April'!66:66,"Orient.Ph.")+SUMIFS('Tageplanung April'!$17:$17,'Tageplanung April'!66:66,"Vertiefung")+SUMIFS('Tageplanung April'!$17:$17,'Tageplanung April'!66:66,"Wahl 1")+SUMIFS('Tageplanung April'!$17:$17,'Tageplanung April'!66:66,"Wahl 2"))*(3+IF($D47="F",2,0))/5+(SUMIFS('Tageplanung August'!$20:$20,'Tageplanung August'!66:66,"AD")+SUMIFS('Tageplanung August'!$17:$17,'Tageplanung August'!66:66,"Orient.Ph.")+SUMIFS('Tageplanung August'!$17:$17,'Tageplanung August'!66:66,"Vertiefung")+SUMIFS('Tageplanung August'!$17:$17,'Tageplanung August'!66:66,"Wahl 1")+SUMIFS('Tageplanung August'!$17:$17,'Tageplanung August'!66:66,"Wahl 2"))*(3+IF($D47="F",2,0))/5+(SUMIFS('Tageplanung Oktober'!$20:$20,'Tageplanung Oktober'!66:66,"AD")+SUMIFS('Tageplanung Oktober'!$17:$17,'Tageplanung Oktober'!66:66,"Orient.Ph.")+SUMIFS('Tageplanung Oktober'!$17:$17,'Tageplanung Oktober'!66:66,"Vertiefung")+SUMIFS('Tageplanung Oktober'!$17:$17,'Tageplanung Oktober'!66:66,"Wahl 1")+SUMIFS('Tageplanung Oktober'!$17:$17,'Tageplanung Oktober'!66:66,"Wahl 2"))*(3+IF($D47="F",2,0))/5+SUMIFS('Blockplanung April'!$20:$20,'Blockplanung April'!66:66,"AD")+SUMIFS('Blockplanung April'!$17:$17,'Blockplanung April'!66:66,"Orient.Ph.")+SUMIFS('Blockplanung April'!$17:$17,'Blockplanung April'!66:66,"Vertiefung")+SUMIFS('Blockplanung April'!$17:$17,'Blockplanung April'!66:66,"Wahl 1")+SUMIFS('Blockplanung April'!$17:$17,'Blockplanung April'!66:66,"Wahl 2")+SUMIFS('Blockplanung August'!$20:$20,'Blockplanung August'!66:66,"AD")+SUMIFS('Blockplanung August'!$17:$17,'Blockplanung August'!66:66,"Orient.Ph.")+SUMIFS('Blockplanung August'!$17:$17,'Blockplanung August'!66:66,"Vertiefung")+SUMIFS('Blockplanung August'!$17:$17,'Blockplanung August'!66:66,"Wahl 1")+SUMIFS('Blockplanung August'!$17:$17,'Blockplanung August'!66:66,"Wahl 2")+SUMIFS('Blockplanung Oktober'!$20:$20,'Blockplanung Oktober'!66:66,"AD")+SUMIFS('Blockplanung Oktober'!$17:$17,'Blockplanung Oktober'!66:66,"Orient.Ph.")+SUMIFS('Blockplanung Oktober'!$17:$17,'Blockplanung Oktober'!66:66,"Vertiefung")+SUMIFS('Blockplanung Oktober'!$17:$17,'Blockplanung Oktober'!66:66,"Wahl 1")+SUMIFS('Blockplanung Oktober'!$17:$17,'Blockplanung Oktober'!66:66,"Wahl 2")</f>
        <v>57.2</v>
      </c>
      <c r="G47" s="9">
        <f>(SUMIFS('Tageplanung April'!$20:$20,'Tageplanung April'!66:66,"KH")+SUMIFS('Tageplanung April'!$15:$15,'Tageplanung April'!66:66,"Orient.Ph.")+SUMIFS('Tageplanung April'!$15:$15,'Tageplanung April'!66:66,"Vertiefung")+SUMIFS('Tageplanung April'!$15:$15,'Tageplanung April'!66:66,"Wahl 1")+SUMIFS('Tageplanung April'!$15:$15,'Tageplanung April'!66:66,"Wahl 2"))*(3+IF($D47="F",2,0))/5+(SUMIFS('Tageplanung August'!$20:$20,'Tageplanung August'!66:66,"KH")+SUMIFS('Tageplanung August'!$15:$15,'Tageplanung August'!66:66,"Orient.Ph.")+SUMIFS('Tageplanung August'!$15:$15,'Tageplanung August'!66:66,"Vertiefung")+SUMIFS('Tageplanung August'!$15:$15,'Tageplanung August'!66:66,"Wahl 1")+SUMIFS('Tageplanung August'!$15:$15,'Tageplanung August'!66:66,"Wahl 2"))*(3+IF($D47="F",2,0))/5+(SUMIFS('Tageplanung Oktober'!$20:$20,'Tageplanung Oktober'!66:66,"KH")+SUMIFS('Tageplanung Oktober'!$15:$15,'Tageplanung Oktober'!66:66,"Orient.Ph.")+SUMIFS('Tageplanung Oktober'!$15:$15,'Tageplanung Oktober'!66:66,"Vertiefung")+SUMIFS('Tageplanung Oktober'!$15:$15,'Tageplanung Oktober'!66:66,"Wahl 1")+SUMIFS('Tageplanung Oktober'!$15:$15,'Tageplanung Oktober'!66:66,"Wahl 2"))*(3+IF($D47="F",2,0))/5+SUMIFS('Blockplanung April'!$20:$20,'Blockplanung April'!66:66,"KH")+SUMIFS('Blockplanung April'!$15:$15,'Blockplanung April'!66:66,"Orient.Ph.")+SUMIFS('Blockplanung April'!$15:$15,'Blockplanung April'!66:66,"Vertiefung")+SUMIFS('Blockplanung April'!$15:$15,'Blockplanung April'!66:66,"Wahl 1")+SUMIFS('Blockplanung April'!$15:$15,'Blockplanung April'!66:66,"Wahl 2")+SUMIFS('Blockplanung August'!$20:$20,'Blockplanung August'!66:66,"KH")+SUMIFS('Blockplanung August'!$15:$15,'Blockplanung August'!66:66,"Orient.Ph.")+SUMIFS('Blockplanung August'!$15:$15,'Blockplanung August'!66:66,"Vertiefung")+SUMIFS('Blockplanung August'!$15:$15,'Blockplanung August'!66:66,"Wahl 1")+SUMIFS('Blockplanung August'!$15:$15,'Blockplanung August'!66:66,"Wahl 2")+SUMIFS('Blockplanung Oktober'!$20:$20,'Blockplanung Oktober'!66:66,"KH")+SUMIFS('Blockplanung Oktober'!$15:$15,'Blockplanung Oktober'!66:66,"Orient.Ph.")+SUMIFS('Blockplanung Oktober'!$15:$15,'Blockplanung Oktober'!66:66,"Vertiefung")+SUMIFS('Blockplanung Oktober'!$15:$15,'Blockplanung Oktober'!66:66,"Wahl 1")+SUMIFS('Blockplanung Oktober'!$15:$15,'Blockplanung Oktober'!66:66,"Wahl 2")</f>
        <v>46.4</v>
      </c>
      <c r="H47" s="9">
        <f>(SUMIFS('Tageplanung April'!$20:$20,'Tageplanung April'!66:66,"Päd")+SUMIFS('Tageplanung April'!$16:$16,'Tageplanung April'!66:66,"Orient.Ph.")+SUMIFS('Tageplanung April'!$16:$16,'Tageplanung April'!66:66,"Vertiefung")+SUMIFS('Tageplanung April'!$16:$16,'Tageplanung April'!66:66,"Wahl 1")+SUMIFS('Tageplanung April'!$16:$16,'Tageplanung April'!66:66,"Wahl 2"))*(3+IF($D47="F",2,0))/5+(SUMIFS('Tageplanung August'!$20:$20,'Tageplanung August'!66:66,"Päd")+SUMIFS('Tageplanung August'!$16:$16,'Tageplanung August'!66:66,"Orient.Ph.")+SUMIFS('Tageplanung August'!$16:$16,'Tageplanung August'!66:66,"Vertiefung")+SUMIFS('Tageplanung August'!$16:$16,'Tageplanung August'!66:66,"Wahl 1")+SUMIFS('Tageplanung August'!$16:$16,'Tageplanung August'!66:66,"Wahl 2"))*(3+IF($D47="F",2,0))/5+(SUMIFS('Tageplanung Oktober'!$20:$20,'Tageplanung Oktober'!66:66,"Päd")+SUMIFS('Tageplanung Oktober'!$16:$16,'Tageplanung Oktober'!66:66,"Orient.Ph.")+SUMIFS('Tageplanung Oktober'!$16:$16,'Tageplanung Oktober'!66:66,"Vertiefung")+SUMIFS('Tageplanung Oktober'!$16:$16,'Tageplanung Oktober'!66:66,"Wahl 1")+SUMIFS('Tageplanung Oktober'!$16:$16,'Tageplanung Oktober'!66:66,"Wahl 2"))*(3+IF($D47="F",2,0))/5+SUMIFS('Blockplanung April'!$20:$20,'Blockplanung April'!66:66,"Päd")+SUMIFS('Blockplanung April'!$16:$16,'Blockplanung April'!66:66,"Orient.Ph.")+SUMIFS('Blockplanung April'!$16:$16,'Blockplanung April'!66:66,"Vertiefung")+SUMIFS('Blockplanung April'!$16:$16,'Blockplanung April'!66:66,"Wahl 1")+SUMIFS('Blockplanung April'!$16:$16,'Blockplanung April'!66:66,"Wahl 2")+SUMIFS('Blockplanung August'!$20:$20,'Blockplanung August'!66:66,"Päd")+SUMIFS('Blockplanung August'!$16:$16,'Blockplanung August'!66:66,"Orient.Ph.")+SUMIFS('Blockplanung August'!$16:$16,'Blockplanung August'!66:66,"Vertiefung")+SUMIFS('Blockplanung August'!$16:$16,'Blockplanung August'!66:66,"Wahl 1")+SUMIFS('Blockplanung August'!$16:$16,'Blockplanung August'!66:66,"Wahl 2")+SUMIFS('Blockplanung Oktober'!$20:$20,'Blockplanung Oktober'!66:66,"Päd")+SUMIFS('Blockplanung Oktober'!$16:$16,'Blockplanung Oktober'!66:66,"Orient.Ph.")+SUMIFS('Blockplanung Oktober'!$16:$16,'Blockplanung Oktober'!66:66,"Vertiefung")+SUMIFS('Blockplanung Oktober'!$16:$16,'Blockplanung Oktober'!66:66,"Wahl 1")+SUMIFS('Blockplanung Oktober'!$16:$16,'Blockplanung Oktober'!66:66,"Wahl 2")</f>
        <v>8.8000000000000007</v>
      </c>
      <c r="I47" s="9">
        <f>(SUMIFS('Tageplanung April'!$20:$20,'Tageplanung April'!66:66,"Psych")+SUMIFS('Tageplanung April'!$19:$19,'Tageplanung April'!66:66,"Orient.Ph.")+SUMIFS('Tageplanung April'!$19:$19,'Tageplanung April'!66:66,"Vertiefung")+SUMIFS('Tageplanung April'!$19:$19,'Tageplanung April'!66:66,"Wahl 1")+SUMIFS('Tageplanung April'!$19:$19,'Tageplanung April'!66:66,"Wahl 2"))*(3+IF($D47="F",2,0))/5+(SUMIFS('Tageplanung August'!$20:$20,'Tageplanung August'!66:66,"Psych")+SUMIFS('Tageplanung August'!$19:$19,'Tageplanung August'!66:66,"Orient.Ph.")+SUMIFS('Tageplanung August'!$19:$19,'Tageplanung August'!66:66,"Vertiefung")+SUMIFS('Tageplanung August'!$19:$19,'Tageplanung August'!66:66,"Wahl 1")+SUMIFS('Tageplanung August'!$19:$19,'Tageplanung August'!66:66,"Wahl 2"))*(3+IF($D47="F",2,0))/5+(SUMIFS('Tageplanung Oktober'!$20:$20,'Tageplanung Oktober'!66:66,"Psych")+SUMIFS('Tageplanung Oktober'!$19:$19,'Tageplanung Oktober'!66:66,"Orient.Ph.")+SUMIFS('Tageplanung Oktober'!$19:$19,'Tageplanung Oktober'!66:66,"Vertiefung")+SUMIFS('Tageplanung Oktober'!$19:$19,'Tageplanung Oktober'!66:66,"Wahl 1")+SUMIFS('Tageplanung Oktober'!$19:$19,'Tageplanung Oktober'!66:66,"Wahl 2"))*(3+IF($D47="F",2,0))/5+SUMIFS('Blockplanung April'!$20:$20,'Blockplanung April'!66:66,"Psych")+SUMIFS('Blockplanung April'!$19:$19,'Blockplanung April'!66:66,"Orient.Ph.")+SUMIFS('Blockplanung April'!$19:$19,'Blockplanung April'!66:66,"Vertiefung")+SUMIFS('Blockplanung April'!$19:$19,'Blockplanung April'!66:66,"Wahl 1")+SUMIFS('Blockplanung April'!$19:$19,'Blockplanung April'!66:66,"Wahl 2")+SUMIFS('Blockplanung August'!$20:$20,'Blockplanung August'!66:66,"Psych")+SUMIFS('Blockplanung August'!$19:$19,'Blockplanung August'!66:66,"Orient.Ph.")+SUMIFS('Blockplanung August'!$19:$19,'Blockplanung August'!66:66,"Vertiefung")+SUMIFS('Blockplanung August'!$19:$19,'Blockplanung August'!66:66,"Wahl 1")+SUMIFS('Blockplanung August'!$19:$19,'Blockplanung August'!66:66,"Wahl 2")+SUMIFS('Blockplanung Oktober'!$20:$20,'Blockplanung Oktober'!66:66,"Psych")+SUMIFS('Blockplanung Oktober'!$19:$19,'Blockplanung Oktober'!66:66,"Orient.Ph.")+SUMIFS('Blockplanung Oktober'!$19:$19,'Blockplanung Oktober'!66:66,"Vertiefung")+SUMIFS('Blockplanung Oktober'!$19:$19,'Blockplanung Oktober'!66:66,"Wahl 1")+SUMIFS('Blockplanung Oktober'!$19:$19,'Blockplanung Oktober'!66:66,"Wahl 2")</f>
        <v>0</v>
      </c>
      <c r="J47" s="9">
        <f t="shared" si="0"/>
        <v>168</v>
      </c>
      <c r="K47" s="9">
        <f t="shared" si="1"/>
        <v>66</v>
      </c>
      <c r="L47" s="9">
        <f t="shared" si="2"/>
        <v>24</v>
      </c>
      <c r="M47" s="9">
        <f t="shared" si="3"/>
        <v>6</v>
      </c>
      <c r="N47" s="7">
        <f t="shared" si="4"/>
        <v>120</v>
      </c>
      <c r="O47" s="316"/>
    </row>
    <row r="48" spans="1:15" x14ac:dyDescent="0.2">
      <c r="A48" s="258"/>
      <c r="B48" s="308"/>
      <c r="C48" s="11">
        <v>6</v>
      </c>
      <c r="D48" s="39"/>
      <c r="E48" s="9">
        <f>(SUMIFS('Tageplanung April'!$20:$20,'Tageplanung April'!67:67,"APH")+SUMIFS('Tageplanung April'!$18:$18,'Tageplanung April'!67:67,"Orient.Ph.")+SUMIFS('Tageplanung April'!$18:$18,'Tageplanung April'!67:67,"Vertiefung")+SUMIFS('Tageplanung April'!$18:$18,'Tageplanung April'!67:67,"Wahl 1")+SUMIFS('Tageplanung April'!$18:$18,'Tageplanung April'!67:67,"Wahl 2"))*(3+IF($D48="F",2,0))/5+(SUMIFS('Tageplanung August'!$20:$20,'Tageplanung August'!67:67,"APH")+SUMIFS('Tageplanung August'!$18:$18,'Tageplanung August'!67:67,"Orient.Ph.")+SUMIFS('Tageplanung August'!$18:$18,'Tageplanung August'!67:67,"Vertiefung")+SUMIFS('Tageplanung August'!$18:$18,'Tageplanung August'!67:67,"Wahl 1")+SUMIFS('Tageplanung August'!$18:$18,'Tageplanung August'!67:67,"Wahl 2"))*(3+IF($D48="F",2,0))/5+(SUMIFS('Tageplanung Oktober'!$20:$20,'Tageplanung Oktober'!67:67,"APH")+SUMIFS('Tageplanung Oktober'!$18:$18,'Tageplanung Oktober'!67:67,"Orient.Ph.")+SUMIFS('Tageplanung Oktober'!$18:$18,'Tageplanung Oktober'!67:67,"Vertiefung")+SUMIFS('Tageplanung Oktober'!$18:$18,'Tageplanung Oktober'!67:67,"Wahl 1")+SUMIFS('Tageplanung Oktober'!$18:$18,'Tageplanung Oktober'!67:67,"Wahl 2"))*(3+IF($D48="F",2,0))/5+SUMIFS('Blockplanung April'!$20:$20,'Blockplanung April'!67:67,"APH")+SUMIFS('Blockplanung April'!$18:$18,'Blockplanung April'!67:67,"Orient.Ph.")+SUMIFS('Blockplanung April'!$18:$18,'Blockplanung April'!67:67,"Vertiefung")+SUMIFS('Blockplanung April'!$18:$18,'Blockplanung April'!67:67,"Wahl 1")+SUMIFS('Blockplanung April'!$18:$18,'Blockplanung April'!67:67,"Wahl 2")+SUMIFS('Blockplanung August'!$20:$20,'Blockplanung August'!67:67,"APH")+SUMIFS('Blockplanung August'!$18:$18,'Blockplanung August'!67:67,"Orient.Ph.")+SUMIFS('Blockplanung August'!$18:$18,'Blockplanung August'!67:67,"Vertiefung")+SUMIFS('Blockplanung August'!$18:$18,'Blockplanung August'!67:67,"Wahl 1")+SUMIFS('Blockplanung August'!$18:$18,'Blockplanung August'!67:67,"Wahl 2")+SUMIFS('Blockplanung Oktober'!$20:$20,'Blockplanung Oktober'!67:67,"APH")+SUMIFS('Blockplanung Oktober'!$18:$18,'Blockplanung Oktober'!67:67,"Orient.Ph.")+SUMIFS('Blockplanung Oktober'!$18:$18,'Blockplanung Oktober'!67:67,"Vertiefung")+SUMIFS('Blockplanung Oktober'!$18:$18,'Blockplanung Oktober'!67:67,"Wahl 1")+SUMIFS('Blockplanung Oktober'!$18:$18,'Blockplanung Oktober'!67:67,"Wahl 2")</f>
        <v>77.2</v>
      </c>
      <c r="F48" s="9">
        <f>(SUMIFS('Tageplanung April'!$20:$20,'Tageplanung April'!67:67,"AD")+SUMIFS('Tageplanung April'!$17:$17,'Tageplanung April'!67:67,"Orient.Ph.")+SUMIFS('Tageplanung April'!$17:$17,'Tageplanung April'!67:67,"Vertiefung")+SUMIFS('Tageplanung April'!$17:$17,'Tageplanung April'!67:67,"Wahl 1")+SUMIFS('Tageplanung April'!$17:$17,'Tageplanung April'!67:67,"Wahl 2"))*(3+IF($D48="F",2,0))/5+(SUMIFS('Tageplanung August'!$20:$20,'Tageplanung August'!67:67,"AD")+SUMIFS('Tageplanung August'!$17:$17,'Tageplanung August'!67:67,"Orient.Ph.")+SUMIFS('Tageplanung August'!$17:$17,'Tageplanung August'!67:67,"Vertiefung")+SUMIFS('Tageplanung August'!$17:$17,'Tageplanung August'!67:67,"Wahl 1")+SUMIFS('Tageplanung August'!$17:$17,'Tageplanung August'!67:67,"Wahl 2"))*(3+IF($D48="F",2,0))/5+(SUMIFS('Tageplanung Oktober'!$20:$20,'Tageplanung Oktober'!67:67,"AD")+SUMIFS('Tageplanung Oktober'!$17:$17,'Tageplanung Oktober'!67:67,"Orient.Ph.")+SUMIFS('Tageplanung Oktober'!$17:$17,'Tageplanung Oktober'!67:67,"Vertiefung")+SUMIFS('Tageplanung Oktober'!$17:$17,'Tageplanung Oktober'!67:67,"Wahl 1")+SUMIFS('Tageplanung Oktober'!$17:$17,'Tageplanung Oktober'!67:67,"Wahl 2"))*(3+IF($D48="F",2,0))/5+SUMIFS('Blockplanung April'!$20:$20,'Blockplanung April'!67:67,"AD")+SUMIFS('Blockplanung April'!$17:$17,'Blockplanung April'!67:67,"Orient.Ph.")+SUMIFS('Blockplanung April'!$17:$17,'Blockplanung April'!67:67,"Vertiefung")+SUMIFS('Blockplanung April'!$17:$17,'Blockplanung April'!67:67,"Wahl 1")+SUMIFS('Blockplanung April'!$17:$17,'Blockplanung April'!67:67,"Wahl 2")+SUMIFS('Blockplanung August'!$20:$20,'Blockplanung August'!67:67,"AD")+SUMIFS('Blockplanung August'!$17:$17,'Blockplanung August'!67:67,"Orient.Ph.")+SUMIFS('Blockplanung August'!$17:$17,'Blockplanung August'!67:67,"Vertiefung")+SUMIFS('Blockplanung August'!$17:$17,'Blockplanung August'!67:67,"Wahl 1")+SUMIFS('Blockplanung August'!$17:$17,'Blockplanung August'!67:67,"Wahl 2")+SUMIFS('Blockplanung Oktober'!$20:$20,'Blockplanung Oktober'!67:67,"AD")+SUMIFS('Blockplanung Oktober'!$17:$17,'Blockplanung Oktober'!67:67,"Orient.Ph.")+SUMIFS('Blockplanung Oktober'!$17:$17,'Blockplanung Oktober'!67:67,"Vertiefung")+SUMIFS('Blockplanung Oktober'!$17:$17,'Blockplanung Oktober'!67:67,"Wahl 1")+SUMIFS('Blockplanung Oktober'!$17:$17,'Blockplanung Oktober'!67:67,"Wahl 2")</f>
        <v>57.2</v>
      </c>
      <c r="G48" s="9">
        <f>(SUMIFS('Tageplanung April'!$20:$20,'Tageplanung April'!67:67,"KH")+SUMIFS('Tageplanung April'!$15:$15,'Tageplanung April'!67:67,"Orient.Ph.")+SUMIFS('Tageplanung April'!$15:$15,'Tageplanung April'!67:67,"Vertiefung")+SUMIFS('Tageplanung April'!$15:$15,'Tageplanung April'!67:67,"Wahl 1")+SUMIFS('Tageplanung April'!$15:$15,'Tageplanung April'!67:67,"Wahl 2"))*(3+IF($D48="F",2,0))/5+(SUMIFS('Tageplanung August'!$20:$20,'Tageplanung August'!67:67,"KH")+SUMIFS('Tageplanung August'!$15:$15,'Tageplanung August'!67:67,"Orient.Ph.")+SUMIFS('Tageplanung August'!$15:$15,'Tageplanung August'!67:67,"Vertiefung")+SUMIFS('Tageplanung August'!$15:$15,'Tageplanung August'!67:67,"Wahl 1")+SUMIFS('Tageplanung August'!$15:$15,'Tageplanung August'!67:67,"Wahl 2"))*(3+IF($D48="F",2,0))/5+(SUMIFS('Tageplanung Oktober'!$20:$20,'Tageplanung Oktober'!67:67,"KH")+SUMIFS('Tageplanung Oktober'!$15:$15,'Tageplanung Oktober'!67:67,"Orient.Ph.")+SUMIFS('Tageplanung Oktober'!$15:$15,'Tageplanung Oktober'!67:67,"Vertiefung")+SUMIFS('Tageplanung Oktober'!$15:$15,'Tageplanung Oktober'!67:67,"Wahl 1")+SUMIFS('Tageplanung Oktober'!$15:$15,'Tageplanung Oktober'!67:67,"Wahl 2"))*(3+IF($D48="F",2,0))/5+SUMIFS('Blockplanung April'!$20:$20,'Blockplanung April'!67:67,"KH")+SUMIFS('Blockplanung April'!$15:$15,'Blockplanung April'!67:67,"Orient.Ph.")+SUMIFS('Blockplanung April'!$15:$15,'Blockplanung April'!67:67,"Vertiefung")+SUMIFS('Blockplanung April'!$15:$15,'Blockplanung April'!67:67,"Wahl 1")+SUMIFS('Blockplanung April'!$15:$15,'Blockplanung April'!67:67,"Wahl 2")+SUMIFS('Blockplanung August'!$20:$20,'Blockplanung August'!67:67,"KH")+SUMIFS('Blockplanung August'!$15:$15,'Blockplanung August'!67:67,"Orient.Ph.")+SUMIFS('Blockplanung August'!$15:$15,'Blockplanung August'!67:67,"Vertiefung")+SUMIFS('Blockplanung August'!$15:$15,'Blockplanung August'!67:67,"Wahl 1")+SUMIFS('Blockplanung August'!$15:$15,'Blockplanung August'!67:67,"Wahl 2")+SUMIFS('Blockplanung Oktober'!$20:$20,'Blockplanung Oktober'!67:67,"KH")+SUMIFS('Blockplanung Oktober'!$15:$15,'Blockplanung Oktober'!67:67,"Orient.Ph.")+SUMIFS('Blockplanung Oktober'!$15:$15,'Blockplanung Oktober'!67:67,"Vertiefung")+SUMIFS('Blockplanung Oktober'!$15:$15,'Blockplanung Oktober'!67:67,"Wahl 1")+SUMIFS('Blockplanung Oktober'!$15:$15,'Blockplanung Oktober'!67:67,"Wahl 2")</f>
        <v>46.4</v>
      </c>
      <c r="H48" s="9">
        <f>(SUMIFS('Tageplanung April'!$20:$20,'Tageplanung April'!67:67,"Päd")+SUMIFS('Tageplanung April'!$16:$16,'Tageplanung April'!67:67,"Orient.Ph.")+SUMIFS('Tageplanung April'!$16:$16,'Tageplanung April'!67:67,"Vertiefung")+SUMIFS('Tageplanung April'!$16:$16,'Tageplanung April'!67:67,"Wahl 1")+SUMIFS('Tageplanung April'!$16:$16,'Tageplanung April'!67:67,"Wahl 2"))*(3+IF($D48="F",2,0))/5+(SUMIFS('Tageplanung August'!$20:$20,'Tageplanung August'!67:67,"Päd")+SUMIFS('Tageplanung August'!$16:$16,'Tageplanung August'!67:67,"Orient.Ph.")+SUMIFS('Tageplanung August'!$16:$16,'Tageplanung August'!67:67,"Vertiefung")+SUMIFS('Tageplanung August'!$16:$16,'Tageplanung August'!67:67,"Wahl 1")+SUMIFS('Tageplanung August'!$16:$16,'Tageplanung August'!67:67,"Wahl 2"))*(3+IF($D48="F",2,0))/5+(SUMIFS('Tageplanung Oktober'!$20:$20,'Tageplanung Oktober'!67:67,"Päd")+SUMIFS('Tageplanung Oktober'!$16:$16,'Tageplanung Oktober'!67:67,"Orient.Ph.")+SUMIFS('Tageplanung Oktober'!$16:$16,'Tageplanung Oktober'!67:67,"Vertiefung")+SUMIFS('Tageplanung Oktober'!$16:$16,'Tageplanung Oktober'!67:67,"Wahl 1")+SUMIFS('Tageplanung Oktober'!$16:$16,'Tageplanung Oktober'!67:67,"Wahl 2"))*(3+IF($D48="F",2,0))/5+SUMIFS('Blockplanung April'!$20:$20,'Blockplanung April'!67:67,"Päd")+SUMIFS('Blockplanung April'!$16:$16,'Blockplanung April'!67:67,"Orient.Ph.")+SUMIFS('Blockplanung April'!$16:$16,'Blockplanung April'!67:67,"Vertiefung")+SUMIFS('Blockplanung April'!$16:$16,'Blockplanung April'!67:67,"Wahl 1")+SUMIFS('Blockplanung April'!$16:$16,'Blockplanung April'!67:67,"Wahl 2")+SUMIFS('Blockplanung August'!$20:$20,'Blockplanung August'!67:67,"Päd")+SUMIFS('Blockplanung August'!$16:$16,'Blockplanung August'!67:67,"Orient.Ph.")+SUMIFS('Blockplanung August'!$16:$16,'Blockplanung August'!67:67,"Vertiefung")+SUMIFS('Blockplanung August'!$16:$16,'Blockplanung August'!67:67,"Wahl 1")+SUMIFS('Blockplanung August'!$16:$16,'Blockplanung August'!67:67,"Wahl 2")+SUMIFS('Blockplanung Oktober'!$20:$20,'Blockplanung Oktober'!67:67,"Päd")+SUMIFS('Blockplanung Oktober'!$16:$16,'Blockplanung Oktober'!67:67,"Orient.Ph.")+SUMIFS('Blockplanung Oktober'!$16:$16,'Blockplanung Oktober'!67:67,"Vertiefung")+SUMIFS('Blockplanung Oktober'!$16:$16,'Blockplanung Oktober'!67:67,"Wahl 1")+SUMIFS('Blockplanung Oktober'!$16:$16,'Blockplanung Oktober'!67:67,"Wahl 2")</f>
        <v>8.8000000000000007</v>
      </c>
      <c r="I48" s="9">
        <f>(SUMIFS('Tageplanung April'!$20:$20,'Tageplanung April'!67:67,"Psych")+SUMIFS('Tageplanung April'!$19:$19,'Tageplanung April'!67:67,"Orient.Ph.")+SUMIFS('Tageplanung April'!$19:$19,'Tageplanung April'!67:67,"Vertiefung")+SUMIFS('Tageplanung April'!$19:$19,'Tageplanung April'!67:67,"Wahl 1")+SUMIFS('Tageplanung April'!$19:$19,'Tageplanung April'!67:67,"Wahl 2"))*(3+IF($D48="F",2,0))/5+(SUMIFS('Tageplanung August'!$20:$20,'Tageplanung August'!67:67,"Psych")+SUMIFS('Tageplanung August'!$19:$19,'Tageplanung August'!67:67,"Orient.Ph.")+SUMIFS('Tageplanung August'!$19:$19,'Tageplanung August'!67:67,"Vertiefung")+SUMIFS('Tageplanung August'!$19:$19,'Tageplanung August'!67:67,"Wahl 1")+SUMIFS('Tageplanung August'!$19:$19,'Tageplanung August'!67:67,"Wahl 2"))*(3+IF($D48="F",2,0))/5+(SUMIFS('Tageplanung Oktober'!$20:$20,'Tageplanung Oktober'!67:67,"Psych")+SUMIFS('Tageplanung Oktober'!$19:$19,'Tageplanung Oktober'!67:67,"Orient.Ph.")+SUMIFS('Tageplanung Oktober'!$19:$19,'Tageplanung Oktober'!67:67,"Vertiefung")+SUMIFS('Tageplanung Oktober'!$19:$19,'Tageplanung Oktober'!67:67,"Wahl 1")+SUMIFS('Tageplanung Oktober'!$19:$19,'Tageplanung Oktober'!67:67,"Wahl 2"))*(3+IF($D48="F",2,0))/5+SUMIFS('Blockplanung April'!$20:$20,'Blockplanung April'!67:67,"Psych")+SUMIFS('Blockplanung April'!$19:$19,'Blockplanung April'!67:67,"Orient.Ph.")+SUMIFS('Blockplanung April'!$19:$19,'Blockplanung April'!67:67,"Vertiefung")+SUMIFS('Blockplanung April'!$19:$19,'Blockplanung April'!67:67,"Wahl 1")+SUMIFS('Blockplanung April'!$19:$19,'Blockplanung April'!67:67,"Wahl 2")+SUMIFS('Blockplanung August'!$20:$20,'Blockplanung August'!67:67,"Psych")+SUMIFS('Blockplanung August'!$19:$19,'Blockplanung August'!67:67,"Orient.Ph.")+SUMIFS('Blockplanung August'!$19:$19,'Blockplanung August'!67:67,"Vertiefung")+SUMIFS('Blockplanung August'!$19:$19,'Blockplanung August'!67:67,"Wahl 1")+SUMIFS('Blockplanung August'!$19:$19,'Blockplanung August'!67:67,"Wahl 2")+SUMIFS('Blockplanung Oktober'!$20:$20,'Blockplanung Oktober'!67:67,"Psych")+SUMIFS('Blockplanung Oktober'!$19:$19,'Blockplanung Oktober'!67:67,"Orient.Ph.")+SUMIFS('Blockplanung Oktober'!$19:$19,'Blockplanung Oktober'!67:67,"Vertiefung")+SUMIFS('Blockplanung Oktober'!$19:$19,'Blockplanung Oktober'!67:67,"Wahl 1")+SUMIFS('Blockplanung Oktober'!$19:$19,'Blockplanung Oktober'!67:67,"Wahl 2")</f>
        <v>0</v>
      </c>
      <c r="J48" s="9">
        <f t="shared" si="0"/>
        <v>168</v>
      </c>
      <c r="K48" s="9">
        <f t="shared" si="1"/>
        <v>66</v>
      </c>
      <c r="L48" s="9">
        <f t="shared" si="2"/>
        <v>24</v>
      </c>
      <c r="M48" s="9">
        <f t="shared" si="3"/>
        <v>6</v>
      </c>
      <c r="N48" s="7">
        <f t="shared" si="4"/>
        <v>120</v>
      </c>
      <c r="O48" s="316"/>
    </row>
    <row r="49" spans="1:15" x14ac:dyDescent="0.2">
      <c r="A49" s="258"/>
      <c r="B49" s="308"/>
      <c r="C49" s="11">
        <v>7</v>
      </c>
      <c r="D49" s="39" t="s">
        <v>27</v>
      </c>
      <c r="E49" s="9">
        <f>(SUMIFS('Tageplanung April'!$20:$20,'Tageplanung April'!68:68,"APH")+SUMIFS('Tageplanung April'!$18:$18,'Tageplanung April'!68:68,"Orient.Ph.")+SUMIFS('Tageplanung April'!$18:$18,'Tageplanung April'!68:68,"Vertiefung")+SUMIFS('Tageplanung April'!$18:$18,'Tageplanung April'!68:68,"Wahl 1")+SUMIFS('Tageplanung April'!$18:$18,'Tageplanung April'!68:68,"Wahl 2"))*(3+IF($D49="F",2,0))/5+(SUMIFS('Tageplanung August'!$20:$20,'Tageplanung August'!68:68,"APH")+SUMIFS('Tageplanung August'!$18:$18,'Tageplanung August'!68:68,"Orient.Ph.")+SUMIFS('Tageplanung August'!$18:$18,'Tageplanung August'!68:68,"Vertiefung")+SUMIFS('Tageplanung August'!$18:$18,'Tageplanung August'!68:68,"Wahl 1")+SUMIFS('Tageplanung August'!$18:$18,'Tageplanung August'!68:68,"Wahl 2"))*(3+IF($D49="F",2,0))/5+(SUMIFS('Tageplanung Oktober'!$20:$20,'Tageplanung Oktober'!68:68,"APH")+SUMIFS('Tageplanung Oktober'!$18:$18,'Tageplanung Oktober'!68:68,"Orient.Ph.")+SUMIFS('Tageplanung Oktober'!$18:$18,'Tageplanung Oktober'!68:68,"Vertiefung")+SUMIFS('Tageplanung Oktober'!$18:$18,'Tageplanung Oktober'!68:68,"Wahl 1")+SUMIFS('Tageplanung Oktober'!$18:$18,'Tageplanung Oktober'!68:68,"Wahl 2"))*(3+IF($D49="F",2,0))/5+SUMIFS('Blockplanung April'!$20:$20,'Blockplanung April'!68:68,"APH")+SUMIFS('Blockplanung April'!$18:$18,'Blockplanung April'!68:68,"Orient.Ph.")+SUMIFS('Blockplanung April'!$18:$18,'Blockplanung April'!68:68,"Vertiefung")+SUMIFS('Blockplanung April'!$18:$18,'Blockplanung April'!68:68,"Wahl 1")+SUMIFS('Blockplanung April'!$18:$18,'Blockplanung April'!68:68,"Wahl 2")+SUMIFS('Blockplanung August'!$20:$20,'Blockplanung August'!68:68,"APH")+SUMIFS('Blockplanung August'!$18:$18,'Blockplanung August'!68:68,"Orient.Ph.")+SUMIFS('Blockplanung August'!$18:$18,'Blockplanung August'!68:68,"Vertiefung")+SUMIFS('Blockplanung August'!$18:$18,'Blockplanung August'!68:68,"Wahl 1")+SUMIFS('Blockplanung August'!$18:$18,'Blockplanung August'!68:68,"Wahl 2")+SUMIFS('Blockplanung Oktober'!$20:$20,'Blockplanung Oktober'!68:68,"APH")+SUMIFS('Blockplanung Oktober'!$18:$18,'Blockplanung Oktober'!68:68,"Orient.Ph.")+SUMIFS('Blockplanung Oktober'!$18:$18,'Blockplanung Oktober'!68:68,"Vertiefung")+SUMIFS('Blockplanung Oktober'!$18:$18,'Blockplanung Oktober'!68:68,"Wahl 1")+SUMIFS('Blockplanung Oktober'!$18:$18,'Blockplanung Oktober'!68:68,"Wahl 2")</f>
        <v>168</v>
      </c>
      <c r="F49" s="9">
        <f>(SUMIFS('Tageplanung April'!$20:$20,'Tageplanung April'!68:68,"AD")+SUMIFS('Tageplanung April'!$17:$17,'Tageplanung April'!68:68,"Orient.Ph.")+SUMIFS('Tageplanung April'!$17:$17,'Tageplanung April'!68:68,"Vertiefung")+SUMIFS('Tageplanung April'!$17:$17,'Tageplanung April'!68:68,"Wahl 1")+SUMIFS('Tageplanung April'!$17:$17,'Tageplanung April'!68:68,"Wahl 2"))*(3+IF($D49="F",2,0))/5+(SUMIFS('Tageplanung August'!$20:$20,'Tageplanung August'!68:68,"AD")+SUMIFS('Tageplanung August'!$17:$17,'Tageplanung August'!68:68,"Orient.Ph.")+SUMIFS('Tageplanung August'!$17:$17,'Tageplanung August'!68:68,"Vertiefung")+SUMIFS('Tageplanung August'!$17:$17,'Tageplanung August'!68:68,"Wahl 1")+SUMIFS('Tageplanung August'!$17:$17,'Tageplanung August'!68:68,"Wahl 2"))*(3+IF($D49="F",2,0))/5+(SUMIFS('Tageplanung Oktober'!$20:$20,'Tageplanung Oktober'!68:68,"AD")+SUMIFS('Tageplanung Oktober'!$17:$17,'Tageplanung Oktober'!68:68,"Orient.Ph.")+SUMIFS('Tageplanung Oktober'!$17:$17,'Tageplanung Oktober'!68:68,"Vertiefung")+SUMIFS('Tageplanung Oktober'!$17:$17,'Tageplanung Oktober'!68:68,"Wahl 1")+SUMIFS('Tageplanung Oktober'!$17:$17,'Tageplanung Oktober'!68:68,"Wahl 2"))*(3+IF($D49="F",2,0))/5+SUMIFS('Blockplanung April'!$20:$20,'Blockplanung April'!68:68,"AD")+SUMIFS('Blockplanung April'!$17:$17,'Blockplanung April'!68:68,"Orient.Ph.")+SUMIFS('Blockplanung April'!$17:$17,'Blockplanung April'!68:68,"Vertiefung")+SUMIFS('Blockplanung April'!$17:$17,'Blockplanung April'!68:68,"Wahl 1")+SUMIFS('Blockplanung April'!$17:$17,'Blockplanung April'!68:68,"Wahl 2")+SUMIFS('Blockplanung August'!$20:$20,'Blockplanung August'!68:68,"AD")+SUMIFS('Blockplanung August'!$17:$17,'Blockplanung August'!68:68,"Orient.Ph.")+SUMIFS('Blockplanung August'!$17:$17,'Blockplanung August'!68:68,"Vertiefung")+SUMIFS('Blockplanung August'!$17:$17,'Blockplanung August'!68:68,"Wahl 1")+SUMIFS('Blockplanung August'!$17:$17,'Blockplanung August'!68:68,"Wahl 2")+SUMIFS('Blockplanung Oktober'!$20:$20,'Blockplanung Oktober'!68:68,"AD")+SUMIFS('Blockplanung Oktober'!$17:$17,'Blockplanung Oktober'!68:68,"Orient.Ph.")+SUMIFS('Blockplanung Oktober'!$17:$17,'Blockplanung Oktober'!68:68,"Vertiefung")+SUMIFS('Blockplanung Oktober'!$17:$17,'Blockplanung Oktober'!68:68,"Wahl 1")+SUMIFS('Blockplanung Oktober'!$17:$17,'Blockplanung Oktober'!68:68,"Wahl 2")</f>
        <v>117</v>
      </c>
      <c r="G49" s="9">
        <f>(SUMIFS('Tageplanung April'!$20:$20,'Tageplanung April'!68:68,"KH")+SUMIFS('Tageplanung April'!$15:$15,'Tageplanung April'!68:68,"Orient.Ph.")+SUMIFS('Tageplanung April'!$15:$15,'Tageplanung April'!68:68,"Vertiefung")+SUMIFS('Tageplanung April'!$15:$15,'Tageplanung April'!68:68,"Wahl 1")+SUMIFS('Tageplanung April'!$15:$15,'Tageplanung April'!68:68,"Wahl 2"))*(3+IF($D49="F",2,0))/5+(SUMIFS('Tageplanung August'!$20:$20,'Tageplanung August'!68:68,"KH")+SUMIFS('Tageplanung August'!$15:$15,'Tageplanung August'!68:68,"Orient.Ph.")+SUMIFS('Tageplanung August'!$15:$15,'Tageplanung August'!68:68,"Vertiefung")+SUMIFS('Tageplanung August'!$15:$15,'Tageplanung August'!68:68,"Wahl 1")+SUMIFS('Tageplanung August'!$15:$15,'Tageplanung August'!68:68,"Wahl 2"))*(3+IF($D49="F",2,0))/5+(SUMIFS('Tageplanung Oktober'!$20:$20,'Tageplanung Oktober'!68:68,"KH")+SUMIFS('Tageplanung Oktober'!$15:$15,'Tageplanung Oktober'!68:68,"Orient.Ph.")+SUMIFS('Tageplanung Oktober'!$15:$15,'Tageplanung Oktober'!68:68,"Vertiefung")+SUMIFS('Tageplanung Oktober'!$15:$15,'Tageplanung Oktober'!68:68,"Wahl 1")+SUMIFS('Tageplanung Oktober'!$15:$15,'Tageplanung Oktober'!68:68,"Wahl 2"))*(3+IF($D49="F",2,0))/5+SUMIFS('Blockplanung April'!$20:$20,'Blockplanung April'!68:68,"KH")+SUMIFS('Blockplanung April'!$15:$15,'Blockplanung April'!68:68,"Orient.Ph.")+SUMIFS('Blockplanung April'!$15:$15,'Blockplanung April'!68:68,"Vertiefung")+SUMIFS('Blockplanung April'!$15:$15,'Blockplanung April'!68:68,"Wahl 1")+SUMIFS('Blockplanung April'!$15:$15,'Blockplanung April'!68:68,"Wahl 2")+SUMIFS('Blockplanung August'!$20:$20,'Blockplanung August'!68:68,"KH")+SUMIFS('Blockplanung August'!$15:$15,'Blockplanung August'!68:68,"Orient.Ph.")+SUMIFS('Blockplanung August'!$15:$15,'Blockplanung August'!68:68,"Vertiefung")+SUMIFS('Blockplanung August'!$15:$15,'Blockplanung August'!68:68,"Wahl 1")+SUMIFS('Blockplanung August'!$15:$15,'Blockplanung August'!68:68,"Wahl 2")+SUMIFS('Blockplanung Oktober'!$20:$20,'Blockplanung Oktober'!68:68,"KH")+SUMIFS('Blockplanung Oktober'!$15:$15,'Blockplanung Oktober'!68:68,"Orient.Ph.")+SUMIFS('Blockplanung Oktober'!$15:$15,'Blockplanung Oktober'!68:68,"Vertiefung")+SUMIFS('Blockplanung Oktober'!$15:$15,'Blockplanung Oktober'!68:68,"Wahl 1")+SUMIFS('Blockplanung Oktober'!$15:$15,'Blockplanung Oktober'!68:68,"Wahl 2")</f>
        <v>92</v>
      </c>
      <c r="H49" s="9">
        <f>(SUMIFS('Tageplanung April'!$20:$20,'Tageplanung April'!68:68,"Päd")+SUMIFS('Tageplanung April'!$16:$16,'Tageplanung April'!68:68,"Orient.Ph.")+SUMIFS('Tageplanung April'!$16:$16,'Tageplanung April'!68:68,"Vertiefung")+SUMIFS('Tageplanung April'!$16:$16,'Tageplanung April'!68:68,"Wahl 1")+SUMIFS('Tageplanung April'!$16:$16,'Tageplanung April'!68:68,"Wahl 2"))*(3+IF($D49="F",2,0))/5+(SUMIFS('Tageplanung August'!$20:$20,'Tageplanung August'!68:68,"Päd")+SUMIFS('Tageplanung August'!$16:$16,'Tageplanung August'!68:68,"Orient.Ph.")+SUMIFS('Tageplanung August'!$16:$16,'Tageplanung August'!68:68,"Vertiefung")+SUMIFS('Tageplanung August'!$16:$16,'Tageplanung August'!68:68,"Wahl 1")+SUMIFS('Tageplanung August'!$16:$16,'Tageplanung August'!68:68,"Wahl 2"))*(3+IF($D49="F",2,0))/5+(SUMIFS('Tageplanung Oktober'!$20:$20,'Tageplanung Oktober'!68:68,"Päd")+SUMIFS('Tageplanung Oktober'!$16:$16,'Tageplanung Oktober'!68:68,"Orient.Ph.")+SUMIFS('Tageplanung Oktober'!$16:$16,'Tageplanung Oktober'!68:68,"Vertiefung")+SUMIFS('Tageplanung Oktober'!$16:$16,'Tageplanung Oktober'!68:68,"Wahl 1")+SUMIFS('Tageplanung Oktober'!$16:$16,'Tageplanung Oktober'!68:68,"Wahl 2"))*(3+IF($D49="F",2,0))/5+SUMIFS('Blockplanung April'!$20:$20,'Blockplanung April'!68:68,"Päd")+SUMIFS('Blockplanung April'!$16:$16,'Blockplanung April'!68:68,"Orient.Ph.")+SUMIFS('Blockplanung April'!$16:$16,'Blockplanung April'!68:68,"Vertiefung")+SUMIFS('Blockplanung April'!$16:$16,'Blockplanung April'!68:68,"Wahl 1")+SUMIFS('Blockplanung April'!$16:$16,'Blockplanung April'!68:68,"Wahl 2")+SUMIFS('Blockplanung August'!$20:$20,'Blockplanung August'!68:68,"Päd")+SUMIFS('Blockplanung August'!$16:$16,'Blockplanung August'!68:68,"Orient.Ph.")+SUMIFS('Blockplanung August'!$16:$16,'Blockplanung August'!68:68,"Vertiefung")+SUMIFS('Blockplanung August'!$16:$16,'Blockplanung August'!68:68,"Wahl 1")+SUMIFS('Blockplanung August'!$16:$16,'Blockplanung August'!68:68,"Wahl 2")+SUMIFS('Blockplanung Oktober'!$20:$20,'Blockplanung Oktober'!68:68,"Päd")+SUMIFS('Blockplanung Oktober'!$16:$16,'Blockplanung Oktober'!68:68,"Orient.Ph.")+SUMIFS('Blockplanung Oktober'!$16:$16,'Blockplanung Oktober'!68:68,"Vertiefung")+SUMIFS('Blockplanung Oktober'!$16:$16,'Blockplanung Oktober'!68:68,"Wahl 1")+SUMIFS('Blockplanung Oktober'!$16:$16,'Blockplanung Oktober'!68:68,"Wahl 2")</f>
        <v>19</v>
      </c>
      <c r="I49" s="9">
        <f>(SUMIFS('Tageplanung April'!$20:$20,'Tageplanung April'!68:68,"Psych")+SUMIFS('Tageplanung April'!$19:$19,'Tageplanung April'!68:68,"Orient.Ph.")+SUMIFS('Tageplanung April'!$19:$19,'Tageplanung April'!68:68,"Vertiefung")+SUMIFS('Tageplanung April'!$19:$19,'Tageplanung April'!68:68,"Wahl 1")+SUMIFS('Tageplanung April'!$19:$19,'Tageplanung April'!68:68,"Wahl 2"))*(3+IF($D49="F",2,0))/5+(SUMIFS('Tageplanung August'!$20:$20,'Tageplanung August'!68:68,"Psych")+SUMIFS('Tageplanung August'!$19:$19,'Tageplanung August'!68:68,"Orient.Ph.")+SUMIFS('Tageplanung August'!$19:$19,'Tageplanung August'!68:68,"Vertiefung")+SUMIFS('Tageplanung August'!$19:$19,'Tageplanung August'!68:68,"Wahl 1")+SUMIFS('Tageplanung August'!$19:$19,'Tageplanung August'!68:68,"Wahl 2"))*(3+IF($D49="F",2,0))/5+(SUMIFS('Tageplanung Oktober'!$20:$20,'Tageplanung Oktober'!68:68,"Psych")+SUMIFS('Tageplanung Oktober'!$19:$19,'Tageplanung Oktober'!68:68,"Orient.Ph.")+SUMIFS('Tageplanung Oktober'!$19:$19,'Tageplanung Oktober'!68:68,"Vertiefung")+SUMIFS('Tageplanung Oktober'!$19:$19,'Tageplanung Oktober'!68:68,"Wahl 1")+SUMIFS('Tageplanung Oktober'!$19:$19,'Tageplanung Oktober'!68:68,"Wahl 2"))*(3+IF($D49="F",2,0))/5+SUMIFS('Blockplanung April'!$20:$20,'Blockplanung April'!68:68,"Psych")+SUMIFS('Blockplanung April'!$19:$19,'Blockplanung April'!68:68,"Orient.Ph.")+SUMIFS('Blockplanung April'!$19:$19,'Blockplanung April'!68:68,"Vertiefung")+SUMIFS('Blockplanung April'!$19:$19,'Blockplanung April'!68:68,"Wahl 1")+SUMIFS('Blockplanung April'!$19:$19,'Blockplanung April'!68:68,"Wahl 2")+SUMIFS('Blockplanung August'!$20:$20,'Blockplanung August'!68:68,"Psych")+SUMIFS('Blockplanung August'!$19:$19,'Blockplanung August'!68:68,"Orient.Ph.")+SUMIFS('Blockplanung August'!$19:$19,'Blockplanung August'!68:68,"Vertiefung")+SUMIFS('Blockplanung August'!$19:$19,'Blockplanung August'!68:68,"Wahl 1")+SUMIFS('Blockplanung August'!$19:$19,'Blockplanung August'!68:68,"Wahl 2")+SUMIFS('Blockplanung Oktober'!$20:$20,'Blockplanung Oktober'!68:68,"Psych")+SUMIFS('Blockplanung Oktober'!$19:$19,'Blockplanung Oktober'!68:68,"Orient.Ph.")+SUMIFS('Blockplanung Oktober'!$19:$19,'Blockplanung Oktober'!68:68,"Vertiefung")+SUMIFS('Blockplanung Oktober'!$19:$19,'Blockplanung Oktober'!68:68,"Wahl 1")+SUMIFS('Blockplanung Oktober'!$19:$19,'Blockplanung Oktober'!68:68,"Wahl 2")</f>
        <v>0</v>
      </c>
      <c r="J49" s="9">
        <f t="shared" si="0"/>
        <v>168</v>
      </c>
      <c r="K49" s="9">
        <f t="shared" si="1"/>
        <v>66</v>
      </c>
      <c r="L49" s="9">
        <f t="shared" si="2"/>
        <v>24</v>
      </c>
      <c r="M49" s="9">
        <f t="shared" si="3"/>
        <v>6</v>
      </c>
      <c r="N49" s="7">
        <f t="shared" si="4"/>
        <v>120</v>
      </c>
      <c r="O49" s="316"/>
    </row>
    <row r="50" spans="1:15" x14ac:dyDescent="0.2">
      <c r="A50" s="258"/>
      <c r="B50" s="308"/>
      <c r="C50" s="11">
        <v>8</v>
      </c>
      <c r="D50" s="39"/>
      <c r="E50" s="9">
        <f>(SUMIFS('Tageplanung April'!$20:$20,'Tageplanung April'!69:69,"APH")+SUMIFS('Tageplanung April'!$18:$18,'Tageplanung April'!69:69,"Orient.Ph.")+SUMIFS('Tageplanung April'!$18:$18,'Tageplanung April'!69:69,"Vertiefung")+SUMIFS('Tageplanung April'!$18:$18,'Tageplanung April'!69:69,"Wahl 1")+SUMIFS('Tageplanung April'!$18:$18,'Tageplanung April'!69:69,"Wahl 2"))*(3+IF($D50="F",2,0))/5+(SUMIFS('Tageplanung August'!$20:$20,'Tageplanung August'!69:69,"APH")+SUMIFS('Tageplanung August'!$18:$18,'Tageplanung August'!69:69,"Orient.Ph.")+SUMIFS('Tageplanung August'!$18:$18,'Tageplanung August'!69:69,"Vertiefung")+SUMIFS('Tageplanung August'!$18:$18,'Tageplanung August'!69:69,"Wahl 1")+SUMIFS('Tageplanung August'!$18:$18,'Tageplanung August'!69:69,"Wahl 2"))*(3+IF($D50="F",2,0))/5+(SUMIFS('Tageplanung Oktober'!$20:$20,'Tageplanung Oktober'!69:69,"APH")+SUMIFS('Tageplanung Oktober'!$18:$18,'Tageplanung Oktober'!69:69,"Orient.Ph.")+SUMIFS('Tageplanung Oktober'!$18:$18,'Tageplanung Oktober'!69:69,"Vertiefung")+SUMIFS('Tageplanung Oktober'!$18:$18,'Tageplanung Oktober'!69:69,"Wahl 1")+SUMIFS('Tageplanung Oktober'!$18:$18,'Tageplanung Oktober'!69:69,"Wahl 2"))*(3+IF($D50="F",2,0))/5+SUMIFS('Blockplanung April'!$20:$20,'Blockplanung April'!69:69,"APH")+SUMIFS('Blockplanung April'!$18:$18,'Blockplanung April'!69:69,"Orient.Ph.")+SUMIFS('Blockplanung April'!$18:$18,'Blockplanung April'!69:69,"Vertiefung")+SUMIFS('Blockplanung April'!$18:$18,'Blockplanung April'!69:69,"Wahl 1")+SUMIFS('Blockplanung April'!$18:$18,'Blockplanung April'!69:69,"Wahl 2")+SUMIFS('Blockplanung August'!$20:$20,'Blockplanung August'!69:69,"APH")+SUMIFS('Blockplanung August'!$18:$18,'Blockplanung August'!69:69,"Orient.Ph.")+SUMIFS('Blockplanung August'!$18:$18,'Blockplanung August'!69:69,"Vertiefung")+SUMIFS('Blockplanung August'!$18:$18,'Blockplanung August'!69:69,"Wahl 1")+SUMIFS('Blockplanung August'!$18:$18,'Blockplanung August'!69:69,"Wahl 2")+SUMIFS('Blockplanung Oktober'!$20:$20,'Blockplanung Oktober'!69:69,"APH")+SUMIFS('Blockplanung Oktober'!$18:$18,'Blockplanung Oktober'!69:69,"Orient.Ph.")+SUMIFS('Blockplanung Oktober'!$18:$18,'Blockplanung Oktober'!69:69,"Vertiefung")+SUMIFS('Blockplanung Oktober'!$18:$18,'Blockplanung Oktober'!69:69,"Wahl 1")+SUMIFS('Blockplanung Oktober'!$18:$18,'Blockplanung Oktober'!69:69,"Wahl 2")</f>
        <v>127.2</v>
      </c>
      <c r="F50" s="9">
        <f>(SUMIFS('Tageplanung April'!$20:$20,'Tageplanung April'!69:69,"AD")+SUMIFS('Tageplanung April'!$17:$17,'Tageplanung April'!69:69,"Orient.Ph.")+SUMIFS('Tageplanung April'!$17:$17,'Tageplanung April'!69:69,"Vertiefung")+SUMIFS('Tageplanung April'!$17:$17,'Tageplanung April'!69:69,"Wahl 1")+SUMIFS('Tageplanung April'!$17:$17,'Tageplanung April'!69:69,"Wahl 2"))*(3+IF($D50="F",2,0))/5+(SUMIFS('Tageplanung August'!$20:$20,'Tageplanung August'!69:69,"AD")+SUMIFS('Tageplanung August'!$17:$17,'Tageplanung August'!69:69,"Orient.Ph.")+SUMIFS('Tageplanung August'!$17:$17,'Tageplanung August'!69:69,"Vertiefung")+SUMIFS('Tageplanung August'!$17:$17,'Tageplanung August'!69:69,"Wahl 1")+SUMIFS('Tageplanung August'!$17:$17,'Tageplanung August'!69:69,"Wahl 2"))*(3+IF($D50="F",2,0))/5+(SUMIFS('Tageplanung Oktober'!$20:$20,'Tageplanung Oktober'!69:69,"AD")+SUMIFS('Tageplanung Oktober'!$17:$17,'Tageplanung Oktober'!69:69,"Orient.Ph.")+SUMIFS('Tageplanung Oktober'!$17:$17,'Tageplanung Oktober'!69:69,"Vertiefung")+SUMIFS('Tageplanung Oktober'!$17:$17,'Tageplanung Oktober'!69:69,"Wahl 1")+SUMIFS('Tageplanung Oktober'!$17:$17,'Tageplanung Oktober'!69:69,"Wahl 2"))*(3+IF($D50="F",2,0))/5+SUMIFS('Blockplanung April'!$20:$20,'Blockplanung April'!69:69,"AD")+SUMIFS('Blockplanung April'!$17:$17,'Blockplanung April'!69:69,"Orient.Ph.")+SUMIFS('Blockplanung April'!$17:$17,'Blockplanung April'!69:69,"Vertiefung")+SUMIFS('Blockplanung April'!$17:$17,'Blockplanung April'!69:69,"Wahl 1")+SUMIFS('Blockplanung April'!$17:$17,'Blockplanung April'!69:69,"Wahl 2")+SUMIFS('Blockplanung August'!$20:$20,'Blockplanung August'!69:69,"AD")+SUMIFS('Blockplanung August'!$17:$17,'Blockplanung August'!69:69,"Orient.Ph.")+SUMIFS('Blockplanung August'!$17:$17,'Blockplanung August'!69:69,"Vertiefung")+SUMIFS('Blockplanung August'!$17:$17,'Blockplanung August'!69:69,"Wahl 1")+SUMIFS('Blockplanung August'!$17:$17,'Blockplanung August'!69:69,"Wahl 2")+SUMIFS('Blockplanung Oktober'!$20:$20,'Blockplanung Oktober'!69:69,"AD")+SUMIFS('Blockplanung Oktober'!$17:$17,'Blockplanung Oktober'!69:69,"Orient.Ph.")+SUMIFS('Blockplanung Oktober'!$17:$17,'Blockplanung Oktober'!69:69,"Vertiefung")+SUMIFS('Blockplanung Oktober'!$17:$17,'Blockplanung Oktober'!69:69,"Wahl 1")+SUMIFS('Blockplanung Oktober'!$17:$17,'Blockplanung Oktober'!69:69,"Wahl 2")</f>
        <v>92.2</v>
      </c>
      <c r="G50" s="9">
        <f>(SUMIFS('Tageplanung April'!$20:$20,'Tageplanung April'!69:69,"KH")+SUMIFS('Tageplanung April'!$15:$15,'Tageplanung April'!69:69,"Orient.Ph.")+SUMIFS('Tageplanung April'!$15:$15,'Tageplanung April'!69:69,"Vertiefung")+SUMIFS('Tageplanung April'!$15:$15,'Tageplanung April'!69:69,"Wahl 1")+SUMIFS('Tageplanung April'!$15:$15,'Tageplanung April'!69:69,"Wahl 2"))*(3+IF($D50="F",2,0))/5+(SUMIFS('Tageplanung August'!$20:$20,'Tageplanung August'!69:69,"KH")+SUMIFS('Tageplanung August'!$15:$15,'Tageplanung August'!69:69,"Orient.Ph.")+SUMIFS('Tageplanung August'!$15:$15,'Tageplanung August'!69:69,"Vertiefung")+SUMIFS('Tageplanung August'!$15:$15,'Tageplanung August'!69:69,"Wahl 1")+SUMIFS('Tageplanung August'!$15:$15,'Tageplanung August'!69:69,"Wahl 2"))*(3+IF($D50="F",2,0))/5+(SUMIFS('Tageplanung Oktober'!$20:$20,'Tageplanung Oktober'!69:69,"KH")+SUMIFS('Tageplanung Oktober'!$15:$15,'Tageplanung Oktober'!69:69,"Orient.Ph.")+SUMIFS('Tageplanung Oktober'!$15:$15,'Tageplanung Oktober'!69:69,"Vertiefung")+SUMIFS('Tageplanung Oktober'!$15:$15,'Tageplanung Oktober'!69:69,"Wahl 1")+SUMIFS('Tageplanung Oktober'!$15:$15,'Tageplanung Oktober'!69:69,"Wahl 2"))*(3+IF($D50="F",2,0))/5+SUMIFS('Blockplanung April'!$20:$20,'Blockplanung April'!69:69,"KH")+SUMIFS('Blockplanung April'!$15:$15,'Blockplanung April'!69:69,"Orient.Ph.")+SUMIFS('Blockplanung April'!$15:$15,'Blockplanung April'!69:69,"Vertiefung")+SUMIFS('Blockplanung April'!$15:$15,'Blockplanung April'!69:69,"Wahl 1")+SUMIFS('Blockplanung April'!$15:$15,'Blockplanung April'!69:69,"Wahl 2")+SUMIFS('Blockplanung August'!$20:$20,'Blockplanung August'!69:69,"KH")+SUMIFS('Blockplanung August'!$15:$15,'Blockplanung August'!69:69,"Orient.Ph.")+SUMIFS('Blockplanung August'!$15:$15,'Blockplanung August'!69:69,"Vertiefung")+SUMIFS('Blockplanung August'!$15:$15,'Blockplanung August'!69:69,"Wahl 1")+SUMIFS('Blockplanung August'!$15:$15,'Blockplanung August'!69:69,"Wahl 2")+SUMIFS('Blockplanung Oktober'!$20:$20,'Blockplanung Oktober'!69:69,"KH")+SUMIFS('Blockplanung Oktober'!$15:$15,'Blockplanung Oktober'!69:69,"Orient.Ph.")+SUMIFS('Blockplanung Oktober'!$15:$15,'Blockplanung Oktober'!69:69,"Vertiefung")+SUMIFS('Blockplanung Oktober'!$15:$15,'Blockplanung Oktober'!69:69,"Wahl 1")+SUMIFS('Blockplanung Oktober'!$15:$15,'Blockplanung Oktober'!69:69,"Wahl 2")</f>
        <v>74.400000000000006</v>
      </c>
      <c r="H50" s="9">
        <f>(SUMIFS('Tageplanung April'!$20:$20,'Tageplanung April'!69:69,"Päd")+SUMIFS('Tageplanung April'!$16:$16,'Tageplanung April'!69:69,"Orient.Ph.")+SUMIFS('Tageplanung April'!$16:$16,'Tageplanung April'!69:69,"Vertiefung")+SUMIFS('Tageplanung April'!$16:$16,'Tageplanung April'!69:69,"Wahl 1")+SUMIFS('Tageplanung April'!$16:$16,'Tageplanung April'!69:69,"Wahl 2"))*(3+IF($D50="F",2,0))/5+(SUMIFS('Tageplanung August'!$20:$20,'Tageplanung August'!69:69,"Päd")+SUMIFS('Tageplanung August'!$16:$16,'Tageplanung August'!69:69,"Orient.Ph.")+SUMIFS('Tageplanung August'!$16:$16,'Tageplanung August'!69:69,"Vertiefung")+SUMIFS('Tageplanung August'!$16:$16,'Tageplanung August'!69:69,"Wahl 1")+SUMIFS('Tageplanung August'!$16:$16,'Tageplanung August'!69:69,"Wahl 2"))*(3+IF($D50="F",2,0))/5+(SUMIFS('Tageplanung Oktober'!$20:$20,'Tageplanung Oktober'!69:69,"Päd")+SUMIFS('Tageplanung Oktober'!$16:$16,'Tageplanung Oktober'!69:69,"Orient.Ph.")+SUMIFS('Tageplanung Oktober'!$16:$16,'Tageplanung Oktober'!69:69,"Vertiefung")+SUMIFS('Tageplanung Oktober'!$16:$16,'Tageplanung Oktober'!69:69,"Wahl 1")+SUMIFS('Tageplanung Oktober'!$16:$16,'Tageplanung Oktober'!69:69,"Wahl 2"))*(3+IF($D50="F",2,0))/5+SUMIFS('Blockplanung April'!$20:$20,'Blockplanung April'!69:69,"Päd")+SUMIFS('Blockplanung April'!$16:$16,'Blockplanung April'!69:69,"Orient.Ph.")+SUMIFS('Blockplanung April'!$16:$16,'Blockplanung April'!69:69,"Vertiefung")+SUMIFS('Blockplanung April'!$16:$16,'Blockplanung April'!69:69,"Wahl 1")+SUMIFS('Blockplanung April'!$16:$16,'Blockplanung April'!69:69,"Wahl 2")+SUMIFS('Blockplanung August'!$20:$20,'Blockplanung August'!69:69,"Päd")+SUMIFS('Blockplanung August'!$16:$16,'Blockplanung August'!69:69,"Orient.Ph.")+SUMIFS('Blockplanung August'!$16:$16,'Blockplanung August'!69:69,"Vertiefung")+SUMIFS('Blockplanung August'!$16:$16,'Blockplanung August'!69:69,"Wahl 1")+SUMIFS('Blockplanung August'!$16:$16,'Blockplanung August'!69:69,"Wahl 2")+SUMIFS('Blockplanung Oktober'!$20:$20,'Blockplanung Oktober'!69:69,"Päd")+SUMIFS('Blockplanung Oktober'!$16:$16,'Blockplanung Oktober'!69:69,"Orient.Ph.")+SUMIFS('Blockplanung Oktober'!$16:$16,'Blockplanung Oktober'!69:69,"Vertiefung")+SUMIFS('Blockplanung Oktober'!$16:$16,'Blockplanung Oktober'!69:69,"Wahl 1")+SUMIFS('Blockplanung Oktober'!$16:$16,'Blockplanung Oktober'!69:69,"Wahl 2")</f>
        <v>15.8</v>
      </c>
      <c r="I50" s="9">
        <f>(SUMIFS('Tageplanung April'!$20:$20,'Tageplanung April'!69:69,"Psych")+SUMIFS('Tageplanung April'!$19:$19,'Tageplanung April'!69:69,"Orient.Ph.")+SUMIFS('Tageplanung April'!$19:$19,'Tageplanung April'!69:69,"Vertiefung")+SUMIFS('Tageplanung April'!$19:$19,'Tageplanung April'!69:69,"Wahl 1")+SUMIFS('Tageplanung April'!$19:$19,'Tageplanung April'!69:69,"Wahl 2"))*(3+IF($D50="F",2,0))/5+(SUMIFS('Tageplanung August'!$20:$20,'Tageplanung August'!69:69,"Psych")+SUMIFS('Tageplanung August'!$19:$19,'Tageplanung August'!69:69,"Orient.Ph.")+SUMIFS('Tageplanung August'!$19:$19,'Tageplanung August'!69:69,"Vertiefung")+SUMIFS('Tageplanung August'!$19:$19,'Tageplanung August'!69:69,"Wahl 1")+SUMIFS('Tageplanung August'!$19:$19,'Tageplanung August'!69:69,"Wahl 2"))*(3+IF($D50="F",2,0))/5+(SUMIFS('Tageplanung Oktober'!$20:$20,'Tageplanung Oktober'!69:69,"Psych")+SUMIFS('Tageplanung Oktober'!$19:$19,'Tageplanung Oktober'!69:69,"Orient.Ph.")+SUMIFS('Tageplanung Oktober'!$19:$19,'Tageplanung Oktober'!69:69,"Vertiefung")+SUMIFS('Tageplanung Oktober'!$19:$19,'Tageplanung Oktober'!69:69,"Wahl 1")+SUMIFS('Tageplanung Oktober'!$19:$19,'Tageplanung Oktober'!69:69,"Wahl 2"))*(3+IF($D50="F",2,0))/5+SUMIFS('Blockplanung April'!$20:$20,'Blockplanung April'!69:69,"Psych")+SUMIFS('Blockplanung April'!$19:$19,'Blockplanung April'!69:69,"Orient.Ph.")+SUMIFS('Blockplanung April'!$19:$19,'Blockplanung April'!69:69,"Vertiefung")+SUMIFS('Blockplanung April'!$19:$19,'Blockplanung April'!69:69,"Wahl 1")+SUMIFS('Blockplanung April'!$19:$19,'Blockplanung April'!69:69,"Wahl 2")+SUMIFS('Blockplanung August'!$20:$20,'Blockplanung August'!69:69,"Psych")+SUMIFS('Blockplanung August'!$19:$19,'Blockplanung August'!69:69,"Orient.Ph.")+SUMIFS('Blockplanung August'!$19:$19,'Blockplanung August'!69:69,"Vertiefung")+SUMIFS('Blockplanung August'!$19:$19,'Blockplanung August'!69:69,"Wahl 1")+SUMIFS('Blockplanung August'!$19:$19,'Blockplanung August'!69:69,"Wahl 2")+SUMIFS('Blockplanung Oktober'!$20:$20,'Blockplanung Oktober'!69:69,"Psych")+SUMIFS('Blockplanung Oktober'!$19:$19,'Blockplanung Oktober'!69:69,"Orient.Ph.")+SUMIFS('Blockplanung Oktober'!$19:$19,'Blockplanung Oktober'!69:69,"Vertiefung")+SUMIFS('Blockplanung Oktober'!$19:$19,'Blockplanung Oktober'!69:69,"Wahl 1")+SUMIFS('Blockplanung Oktober'!$19:$19,'Blockplanung Oktober'!69:69,"Wahl 2")</f>
        <v>0</v>
      </c>
      <c r="J50" s="9">
        <f t="shared" si="0"/>
        <v>168</v>
      </c>
      <c r="K50" s="9">
        <f t="shared" si="1"/>
        <v>66</v>
      </c>
      <c r="L50" s="9">
        <f t="shared" si="2"/>
        <v>24</v>
      </c>
      <c r="M50" s="9">
        <f t="shared" si="3"/>
        <v>6</v>
      </c>
      <c r="N50" s="7">
        <f t="shared" si="4"/>
        <v>120</v>
      </c>
      <c r="O50" s="316"/>
    </row>
    <row r="51" spans="1:15" x14ac:dyDescent="0.2">
      <c r="A51" s="258"/>
      <c r="B51" s="308" t="s">
        <v>6</v>
      </c>
      <c r="C51" s="11">
        <v>9</v>
      </c>
      <c r="D51" s="39"/>
      <c r="E51" s="9">
        <f>(SUMIFS('Tageplanung April'!$20:$20,'Tageplanung April'!70:70,"APH")+SUMIFS('Tageplanung April'!$18:$18,'Tageplanung April'!70:70,"Orient.Ph.")+SUMIFS('Tageplanung April'!$18:$18,'Tageplanung April'!70:70,"Vertiefung")+SUMIFS('Tageplanung April'!$18:$18,'Tageplanung April'!70:70,"Wahl 1")+SUMIFS('Tageplanung April'!$18:$18,'Tageplanung April'!70:70,"Wahl 2"))*(3+IF($D51="F",2,0))/5+(SUMIFS('Tageplanung August'!$20:$20,'Tageplanung August'!70:70,"APH")+SUMIFS('Tageplanung August'!$18:$18,'Tageplanung August'!70:70,"Orient.Ph.")+SUMIFS('Tageplanung August'!$18:$18,'Tageplanung August'!70:70,"Vertiefung")+SUMIFS('Tageplanung August'!$18:$18,'Tageplanung August'!70:70,"Wahl 1")+SUMIFS('Tageplanung August'!$18:$18,'Tageplanung August'!70:70,"Wahl 2"))*(3+IF($D51="F",2,0))/5+(SUMIFS('Tageplanung Oktober'!$20:$20,'Tageplanung Oktober'!70:70,"APH")+SUMIFS('Tageplanung Oktober'!$18:$18,'Tageplanung Oktober'!70:70,"Orient.Ph.")+SUMIFS('Tageplanung Oktober'!$18:$18,'Tageplanung Oktober'!70:70,"Vertiefung")+SUMIFS('Tageplanung Oktober'!$18:$18,'Tageplanung Oktober'!70:70,"Wahl 1")+SUMIFS('Tageplanung Oktober'!$18:$18,'Tageplanung Oktober'!70:70,"Wahl 2"))*(3+IF($D51="F",2,0))/5+SUMIFS('Blockplanung April'!$20:$20,'Blockplanung April'!70:70,"APH")+SUMIFS('Blockplanung April'!$18:$18,'Blockplanung April'!70:70,"Orient.Ph.")+SUMIFS('Blockplanung April'!$18:$18,'Blockplanung April'!70:70,"Vertiefung")+SUMIFS('Blockplanung April'!$18:$18,'Blockplanung April'!70:70,"Wahl 1")+SUMIFS('Blockplanung April'!$18:$18,'Blockplanung April'!70:70,"Wahl 2")+SUMIFS('Blockplanung August'!$20:$20,'Blockplanung August'!70:70,"APH")+SUMIFS('Blockplanung August'!$18:$18,'Blockplanung August'!70:70,"Orient.Ph.")+SUMIFS('Blockplanung August'!$18:$18,'Blockplanung August'!70:70,"Vertiefung")+SUMIFS('Blockplanung August'!$18:$18,'Blockplanung August'!70:70,"Wahl 1")+SUMIFS('Blockplanung August'!$18:$18,'Blockplanung August'!70:70,"Wahl 2")+SUMIFS('Blockplanung Oktober'!$20:$20,'Blockplanung Oktober'!70:70,"APH")+SUMIFS('Blockplanung Oktober'!$18:$18,'Blockplanung Oktober'!70:70,"Orient.Ph.")+SUMIFS('Blockplanung Oktober'!$18:$18,'Blockplanung Oktober'!70:70,"Vertiefung")+SUMIFS('Blockplanung Oktober'!$18:$18,'Blockplanung Oktober'!70:70,"Wahl 1")+SUMIFS('Blockplanung Oktober'!$18:$18,'Blockplanung Oktober'!70:70,"Wahl 2")</f>
        <v>109.2</v>
      </c>
      <c r="F51" s="9">
        <f>(SUMIFS('Tageplanung April'!$20:$20,'Tageplanung April'!70:70,"AD")+SUMIFS('Tageplanung April'!$17:$17,'Tageplanung April'!70:70,"Orient.Ph.")+SUMIFS('Tageplanung April'!$17:$17,'Tageplanung April'!70:70,"Vertiefung")+SUMIFS('Tageplanung April'!$17:$17,'Tageplanung April'!70:70,"Wahl 1")+SUMIFS('Tageplanung April'!$17:$17,'Tageplanung April'!70:70,"Wahl 2"))*(3+IF($D51="F",2,0))/5+(SUMIFS('Tageplanung August'!$20:$20,'Tageplanung August'!70:70,"AD")+SUMIFS('Tageplanung August'!$17:$17,'Tageplanung August'!70:70,"Orient.Ph.")+SUMIFS('Tageplanung August'!$17:$17,'Tageplanung August'!70:70,"Vertiefung")+SUMIFS('Tageplanung August'!$17:$17,'Tageplanung August'!70:70,"Wahl 1")+SUMIFS('Tageplanung August'!$17:$17,'Tageplanung August'!70:70,"Wahl 2"))*(3+IF($D51="F",2,0))/5+(SUMIFS('Tageplanung Oktober'!$20:$20,'Tageplanung Oktober'!70:70,"AD")+SUMIFS('Tageplanung Oktober'!$17:$17,'Tageplanung Oktober'!70:70,"Orient.Ph.")+SUMIFS('Tageplanung Oktober'!$17:$17,'Tageplanung Oktober'!70:70,"Vertiefung")+SUMIFS('Tageplanung Oktober'!$17:$17,'Tageplanung Oktober'!70:70,"Wahl 1")+SUMIFS('Tageplanung Oktober'!$17:$17,'Tageplanung Oktober'!70:70,"Wahl 2"))*(3+IF($D51="F",2,0))/5+SUMIFS('Blockplanung April'!$20:$20,'Blockplanung April'!70:70,"AD")+SUMIFS('Blockplanung April'!$17:$17,'Blockplanung April'!70:70,"Orient.Ph.")+SUMIFS('Blockplanung April'!$17:$17,'Blockplanung April'!70:70,"Vertiefung")+SUMIFS('Blockplanung April'!$17:$17,'Blockplanung April'!70:70,"Wahl 1")+SUMIFS('Blockplanung April'!$17:$17,'Blockplanung April'!70:70,"Wahl 2")+SUMIFS('Blockplanung August'!$20:$20,'Blockplanung August'!70:70,"AD")+SUMIFS('Blockplanung August'!$17:$17,'Blockplanung August'!70:70,"Orient.Ph.")+SUMIFS('Blockplanung August'!$17:$17,'Blockplanung August'!70:70,"Vertiefung")+SUMIFS('Blockplanung August'!$17:$17,'Blockplanung August'!70:70,"Wahl 1")+SUMIFS('Blockplanung August'!$17:$17,'Blockplanung August'!70:70,"Wahl 2")+SUMIFS('Blockplanung Oktober'!$20:$20,'Blockplanung Oktober'!70:70,"AD")+SUMIFS('Blockplanung Oktober'!$17:$17,'Blockplanung Oktober'!70:70,"Orient.Ph.")+SUMIFS('Blockplanung Oktober'!$17:$17,'Blockplanung Oktober'!70:70,"Vertiefung")+SUMIFS('Blockplanung Oktober'!$17:$17,'Blockplanung Oktober'!70:70,"Wahl 1")+SUMIFS('Blockplanung Oktober'!$17:$17,'Blockplanung Oktober'!70:70,"Wahl 2")</f>
        <v>95.8</v>
      </c>
      <c r="G51" s="9">
        <f>(SUMIFS('Tageplanung April'!$20:$20,'Tageplanung April'!70:70,"KH")+SUMIFS('Tageplanung April'!$15:$15,'Tageplanung April'!70:70,"Orient.Ph.")+SUMIFS('Tageplanung April'!$15:$15,'Tageplanung April'!70:70,"Vertiefung")+SUMIFS('Tageplanung April'!$15:$15,'Tageplanung April'!70:70,"Wahl 1")+SUMIFS('Tageplanung April'!$15:$15,'Tageplanung April'!70:70,"Wahl 2"))*(3+IF($D51="F",2,0))/5+(SUMIFS('Tageplanung August'!$20:$20,'Tageplanung August'!70:70,"KH")+SUMIFS('Tageplanung August'!$15:$15,'Tageplanung August'!70:70,"Orient.Ph.")+SUMIFS('Tageplanung August'!$15:$15,'Tageplanung August'!70:70,"Vertiefung")+SUMIFS('Tageplanung August'!$15:$15,'Tageplanung August'!70:70,"Wahl 1")+SUMIFS('Tageplanung August'!$15:$15,'Tageplanung August'!70:70,"Wahl 2"))*(3+IF($D51="F",2,0))/5+(SUMIFS('Tageplanung Oktober'!$20:$20,'Tageplanung Oktober'!70:70,"KH")+SUMIFS('Tageplanung Oktober'!$15:$15,'Tageplanung Oktober'!70:70,"Orient.Ph.")+SUMIFS('Tageplanung Oktober'!$15:$15,'Tageplanung Oktober'!70:70,"Vertiefung")+SUMIFS('Tageplanung Oktober'!$15:$15,'Tageplanung Oktober'!70:70,"Wahl 1")+SUMIFS('Tageplanung Oktober'!$15:$15,'Tageplanung Oktober'!70:70,"Wahl 2"))*(3+IF($D51="F",2,0))/5+SUMIFS('Blockplanung April'!$20:$20,'Blockplanung April'!70:70,"KH")+SUMIFS('Blockplanung April'!$15:$15,'Blockplanung April'!70:70,"Orient.Ph.")+SUMIFS('Blockplanung April'!$15:$15,'Blockplanung April'!70:70,"Vertiefung")+SUMIFS('Blockplanung April'!$15:$15,'Blockplanung April'!70:70,"Wahl 1")+SUMIFS('Blockplanung April'!$15:$15,'Blockplanung April'!70:70,"Wahl 2")+SUMIFS('Blockplanung August'!$20:$20,'Blockplanung August'!70:70,"KH")+SUMIFS('Blockplanung August'!$15:$15,'Blockplanung August'!70:70,"Orient.Ph.")+SUMIFS('Blockplanung August'!$15:$15,'Blockplanung August'!70:70,"Vertiefung")+SUMIFS('Blockplanung August'!$15:$15,'Blockplanung August'!70:70,"Wahl 1")+SUMIFS('Blockplanung August'!$15:$15,'Blockplanung August'!70:70,"Wahl 2")+SUMIFS('Blockplanung Oktober'!$20:$20,'Blockplanung Oktober'!70:70,"KH")+SUMIFS('Blockplanung Oktober'!$15:$15,'Blockplanung Oktober'!70:70,"Orient.Ph.")+SUMIFS('Blockplanung Oktober'!$15:$15,'Blockplanung Oktober'!70:70,"Vertiefung")+SUMIFS('Blockplanung Oktober'!$15:$15,'Blockplanung Oktober'!70:70,"Wahl 1")+SUMIFS('Blockplanung Oktober'!$15:$15,'Blockplanung Oktober'!70:70,"Wahl 2")</f>
        <v>86.4</v>
      </c>
      <c r="H51" s="9">
        <f>(SUMIFS('Tageplanung April'!$20:$20,'Tageplanung April'!70:70,"Päd")+SUMIFS('Tageplanung April'!$16:$16,'Tageplanung April'!70:70,"Orient.Ph.")+SUMIFS('Tageplanung April'!$16:$16,'Tageplanung April'!70:70,"Vertiefung")+SUMIFS('Tageplanung April'!$16:$16,'Tageplanung April'!70:70,"Wahl 1")+SUMIFS('Tageplanung April'!$16:$16,'Tageplanung April'!70:70,"Wahl 2"))*(3+IF($D51="F",2,0))/5+(SUMIFS('Tageplanung August'!$20:$20,'Tageplanung August'!70:70,"Päd")+SUMIFS('Tageplanung August'!$16:$16,'Tageplanung August'!70:70,"Orient.Ph.")+SUMIFS('Tageplanung August'!$16:$16,'Tageplanung August'!70:70,"Vertiefung")+SUMIFS('Tageplanung August'!$16:$16,'Tageplanung August'!70:70,"Wahl 1")+SUMIFS('Tageplanung August'!$16:$16,'Tageplanung August'!70:70,"Wahl 2"))*(3+IF($D51="F",2,0))/5+(SUMIFS('Tageplanung Oktober'!$20:$20,'Tageplanung Oktober'!70:70,"Päd")+SUMIFS('Tageplanung Oktober'!$16:$16,'Tageplanung Oktober'!70:70,"Orient.Ph.")+SUMIFS('Tageplanung Oktober'!$16:$16,'Tageplanung Oktober'!70:70,"Vertiefung")+SUMIFS('Tageplanung Oktober'!$16:$16,'Tageplanung Oktober'!70:70,"Wahl 1")+SUMIFS('Tageplanung Oktober'!$16:$16,'Tageplanung Oktober'!70:70,"Wahl 2"))*(3+IF($D51="F",2,0))/5+SUMIFS('Blockplanung April'!$20:$20,'Blockplanung April'!70:70,"Päd")+SUMIFS('Blockplanung April'!$16:$16,'Blockplanung April'!70:70,"Orient.Ph.")+SUMIFS('Blockplanung April'!$16:$16,'Blockplanung April'!70:70,"Vertiefung")+SUMIFS('Blockplanung April'!$16:$16,'Blockplanung April'!70:70,"Wahl 1")+SUMIFS('Blockplanung April'!$16:$16,'Blockplanung April'!70:70,"Wahl 2")+SUMIFS('Blockplanung August'!$20:$20,'Blockplanung August'!70:70,"Päd")+SUMIFS('Blockplanung August'!$16:$16,'Blockplanung August'!70:70,"Orient.Ph.")+SUMIFS('Blockplanung August'!$16:$16,'Blockplanung August'!70:70,"Vertiefung")+SUMIFS('Blockplanung August'!$16:$16,'Blockplanung August'!70:70,"Wahl 1")+SUMIFS('Blockplanung August'!$16:$16,'Blockplanung August'!70:70,"Wahl 2")+SUMIFS('Blockplanung Oktober'!$20:$20,'Blockplanung Oktober'!70:70,"Päd")+SUMIFS('Blockplanung Oktober'!$16:$16,'Blockplanung Oktober'!70:70,"Orient.Ph.")+SUMIFS('Blockplanung Oktober'!$16:$16,'Blockplanung Oktober'!70:70,"Vertiefung")+SUMIFS('Blockplanung Oktober'!$16:$16,'Blockplanung Oktober'!70:70,"Wahl 1")+SUMIFS('Blockplanung Oktober'!$16:$16,'Blockplanung Oktober'!70:70,"Wahl 2")</f>
        <v>18.2</v>
      </c>
      <c r="I51" s="9">
        <f>(SUMIFS('Tageplanung April'!$20:$20,'Tageplanung April'!70:70,"Psych")+SUMIFS('Tageplanung April'!$19:$19,'Tageplanung April'!70:70,"Orient.Ph.")+SUMIFS('Tageplanung April'!$19:$19,'Tageplanung April'!70:70,"Vertiefung")+SUMIFS('Tageplanung April'!$19:$19,'Tageplanung April'!70:70,"Wahl 1")+SUMIFS('Tageplanung April'!$19:$19,'Tageplanung April'!70:70,"Wahl 2"))*(3+IF($D51="F",2,0))/5+(SUMIFS('Tageplanung August'!$20:$20,'Tageplanung August'!70:70,"Psych")+SUMIFS('Tageplanung August'!$19:$19,'Tageplanung August'!70:70,"Orient.Ph.")+SUMIFS('Tageplanung August'!$19:$19,'Tageplanung August'!70:70,"Vertiefung")+SUMIFS('Tageplanung August'!$19:$19,'Tageplanung August'!70:70,"Wahl 1")+SUMIFS('Tageplanung August'!$19:$19,'Tageplanung August'!70:70,"Wahl 2"))*(3+IF($D51="F",2,0))/5+(SUMIFS('Tageplanung Oktober'!$20:$20,'Tageplanung Oktober'!70:70,"Psych")+SUMIFS('Tageplanung Oktober'!$19:$19,'Tageplanung Oktober'!70:70,"Orient.Ph.")+SUMIFS('Tageplanung Oktober'!$19:$19,'Tageplanung Oktober'!70:70,"Vertiefung")+SUMIFS('Tageplanung Oktober'!$19:$19,'Tageplanung Oktober'!70:70,"Wahl 1")+SUMIFS('Tageplanung Oktober'!$19:$19,'Tageplanung Oktober'!70:70,"Wahl 2"))*(3+IF($D51="F",2,0))/5+SUMIFS('Blockplanung April'!$20:$20,'Blockplanung April'!70:70,"Psych")+SUMIFS('Blockplanung April'!$19:$19,'Blockplanung April'!70:70,"Orient.Ph.")+SUMIFS('Blockplanung April'!$19:$19,'Blockplanung April'!70:70,"Vertiefung")+SUMIFS('Blockplanung April'!$19:$19,'Blockplanung April'!70:70,"Wahl 1")+SUMIFS('Blockplanung April'!$19:$19,'Blockplanung April'!70:70,"Wahl 2")+SUMIFS('Blockplanung August'!$20:$20,'Blockplanung August'!70:70,"Psych")+SUMIFS('Blockplanung August'!$19:$19,'Blockplanung August'!70:70,"Orient.Ph.")+SUMIFS('Blockplanung August'!$19:$19,'Blockplanung August'!70:70,"Vertiefung")+SUMIFS('Blockplanung August'!$19:$19,'Blockplanung August'!70:70,"Wahl 1")+SUMIFS('Blockplanung August'!$19:$19,'Blockplanung August'!70:70,"Wahl 2")+SUMIFS('Blockplanung Oktober'!$20:$20,'Blockplanung Oktober'!70:70,"Psych")+SUMIFS('Blockplanung Oktober'!$19:$19,'Blockplanung Oktober'!70:70,"Orient.Ph.")+SUMIFS('Blockplanung Oktober'!$19:$19,'Blockplanung Oktober'!70:70,"Vertiefung")+SUMIFS('Blockplanung Oktober'!$19:$19,'Blockplanung Oktober'!70:70,"Wahl 1")+SUMIFS('Blockplanung Oktober'!$19:$19,'Blockplanung Oktober'!70:70,"Wahl 2")</f>
        <v>0</v>
      </c>
      <c r="J51" s="9">
        <f t="shared" si="0"/>
        <v>168</v>
      </c>
      <c r="K51" s="9">
        <f t="shared" si="1"/>
        <v>66</v>
      </c>
      <c r="L51" s="9">
        <f t="shared" si="2"/>
        <v>24</v>
      </c>
      <c r="M51" s="9">
        <f t="shared" si="3"/>
        <v>6</v>
      </c>
      <c r="N51" s="7">
        <f t="shared" si="4"/>
        <v>120</v>
      </c>
      <c r="O51" s="316"/>
    </row>
    <row r="52" spans="1:15" x14ac:dyDescent="0.2">
      <c r="A52" s="258"/>
      <c r="B52" s="308"/>
      <c r="C52" s="11">
        <v>10</v>
      </c>
      <c r="D52" s="39"/>
      <c r="E52" s="9">
        <f>(SUMIFS('Tageplanung April'!$20:$20,'Tageplanung April'!71:71,"APH")+SUMIFS('Tageplanung April'!$18:$18,'Tageplanung April'!71:71,"Orient.Ph.")+SUMIFS('Tageplanung April'!$18:$18,'Tageplanung April'!71:71,"Vertiefung")+SUMIFS('Tageplanung April'!$18:$18,'Tageplanung April'!71:71,"Wahl 1")+SUMIFS('Tageplanung April'!$18:$18,'Tageplanung April'!71:71,"Wahl 2"))*(3+IF($D52="F",2,0))/5+(SUMIFS('Tageplanung August'!$20:$20,'Tageplanung August'!71:71,"APH")+SUMIFS('Tageplanung August'!$18:$18,'Tageplanung August'!71:71,"Orient.Ph.")+SUMIFS('Tageplanung August'!$18:$18,'Tageplanung August'!71:71,"Vertiefung")+SUMIFS('Tageplanung August'!$18:$18,'Tageplanung August'!71:71,"Wahl 1")+SUMIFS('Tageplanung August'!$18:$18,'Tageplanung August'!71:71,"Wahl 2"))*(3+IF($D52="F",2,0))/5+(SUMIFS('Tageplanung Oktober'!$20:$20,'Tageplanung Oktober'!71:71,"APH")+SUMIFS('Tageplanung Oktober'!$18:$18,'Tageplanung Oktober'!71:71,"Orient.Ph.")+SUMIFS('Tageplanung Oktober'!$18:$18,'Tageplanung Oktober'!71:71,"Vertiefung")+SUMIFS('Tageplanung Oktober'!$18:$18,'Tageplanung Oktober'!71:71,"Wahl 1")+SUMIFS('Tageplanung Oktober'!$18:$18,'Tageplanung Oktober'!71:71,"Wahl 2"))*(3+IF($D52="F",2,0))/5+SUMIFS('Blockplanung April'!$20:$20,'Blockplanung April'!71:71,"APH")+SUMIFS('Blockplanung April'!$18:$18,'Blockplanung April'!71:71,"Orient.Ph.")+SUMIFS('Blockplanung April'!$18:$18,'Blockplanung April'!71:71,"Vertiefung")+SUMIFS('Blockplanung April'!$18:$18,'Blockplanung April'!71:71,"Wahl 1")+SUMIFS('Blockplanung April'!$18:$18,'Blockplanung April'!71:71,"Wahl 2")+SUMIFS('Blockplanung August'!$20:$20,'Blockplanung August'!71:71,"APH")+SUMIFS('Blockplanung August'!$18:$18,'Blockplanung August'!71:71,"Orient.Ph.")+SUMIFS('Blockplanung August'!$18:$18,'Blockplanung August'!71:71,"Vertiefung")+SUMIFS('Blockplanung August'!$18:$18,'Blockplanung August'!71:71,"Wahl 1")+SUMIFS('Blockplanung August'!$18:$18,'Blockplanung August'!71:71,"Wahl 2")+SUMIFS('Blockplanung Oktober'!$20:$20,'Blockplanung Oktober'!71:71,"APH")+SUMIFS('Blockplanung Oktober'!$18:$18,'Blockplanung Oktober'!71:71,"Orient.Ph.")+SUMIFS('Blockplanung Oktober'!$18:$18,'Blockplanung Oktober'!71:71,"Vertiefung")+SUMIFS('Blockplanung Oktober'!$18:$18,'Blockplanung Oktober'!71:71,"Wahl 1")+SUMIFS('Blockplanung Oktober'!$18:$18,'Blockplanung Oktober'!71:71,"Wahl 2")</f>
        <v>109.2</v>
      </c>
      <c r="F52" s="9">
        <f>(SUMIFS('Tageplanung April'!$20:$20,'Tageplanung April'!71:71,"AD")+SUMIFS('Tageplanung April'!$17:$17,'Tageplanung April'!71:71,"Orient.Ph.")+SUMIFS('Tageplanung April'!$17:$17,'Tageplanung April'!71:71,"Vertiefung")+SUMIFS('Tageplanung April'!$17:$17,'Tageplanung April'!71:71,"Wahl 1")+SUMIFS('Tageplanung April'!$17:$17,'Tageplanung April'!71:71,"Wahl 2"))*(3+IF($D52="F",2,0))/5+(SUMIFS('Tageplanung August'!$20:$20,'Tageplanung August'!71:71,"AD")+SUMIFS('Tageplanung August'!$17:$17,'Tageplanung August'!71:71,"Orient.Ph.")+SUMIFS('Tageplanung August'!$17:$17,'Tageplanung August'!71:71,"Vertiefung")+SUMIFS('Tageplanung August'!$17:$17,'Tageplanung August'!71:71,"Wahl 1")+SUMIFS('Tageplanung August'!$17:$17,'Tageplanung August'!71:71,"Wahl 2"))*(3+IF($D52="F",2,0))/5+(SUMIFS('Tageplanung Oktober'!$20:$20,'Tageplanung Oktober'!71:71,"AD")+SUMIFS('Tageplanung Oktober'!$17:$17,'Tageplanung Oktober'!71:71,"Orient.Ph.")+SUMIFS('Tageplanung Oktober'!$17:$17,'Tageplanung Oktober'!71:71,"Vertiefung")+SUMIFS('Tageplanung Oktober'!$17:$17,'Tageplanung Oktober'!71:71,"Wahl 1")+SUMIFS('Tageplanung Oktober'!$17:$17,'Tageplanung Oktober'!71:71,"Wahl 2"))*(3+IF($D52="F",2,0))/5+SUMIFS('Blockplanung April'!$20:$20,'Blockplanung April'!71:71,"AD")+SUMIFS('Blockplanung April'!$17:$17,'Blockplanung April'!71:71,"Orient.Ph.")+SUMIFS('Blockplanung April'!$17:$17,'Blockplanung April'!71:71,"Vertiefung")+SUMIFS('Blockplanung April'!$17:$17,'Blockplanung April'!71:71,"Wahl 1")+SUMIFS('Blockplanung April'!$17:$17,'Blockplanung April'!71:71,"Wahl 2")+SUMIFS('Blockplanung August'!$20:$20,'Blockplanung August'!71:71,"AD")+SUMIFS('Blockplanung August'!$17:$17,'Blockplanung August'!71:71,"Orient.Ph.")+SUMIFS('Blockplanung August'!$17:$17,'Blockplanung August'!71:71,"Vertiefung")+SUMIFS('Blockplanung August'!$17:$17,'Blockplanung August'!71:71,"Wahl 1")+SUMIFS('Blockplanung August'!$17:$17,'Blockplanung August'!71:71,"Wahl 2")+SUMIFS('Blockplanung Oktober'!$20:$20,'Blockplanung Oktober'!71:71,"AD")+SUMIFS('Blockplanung Oktober'!$17:$17,'Blockplanung Oktober'!71:71,"Orient.Ph.")+SUMIFS('Blockplanung Oktober'!$17:$17,'Blockplanung Oktober'!71:71,"Vertiefung")+SUMIFS('Blockplanung Oktober'!$17:$17,'Blockplanung Oktober'!71:71,"Wahl 1")+SUMIFS('Blockplanung Oktober'!$17:$17,'Blockplanung Oktober'!71:71,"Wahl 2")</f>
        <v>95.8</v>
      </c>
      <c r="G52" s="9">
        <f>(SUMIFS('Tageplanung April'!$20:$20,'Tageplanung April'!71:71,"KH")+SUMIFS('Tageplanung April'!$15:$15,'Tageplanung April'!71:71,"Orient.Ph.")+SUMIFS('Tageplanung April'!$15:$15,'Tageplanung April'!71:71,"Vertiefung")+SUMIFS('Tageplanung April'!$15:$15,'Tageplanung April'!71:71,"Wahl 1")+SUMIFS('Tageplanung April'!$15:$15,'Tageplanung April'!71:71,"Wahl 2"))*(3+IF($D52="F",2,0))/5+(SUMIFS('Tageplanung August'!$20:$20,'Tageplanung August'!71:71,"KH")+SUMIFS('Tageplanung August'!$15:$15,'Tageplanung August'!71:71,"Orient.Ph.")+SUMIFS('Tageplanung August'!$15:$15,'Tageplanung August'!71:71,"Vertiefung")+SUMIFS('Tageplanung August'!$15:$15,'Tageplanung August'!71:71,"Wahl 1")+SUMIFS('Tageplanung August'!$15:$15,'Tageplanung August'!71:71,"Wahl 2"))*(3+IF($D52="F",2,0))/5+(SUMIFS('Tageplanung Oktober'!$20:$20,'Tageplanung Oktober'!71:71,"KH")+SUMIFS('Tageplanung Oktober'!$15:$15,'Tageplanung Oktober'!71:71,"Orient.Ph.")+SUMIFS('Tageplanung Oktober'!$15:$15,'Tageplanung Oktober'!71:71,"Vertiefung")+SUMIFS('Tageplanung Oktober'!$15:$15,'Tageplanung Oktober'!71:71,"Wahl 1")+SUMIFS('Tageplanung Oktober'!$15:$15,'Tageplanung Oktober'!71:71,"Wahl 2"))*(3+IF($D52="F",2,0))/5+SUMIFS('Blockplanung April'!$20:$20,'Blockplanung April'!71:71,"KH")+SUMIFS('Blockplanung April'!$15:$15,'Blockplanung April'!71:71,"Orient.Ph.")+SUMIFS('Blockplanung April'!$15:$15,'Blockplanung April'!71:71,"Vertiefung")+SUMIFS('Blockplanung April'!$15:$15,'Blockplanung April'!71:71,"Wahl 1")+SUMIFS('Blockplanung April'!$15:$15,'Blockplanung April'!71:71,"Wahl 2")+SUMIFS('Blockplanung August'!$20:$20,'Blockplanung August'!71:71,"KH")+SUMIFS('Blockplanung August'!$15:$15,'Blockplanung August'!71:71,"Orient.Ph.")+SUMIFS('Blockplanung August'!$15:$15,'Blockplanung August'!71:71,"Vertiefung")+SUMIFS('Blockplanung August'!$15:$15,'Blockplanung August'!71:71,"Wahl 1")+SUMIFS('Blockplanung August'!$15:$15,'Blockplanung August'!71:71,"Wahl 2")+SUMIFS('Blockplanung Oktober'!$20:$20,'Blockplanung Oktober'!71:71,"KH")+SUMIFS('Blockplanung Oktober'!$15:$15,'Blockplanung Oktober'!71:71,"Orient.Ph.")+SUMIFS('Blockplanung Oktober'!$15:$15,'Blockplanung Oktober'!71:71,"Vertiefung")+SUMIFS('Blockplanung Oktober'!$15:$15,'Blockplanung Oktober'!71:71,"Wahl 1")+SUMIFS('Blockplanung Oktober'!$15:$15,'Blockplanung Oktober'!71:71,"Wahl 2")</f>
        <v>86.4</v>
      </c>
      <c r="H52" s="9">
        <f>(SUMIFS('Tageplanung April'!$20:$20,'Tageplanung April'!71:71,"Päd")+SUMIFS('Tageplanung April'!$16:$16,'Tageplanung April'!71:71,"Orient.Ph.")+SUMIFS('Tageplanung April'!$16:$16,'Tageplanung April'!71:71,"Vertiefung")+SUMIFS('Tageplanung April'!$16:$16,'Tageplanung April'!71:71,"Wahl 1")+SUMIFS('Tageplanung April'!$16:$16,'Tageplanung April'!71:71,"Wahl 2"))*(3+IF($D52="F",2,0))/5+(SUMIFS('Tageplanung August'!$20:$20,'Tageplanung August'!71:71,"Päd")+SUMIFS('Tageplanung August'!$16:$16,'Tageplanung August'!71:71,"Orient.Ph.")+SUMIFS('Tageplanung August'!$16:$16,'Tageplanung August'!71:71,"Vertiefung")+SUMIFS('Tageplanung August'!$16:$16,'Tageplanung August'!71:71,"Wahl 1")+SUMIFS('Tageplanung August'!$16:$16,'Tageplanung August'!71:71,"Wahl 2"))*(3+IF($D52="F",2,0))/5+(SUMIFS('Tageplanung Oktober'!$20:$20,'Tageplanung Oktober'!71:71,"Päd")+SUMIFS('Tageplanung Oktober'!$16:$16,'Tageplanung Oktober'!71:71,"Orient.Ph.")+SUMIFS('Tageplanung Oktober'!$16:$16,'Tageplanung Oktober'!71:71,"Vertiefung")+SUMIFS('Tageplanung Oktober'!$16:$16,'Tageplanung Oktober'!71:71,"Wahl 1")+SUMIFS('Tageplanung Oktober'!$16:$16,'Tageplanung Oktober'!71:71,"Wahl 2"))*(3+IF($D52="F",2,0))/5+SUMIFS('Blockplanung April'!$20:$20,'Blockplanung April'!71:71,"Päd")+SUMIFS('Blockplanung April'!$16:$16,'Blockplanung April'!71:71,"Orient.Ph.")+SUMIFS('Blockplanung April'!$16:$16,'Blockplanung April'!71:71,"Vertiefung")+SUMIFS('Blockplanung April'!$16:$16,'Blockplanung April'!71:71,"Wahl 1")+SUMIFS('Blockplanung April'!$16:$16,'Blockplanung April'!71:71,"Wahl 2")+SUMIFS('Blockplanung August'!$20:$20,'Blockplanung August'!71:71,"Päd")+SUMIFS('Blockplanung August'!$16:$16,'Blockplanung August'!71:71,"Orient.Ph.")+SUMIFS('Blockplanung August'!$16:$16,'Blockplanung August'!71:71,"Vertiefung")+SUMIFS('Blockplanung August'!$16:$16,'Blockplanung August'!71:71,"Wahl 1")+SUMIFS('Blockplanung August'!$16:$16,'Blockplanung August'!71:71,"Wahl 2")+SUMIFS('Blockplanung Oktober'!$20:$20,'Blockplanung Oktober'!71:71,"Päd")+SUMIFS('Blockplanung Oktober'!$16:$16,'Blockplanung Oktober'!71:71,"Orient.Ph.")+SUMIFS('Blockplanung Oktober'!$16:$16,'Blockplanung Oktober'!71:71,"Vertiefung")+SUMIFS('Blockplanung Oktober'!$16:$16,'Blockplanung Oktober'!71:71,"Wahl 1")+SUMIFS('Blockplanung Oktober'!$16:$16,'Blockplanung Oktober'!71:71,"Wahl 2")</f>
        <v>18.2</v>
      </c>
      <c r="I52" s="9">
        <f>(SUMIFS('Tageplanung April'!$20:$20,'Tageplanung April'!71:71,"Psych")+SUMIFS('Tageplanung April'!$19:$19,'Tageplanung April'!71:71,"Orient.Ph.")+SUMIFS('Tageplanung April'!$19:$19,'Tageplanung April'!71:71,"Vertiefung")+SUMIFS('Tageplanung April'!$19:$19,'Tageplanung April'!71:71,"Wahl 1")+SUMIFS('Tageplanung April'!$19:$19,'Tageplanung April'!71:71,"Wahl 2"))*(3+IF($D52="F",2,0))/5+(SUMIFS('Tageplanung August'!$20:$20,'Tageplanung August'!71:71,"Psych")+SUMIFS('Tageplanung August'!$19:$19,'Tageplanung August'!71:71,"Orient.Ph.")+SUMIFS('Tageplanung August'!$19:$19,'Tageplanung August'!71:71,"Vertiefung")+SUMIFS('Tageplanung August'!$19:$19,'Tageplanung August'!71:71,"Wahl 1")+SUMIFS('Tageplanung August'!$19:$19,'Tageplanung August'!71:71,"Wahl 2"))*(3+IF($D52="F",2,0))/5+(SUMIFS('Tageplanung Oktober'!$20:$20,'Tageplanung Oktober'!71:71,"Psych")+SUMIFS('Tageplanung Oktober'!$19:$19,'Tageplanung Oktober'!71:71,"Orient.Ph.")+SUMIFS('Tageplanung Oktober'!$19:$19,'Tageplanung Oktober'!71:71,"Vertiefung")+SUMIFS('Tageplanung Oktober'!$19:$19,'Tageplanung Oktober'!71:71,"Wahl 1")+SUMIFS('Tageplanung Oktober'!$19:$19,'Tageplanung Oktober'!71:71,"Wahl 2"))*(3+IF($D52="F",2,0))/5+SUMIFS('Blockplanung April'!$20:$20,'Blockplanung April'!71:71,"Psych")+SUMIFS('Blockplanung April'!$19:$19,'Blockplanung April'!71:71,"Orient.Ph.")+SUMIFS('Blockplanung April'!$19:$19,'Blockplanung April'!71:71,"Vertiefung")+SUMIFS('Blockplanung April'!$19:$19,'Blockplanung April'!71:71,"Wahl 1")+SUMIFS('Blockplanung April'!$19:$19,'Blockplanung April'!71:71,"Wahl 2")+SUMIFS('Blockplanung August'!$20:$20,'Blockplanung August'!71:71,"Psych")+SUMIFS('Blockplanung August'!$19:$19,'Blockplanung August'!71:71,"Orient.Ph.")+SUMIFS('Blockplanung August'!$19:$19,'Blockplanung August'!71:71,"Vertiefung")+SUMIFS('Blockplanung August'!$19:$19,'Blockplanung August'!71:71,"Wahl 1")+SUMIFS('Blockplanung August'!$19:$19,'Blockplanung August'!71:71,"Wahl 2")+SUMIFS('Blockplanung Oktober'!$20:$20,'Blockplanung Oktober'!71:71,"Psych")+SUMIFS('Blockplanung Oktober'!$19:$19,'Blockplanung Oktober'!71:71,"Orient.Ph.")+SUMIFS('Blockplanung Oktober'!$19:$19,'Blockplanung Oktober'!71:71,"Vertiefung")+SUMIFS('Blockplanung Oktober'!$19:$19,'Blockplanung Oktober'!71:71,"Wahl 1")+SUMIFS('Blockplanung Oktober'!$19:$19,'Blockplanung Oktober'!71:71,"Wahl 2")</f>
        <v>0</v>
      </c>
      <c r="J52" s="9">
        <f t="shared" si="0"/>
        <v>168</v>
      </c>
      <c r="K52" s="9">
        <f t="shared" si="1"/>
        <v>66</v>
      </c>
      <c r="L52" s="9">
        <f t="shared" si="2"/>
        <v>24</v>
      </c>
      <c r="M52" s="9">
        <f t="shared" si="3"/>
        <v>6</v>
      </c>
      <c r="N52" s="7">
        <f t="shared" si="4"/>
        <v>120</v>
      </c>
      <c r="O52" s="316"/>
    </row>
    <row r="53" spans="1:15" x14ac:dyDescent="0.2">
      <c r="A53" s="258"/>
      <c r="B53" s="308"/>
      <c r="C53" s="11">
        <v>11</v>
      </c>
      <c r="D53" s="39"/>
      <c r="E53" s="9">
        <f>(SUMIFS('Tageplanung April'!$20:$20,'Tageplanung April'!72:72,"APH")+SUMIFS('Tageplanung April'!$18:$18,'Tageplanung April'!72:72,"Orient.Ph.")+SUMIFS('Tageplanung April'!$18:$18,'Tageplanung April'!72:72,"Vertiefung")+SUMIFS('Tageplanung April'!$18:$18,'Tageplanung April'!72:72,"Wahl 1")+SUMIFS('Tageplanung April'!$18:$18,'Tageplanung April'!72:72,"Wahl 2"))*(3+IF($D53="F",2,0))/5+(SUMIFS('Tageplanung August'!$20:$20,'Tageplanung August'!72:72,"APH")+SUMIFS('Tageplanung August'!$18:$18,'Tageplanung August'!72:72,"Orient.Ph.")+SUMIFS('Tageplanung August'!$18:$18,'Tageplanung August'!72:72,"Vertiefung")+SUMIFS('Tageplanung August'!$18:$18,'Tageplanung August'!72:72,"Wahl 1")+SUMIFS('Tageplanung August'!$18:$18,'Tageplanung August'!72:72,"Wahl 2"))*(3+IF($D53="F",2,0))/5+(SUMIFS('Tageplanung Oktober'!$20:$20,'Tageplanung Oktober'!72:72,"APH")+SUMIFS('Tageplanung Oktober'!$18:$18,'Tageplanung Oktober'!72:72,"Orient.Ph.")+SUMIFS('Tageplanung Oktober'!$18:$18,'Tageplanung Oktober'!72:72,"Vertiefung")+SUMIFS('Tageplanung Oktober'!$18:$18,'Tageplanung Oktober'!72:72,"Wahl 1")+SUMIFS('Tageplanung Oktober'!$18:$18,'Tageplanung Oktober'!72:72,"Wahl 2"))*(3+IF($D53="F",2,0))/5+SUMIFS('Blockplanung April'!$20:$20,'Blockplanung April'!72:72,"APH")+SUMIFS('Blockplanung April'!$18:$18,'Blockplanung April'!72:72,"Orient.Ph.")+SUMIFS('Blockplanung April'!$18:$18,'Blockplanung April'!72:72,"Vertiefung")+SUMIFS('Blockplanung April'!$18:$18,'Blockplanung April'!72:72,"Wahl 1")+SUMIFS('Blockplanung April'!$18:$18,'Blockplanung April'!72:72,"Wahl 2")+SUMIFS('Blockplanung August'!$20:$20,'Blockplanung August'!72:72,"APH")+SUMIFS('Blockplanung August'!$18:$18,'Blockplanung August'!72:72,"Orient.Ph.")+SUMIFS('Blockplanung August'!$18:$18,'Blockplanung August'!72:72,"Vertiefung")+SUMIFS('Blockplanung August'!$18:$18,'Blockplanung August'!72:72,"Wahl 1")+SUMIFS('Blockplanung August'!$18:$18,'Blockplanung August'!72:72,"Wahl 2")+SUMIFS('Blockplanung Oktober'!$20:$20,'Blockplanung Oktober'!72:72,"APH")+SUMIFS('Blockplanung Oktober'!$18:$18,'Blockplanung Oktober'!72:72,"Orient.Ph.")+SUMIFS('Blockplanung Oktober'!$18:$18,'Blockplanung Oktober'!72:72,"Vertiefung")+SUMIFS('Blockplanung Oktober'!$18:$18,'Blockplanung Oktober'!72:72,"Wahl 1")+SUMIFS('Blockplanung Oktober'!$18:$18,'Blockplanung Oktober'!72:72,"Wahl 2")</f>
        <v>93.2</v>
      </c>
      <c r="F53" s="9">
        <f>(SUMIFS('Tageplanung April'!$20:$20,'Tageplanung April'!72:72,"AD")+SUMIFS('Tageplanung April'!$17:$17,'Tageplanung April'!72:72,"Orient.Ph.")+SUMIFS('Tageplanung April'!$17:$17,'Tageplanung April'!72:72,"Vertiefung")+SUMIFS('Tageplanung April'!$17:$17,'Tageplanung April'!72:72,"Wahl 1")+SUMIFS('Tageplanung April'!$17:$17,'Tageplanung April'!72:72,"Wahl 2"))*(3+IF($D53="F",2,0))/5+(SUMIFS('Tageplanung August'!$20:$20,'Tageplanung August'!72:72,"AD")+SUMIFS('Tageplanung August'!$17:$17,'Tageplanung August'!72:72,"Orient.Ph.")+SUMIFS('Tageplanung August'!$17:$17,'Tageplanung August'!72:72,"Vertiefung")+SUMIFS('Tageplanung August'!$17:$17,'Tageplanung August'!72:72,"Wahl 1")+SUMIFS('Tageplanung August'!$17:$17,'Tageplanung August'!72:72,"Wahl 2"))*(3+IF($D53="F",2,0))/5+(SUMIFS('Tageplanung Oktober'!$20:$20,'Tageplanung Oktober'!72:72,"AD")+SUMIFS('Tageplanung Oktober'!$17:$17,'Tageplanung Oktober'!72:72,"Orient.Ph.")+SUMIFS('Tageplanung Oktober'!$17:$17,'Tageplanung Oktober'!72:72,"Vertiefung")+SUMIFS('Tageplanung Oktober'!$17:$17,'Tageplanung Oktober'!72:72,"Wahl 1")+SUMIFS('Tageplanung Oktober'!$17:$17,'Tageplanung Oktober'!72:72,"Wahl 2"))*(3+IF($D53="F",2,0))/5+SUMIFS('Blockplanung April'!$20:$20,'Blockplanung April'!72:72,"AD")+SUMIFS('Blockplanung April'!$17:$17,'Blockplanung April'!72:72,"Orient.Ph.")+SUMIFS('Blockplanung April'!$17:$17,'Blockplanung April'!72:72,"Vertiefung")+SUMIFS('Blockplanung April'!$17:$17,'Blockplanung April'!72:72,"Wahl 1")+SUMIFS('Blockplanung April'!$17:$17,'Blockplanung April'!72:72,"Wahl 2")+SUMIFS('Blockplanung August'!$20:$20,'Blockplanung August'!72:72,"AD")+SUMIFS('Blockplanung August'!$17:$17,'Blockplanung August'!72:72,"Orient.Ph.")+SUMIFS('Blockplanung August'!$17:$17,'Blockplanung August'!72:72,"Vertiefung")+SUMIFS('Blockplanung August'!$17:$17,'Blockplanung August'!72:72,"Wahl 1")+SUMIFS('Blockplanung August'!$17:$17,'Blockplanung August'!72:72,"Wahl 2")+SUMIFS('Blockplanung Oktober'!$20:$20,'Blockplanung Oktober'!72:72,"AD")+SUMIFS('Blockplanung Oktober'!$17:$17,'Blockplanung Oktober'!72:72,"Orient.Ph.")+SUMIFS('Blockplanung Oktober'!$17:$17,'Blockplanung Oktober'!72:72,"Vertiefung")+SUMIFS('Blockplanung Oktober'!$17:$17,'Blockplanung Oktober'!72:72,"Wahl 1")+SUMIFS('Blockplanung Oktober'!$17:$17,'Blockplanung Oktober'!72:72,"Wahl 2")</f>
        <v>75.8</v>
      </c>
      <c r="G53" s="9">
        <f>(SUMIFS('Tageplanung April'!$20:$20,'Tageplanung April'!72:72,"KH")+SUMIFS('Tageplanung April'!$15:$15,'Tageplanung April'!72:72,"Orient.Ph.")+SUMIFS('Tageplanung April'!$15:$15,'Tageplanung April'!72:72,"Vertiefung")+SUMIFS('Tageplanung April'!$15:$15,'Tageplanung April'!72:72,"Wahl 1")+SUMIFS('Tageplanung April'!$15:$15,'Tageplanung April'!72:72,"Wahl 2"))*(3+IF($D53="F",2,0))/5+(SUMIFS('Tageplanung August'!$20:$20,'Tageplanung August'!72:72,"KH")+SUMIFS('Tageplanung August'!$15:$15,'Tageplanung August'!72:72,"Orient.Ph.")+SUMIFS('Tageplanung August'!$15:$15,'Tageplanung August'!72:72,"Vertiefung")+SUMIFS('Tageplanung August'!$15:$15,'Tageplanung August'!72:72,"Wahl 1")+SUMIFS('Tageplanung August'!$15:$15,'Tageplanung August'!72:72,"Wahl 2"))*(3+IF($D53="F",2,0))/5+(SUMIFS('Tageplanung Oktober'!$20:$20,'Tageplanung Oktober'!72:72,"KH")+SUMIFS('Tageplanung Oktober'!$15:$15,'Tageplanung Oktober'!72:72,"Orient.Ph.")+SUMIFS('Tageplanung Oktober'!$15:$15,'Tageplanung Oktober'!72:72,"Vertiefung")+SUMIFS('Tageplanung Oktober'!$15:$15,'Tageplanung Oktober'!72:72,"Wahl 1")+SUMIFS('Tageplanung Oktober'!$15:$15,'Tageplanung Oktober'!72:72,"Wahl 2"))*(3+IF($D53="F",2,0))/5+SUMIFS('Blockplanung April'!$20:$20,'Blockplanung April'!72:72,"KH")+SUMIFS('Blockplanung April'!$15:$15,'Blockplanung April'!72:72,"Orient.Ph.")+SUMIFS('Blockplanung April'!$15:$15,'Blockplanung April'!72:72,"Vertiefung")+SUMIFS('Blockplanung April'!$15:$15,'Blockplanung April'!72:72,"Wahl 1")+SUMIFS('Blockplanung April'!$15:$15,'Blockplanung April'!72:72,"Wahl 2")+SUMIFS('Blockplanung August'!$20:$20,'Blockplanung August'!72:72,"KH")+SUMIFS('Blockplanung August'!$15:$15,'Blockplanung August'!72:72,"Orient.Ph.")+SUMIFS('Blockplanung August'!$15:$15,'Blockplanung August'!72:72,"Vertiefung")+SUMIFS('Blockplanung August'!$15:$15,'Blockplanung August'!72:72,"Wahl 1")+SUMIFS('Blockplanung August'!$15:$15,'Blockplanung August'!72:72,"Wahl 2")+SUMIFS('Blockplanung Oktober'!$20:$20,'Blockplanung Oktober'!72:72,"KH")+SUMIFS('Blockplanung Oktober'!$15:$15,'Blockplanung Oktober'!72:72,"Orient.Ph.")+SUMIFS('Blockplanung Oktober'!$15:$15,'Blockplanung Oktober'!72:72,"Vertiefung")+SUMIFS('Blockplanung Oktober'!$15:$15,'Blockplanung Oktober'!72:72,"Wahl 1")+SUMIFS('Blockplanung Oktober'!$15:$15,'Blockplanung Oktober'!72:72,"Wahl 2")</f>
        <v>66.400000000000006</v>
      </c>
      <c r="H53" s="9">
        <f>(SUMIFS('Tageplanung April'!$20:$20,'Tageplanung April'!72:72,"Päd")+SUMIFS('Tageplanung April'!$16:$16,'Tageplanung April'!72:72,"Orient.Ph.")+SUMIFS('Tageplanung April'!$16:$16,'Tageplanung April'!72:72,"Vertiefung")+SUMIFS('Tageplanung April'!$16:$16,'Tageplanung April'!72:72,"Wahl 1")+SUMIFS('Tageplanung April'!$16:$16,'Tageplanung April'!72:72,"Wahl 2"))*(3+IF($D53="F",2,0))/5+(SUMIFS('Tageplanung August'!$20:$20,'Tageplanung August'!72:72,"Päd")+SUMIFS('Tageplanung August'!$16:$16,'Tageplanung August'!72:72,"Orient.Ph.")+SUMIFS('Tageplanung August'!$16:$16,'Tageplanung August'!72:72,"Vertiefung")+SUMIFS('Tageplanung August'!$16:$16,'Tageplanung August'!72:72,"Wahl 1")+SUMIFS('Tageplanung August'!$16:$16,'Tageplanung August'!72:72,"Wahl 2"))*(3+IF($D53="F",2,0))/5+(SUMIFS('Tageplanung Oktober'!$20:$20,'Tageplanung Oktober'!72:72,"Päd")+SUMIFS('Tageplanung Oktober'!$16:$16,'Tageplanung Oktober'!72:72,"Orient.Ph.")+SUMIFS('Tageplanung Oktober'!$16:$16,'Tageplanung Oktober'!72:72,"Vertiefung")+SUMIFS('Tageplanung Oktober'!$16:$16,'Tageplanung Oktober'!72:72,"Wahl 1")+SUMIFS('Tageplanung Oktober'!$16:$16,'Tageplanung Oktober'!72:72,"Wahl 2"))*(3+IF($D53="F",2,0))/5+SUMIFS('Blockplanung April'!$20:$20,'Blockplanung April'!72:72,"Päd")+SUMIFS('Blockplanung April'!$16:$16,'Blockplanung April'!72:72,"Orient.Ph.")+SUMIFS('Blockplanung April'!$16:$16,'Blockplanung April'!72:72,"Vertiefung")+SUMIFS('Blockplanung April'!$16:$16,'Blockplanung April'!72:72,"Wahl 1")+SUMIFS('Blockplanung April'!$16:$16,'Blockplanung April'!72:72,"Wahl 2")+SUMIFS('Blockplanung August'!$20:$20,'Blockplanung August'!72:72,"Päd")+SUMIFS('Blockplanung August'!$16:$16,'Blockplanung August'!72:72,"Orient.Ph.")+SUMIFS('Blockplanung August'!$16:$16,'Blockplanung August'!72:72,"Vertiefung")+SUMIFS('Blockplanung August'!$16:$16,'Blockplanung August'!72:72,"Wahl 1")+SUMIFS('Blockplanung August'!$16:$16,'Blockplanung August'!72:72,"Wahl 2")+SUMIFS('Blockplanung Oktober'!$20:$20,'Blockplanung Oktober'!72:72,"Päd")+SUMIFS('Blockplanung Oktober'!$16:$16,'Blockplanung Oktober'!72:72,"Orient.Ph.")+SUMIFS('Blockplanung Oktober'!$16:$16,'Blockplanung Oktober'!72:72,"Vertiefung")+SUMIFS('Blockplanung Oktober'!$16:$16,'Blockplanung Oktober'!72:72,"Wahl 1")+SUMIFS('Blockplanung Oktober'!$16:$16,'Blockplanung Oktober'!72:72,"Wahl 2")</f>
        <v>14.2</v>
      </c>
      <c r="I53" s="9">
        <f>(SUMIFS('Tageplanung April'!$20:$20,'Tageplanung April'!72:72,"Psych")+SUMIFS('Tageplanung April'!$19:$19,'Tageplanung April'!72:72,"Orient.Ph.")+SUMIFS('Tageplanung April'!$19:$19,'Tageplanung April'!72:72,"Vertiefung")+SUMIFS('Tageplanung April'!$19:$19,'Tageplanung April'!72:72,"Wahl 1")+SUMIFS('Tageplanung April'!$19:$19,'Tageplanung April'!72:72,"Wahl 2"))*(3+IF($D53="F",2,0))/5+(SUMIFS('Tageplanung August'!$20:$20,'Tageplanung August'!72:72,"Psych")+SUMIFS('Tageplanung August'!$19:$19,'Tageplanung August'!72:72,"Orient.Ph.")+SUMIFS('Tageplanung August'!$19:$19,'Tageplanung August'!72:72,"Vertiefung")+SUMIFS('Tageplanung August'!$19:$19,'Tageplanung August'!72:72,"Wahl 1")+SUMIFS('Tageplanung August'!$19:$19,'Tageplanung August'!72:72,"Wahl 2"))*(3+IF($D53="F",2,0))/5+(SUMIFS('Tageplanung Oktober'!$20:$20,'Tageplanung Oktober'!72:72,"Psych")+SUMIFS('Tageplanung Oktober'!$19:$19,'Tageplanung Oktober'!72:72,"Orient.Ph.")+SUMIFS('Tageplanung Oktober'!$19:$19,'Tageplanung Oktober'!72:72,"Vertiefung")+SUMIFS('Tageplanung Oktober'!$19:$19,'Tageplanung Oktober'!72:72,"Wahl 1")+SUMIFS('Tageplanung Oktober'!$19:$19,'Tageplanung Oktober'!72:72,"Wahl 2"))*(3+IF($D53="F",2,0))/5+SUMIFS('Blockplanung April'!$20:$20,'Blockplanung April'!72:72,"Psych")+SUMIFS('Blockplanung April'!$19:$19,'Blockplanung April'!72:72,"Orient.Ph.")+SUMIFS('Blockplanung April'!$19:$19,'Blockplanung April'!72:72,"Vertiefung")+SUMIFS('Blockplanung April'!$19:$19,'Blockplanung April'!72:72,"Wahl 1")+SUMIFS('Blockplanung April'!$19:$19,'Blockplanung April'!72:72,"Wahl 2")+SUMIFS('Blockplanung August'!$20:$20,'Blockplanung August'!72:72,"Psych")+SUMIFS('Blockplanung August'!$19:$19,'Blockplanung August'!72:72,"Orient.Ph.")+SUMIFS('Blockplanung August'!$19:$19,'Blockplanung August'!72:72,"Vertiefung")+SUMIFS('Blockplanung August'!$19:$19,'Blockplanung August'!72:72,"Wahl 1")+SUMIFS('Blockplanung August'!$19:$19,'Blockplanung August'!72:72,"Wahl 2")+SUMIFS('Blockplanung Oktober'!$20:$20,'Blockplanung Oktober'!72:72,"Psych")+SUMIFS('Blockplanung Oktober'!$19:$19,'Blockplanung Oktober'!72:72,"Orient.Ph.")+SUMIFS('Blockplanung Oktober'!$19:$19,'Blockplanung Oktober'!72:72,"Vertiefung")+SUMIFS('Blockplanung Oktober'!$19:$19,'Blockplanung Oktober'!72:72,"Wahl 1")+SUMIFS('Blockplanung Oktober'!$19:$19,'Blockplanung Oktober'!72:72,"Wahl 2")</f>
        <v>0</v>
      </c>
      <c r="J53" s="9">
        <f t="shared" si="0"/>
        <v>168</v>
      </c>
      <c r="K53" s="9">
        <f t="shared" si="1"/>
        <v>66</v>
      </c>
      <c r="L53" s="9">
        <f t="shared" si="2"/>
        <v>24</v>
      </c>
      <c r="M53" s="9">
        <f t="shared" si="3"/>
        <v>6</v>
      </c>
      <c r="N53" s="7">
        <f t="shared" si="4"/>
        <v>120</v>
      </c>
      <c r="O53" s="316"/>
    </row>
    <row r="54" spans="1:15" x14ac:dyDescent="0.2">
      <c r="A54" s="258"/>
      <c r="B54" s="308"/>
      <c r="C54" s="11">
        <v>12</v>
      </c>
      <c r="D54" s="39"/>
      <c r="E54" s="9">
        <f>(SUMIFS('Tageplanung April'!$20:$20,'Tageplanung April'!73:73,"APH")+SUMIFS('Tageplanung April'!$18:$18,'Tageplanung April'!73:73,"Orient.Ph.")+SUMIFS('Tageplanung April'!$18:$18,'Tageplanung April'!73:73,"Vertiefung")+SUMIFS('Tageplanung April'!$18:$18,'Tageplanung April'!73:73,"Wahl 1")+SUMIFS('Tageplanung April'!$18:$18,'Tageplanung April'!73:73,"Wahl 2"))*(3+IF($D54="F",2,0))/5+(SUMIFS('Tageplanung August'!$20:$20,'Tageplanung August'!73:73,"APH")+SUMIFS('Tageplanung August'!$18:$18,'Tageplanung August'!73:73,"Orient.Ph.")+SUMIFS('Tageplanung August'!$18:$18,'Tageplanung August'!73:73,"Vertiefung")+SUMIFS('Tageplanung August'!$18:$18,'Tageplanung August'!73:73,"Wahl 1")+SUMIFS('Tageplanung August'!$18:$18,'Tageplanung August'!73:73,"Wahl 2"))*(3+IF($D54="F",2,0))/5+(SUMIFS('Tageplanung Oktober'!$20:$20,'Tageplanung Oktober'!73:73,"APH")+SUMIFS('Tageplanung Oktober'!$18:$18,'Tageplanung Oktober'!73:73,"Orient.Ph.")+SUMIFS('Tageplanung Oktober'!$18:$18,'Tageplanung Oktober'!73:73,"Vertiefung")+SUMIFS('Tageplanung Oktober'!$18:$18,'Tageplanung Oktober'!73:73,"Wahl 1")+SUMIFS('Tageplanung Oktober'!$18:$18,'Tageplanung Oktober'!73:73,"Wahl 2"))*(3+IF($D54="F",2,0))/5+SUMIFS('Blockplanung April'!$20:$20,'Blockplanung April'!73:73,"APH")+SUMIFS('Blockplanung April'!$18:$18,'Blockplanung April'!73:73,"Orient.Ph.")+SUMIFS('Blockplanung April'!$18:$18,'Blockplanung April'!73:73,"Vertiefung")+SUMIFS('Blockplanung April'!$18:$18,'Blockplanung April'!73:73,"Wahl 1")+SUMIFS('Blockplanung April'!$18:$18,'Blockplanung April'!73:73,"Wahl 2")+SUMIFS('Blockplanung August'!$20:$20,'Blockplanung August'!73:73,"APH")+SUMIFS('Blockplanung August'!$18:$18,'Blockplanung August'!73:73,"Orient.Ph.")+SUMIFS('Blockplanung August'!$18:$18,'Blockplanung August'!73:73,"Vertiefung")+SUMIFS('Blockplanung August'!$18:$18,'Blockplanung August'!73:73,"Wahl 1")+SUMIFS('Blockplanung August'!$18:$18,'Blockplanung August'!73:73,"Wahl 2")+SUMIFS('Blockplanung Oktober'!$20:$20,'Blockplanung Oktober'!73:73,"APH")+SUMIFS('Blockplanung Oktober'!$18:$18,'Blockplanung Oktober'!73:73,"Orient.Ph.")+SUMIFS('Blockplanung Oktober'!$18:$18,'Blockplanung Oktober'!73:73,"Vertiefung")+SUMIFS('Blockplanung Oktober'!$18:$18,'Blockplanung Oktober'!73:73,"Wahl 1")+SUMIFS('Blockplanung Oktober'!$18:$18,'Blockplanung Oktober'!73:73,"Wahl 2")</f>
        <v>93.2</v>
      </c>
      <c r="F54" s="9">
        <f>(SUMIFS('Tageplanung April'!$20:$20,'Tageplanung April'!73:73,"AD")+SUMIFS('Tageplanung April'!$17:$17,'Tageplanung April'!73:73,"Orient.Ph.")+SUMIFS('Tageplanung April'!$17:$17,'Tageplanung April'!73:73,"Vertiefung")+SUMIFS('Tageplanung April'!$17:$17,'Tageplanung April'!73:73,"Wahl 1")+SUMIFS('Tageplanung April'!$17:$17,'Tageplanung April'!73:73,"Wahl 2"))*(3+IF($D54="F",2,0))/5+(SUMIFS('Tageplanung August'!$20:$20,'Tageplanung August'!73:73,"AD")+SUMIFS('Tageplanung August'!$17:$17,'Tageplanung August'!73:73,"Orient.Ph.")+SUMIFS('Tageplanung August'!$17:$17,'Tageplanung August'!73:73,"Vertiefung")+SUMIFS('Tageplanung August'!$17:$17,'Tageplanung August'!73:73,"Wahl 1")+SUMIFS('Tageplanung August'!$17:$17,'Tageplanung August'!73:73,"Wahl 2"))*(3+IF($D54="F",2,0))/5+(SUMIFS('Tageplanung Oktober'!$20:$20,'Tageplanung Oktober'!73:73,"AD")+SUMIFS('Tageplanung Oktober'!$17:$17,'Tageplanung Oktober'!73:73,"Orient.Ph.")+SUMIFS('Tageplanung Oktober'!$17:$17,'Tageplanung Oktober'!73:73,"Vertiefung")+SUMIFS('Tageplanung Oktober'!$17:$17,'Tageplanung Oktober'!73:73,"Wahl 1")+SUMIFS('Tageplanung Oktober'!$17:$17,'Tageplanung Oktober'!73:73,"Wahl 2"))*(3+IF($D54="F",2,0))/5+SUMIFS('Blockplanung April'!$20:$20,'Blockplanung April'!73:73,"AD")+SUMIFS('Blockplanung April'!$17:$17,'Blockplanung April'!73:73,"Orient.Ph.")+SUMIFS('Blockplanung April'!$17:$17,'Blockplanung April'!73:73,"Vertiefung")+SUMIFS('Blockplanung April'!$17:$17,'Blockplanung April'!73:73,"Wahl 1")+SUMIFS('Blockplanung April'!$17:$17,'Blockplanung April'!73:73,"Wahl 2")+SUMIFS('Blockplanung August'!$20:$20,'Blockplanung August'!73:73,"AD")+SUMIFS('Blockplanung August'!$17:$17,'Blockplanung August'!73:73,"Orient.Ph.")+SUMIFS('Blockplanung August'!$17:$17,'Blockplanung August'!73:73,"Vertiefung")+SUMIFS('Blockplanung August'!$17:$17,'Blockplanung August'!73:73,"Wahl 1")+SUMIFS('Blockplanung August'!$17:$17,'Blockplanung August'!73:73,"Wahl 2")+SUMIFS('Blockplanung Oktober'!$20:$20,'Blockplanung Oktober'!73:73,"AD")+SUMIFS('Blockplanung Oktober'!$17:$17,'Blockplanung Oktober'!73:73,"Orient.Ph.")+SUMIFS('Blockplanung Oktober'!$17:$17,'Blockplanung Oktober'!73:73,"Vertiefung")+SUMIFS('Blockplanung Oktober'!$17:$17,'Blockplanung Oktober'!73:73,"Wahl 1")+SUMIFS('Blockplanung Oktober'!$17:$17,'Blockplanung Oktober'!73:73,"Wahl 2")</f>
        <v>75.8</v>
      </c>
      <c r="G54" s="9">
        <f>(SUMIFS('Tageplanung April'!$20:$20,'Tageplanung April'!73:73,"KH")+SUMIFS('Tageplanung April'!$15:$15,'Tageplanung April'!73:73,"Orient.Ph.")+SUMIFS('Tageplanung April'!$15:$15,'Tageplanung April'!73:73,"Vertiefung")+SUMIFS('Tageplanung April'!$15:$15,'Tageplanung April'!73:73,"Wahl 1")+SUMIFS('Tageplanung April'!$15:$15,'Tageplanung April'!73:73,"Wahl 2"))*(3+IF($D54="F",2,0))/5+(SUMIFS('Tageplanung August'!$20:$20,'Tageplanung August'!73:73,"KH")+SUMIFS('Tageplanung August'!$15:$15,'Tageplanung August'!73:73,"Orient.Ph.")+SUMIFS('Tageplanung August'!$15:$15,'Tageplanung August'!73:73,"Vertiefung")+SUMIFS('Tageplanung August'!$15:$15,'Tageplanung August'!73:73,"Wahl 1")+SUMIFS('Tageplanung August'!$15:$15,'Tageplanung August'!73:73,"Wahl 2"))*(3+IF($D54="F",2,0))/5+(SUMIFS('Tageplanung Oktober'!$20:$20,'Tageplanung Oktober'!73:73,"KH")+SUMIFS('Tageplanung Oktober'!$15:$15,'Tageplanung Oktober'!73:73,"Orient.Ph.")+SUMIFS('Tageplanung Oktober'!$15:$15,'Tageplanung Oktober'!73:73,"Vertiefung")+SUMIFS('Tageplanung Oktober'!$15:$15,'Tageplanung Oktober'!73:73,"Wahl 1")+SUMIFS('Tageplanung Oktober'!$15:$15,'Tageplanung Oktober'!73:73,"Wahl 2"))*(3+IF($D54="F",2,0))/5+SUMIFS('Blockplanung April'!$20:$20,'Blockplanung April'!73:73,"KH")+SUMIFS('Blockplanung April'!$15:$15,'Blockplanung April'!73:73,"Orient.Ph.")+SUMIFS('Blockplanung April'!$15:$15,'Blockplanung April'!73:73,"Vertiefung")+SUMIFS('Blockplanung April'!$15:$15,'Blockplanung April'!73:73,"Wahl 1")+SUMIFS('Blockplanung April'!$15:$15,'Blockplanung April'!73:73,"Wahl 2")+SUMIFS('Blockplanung August'!$20:$20,'Blockplanung August'!73:73,"KH")+SUMIFS('Blockplanung August'!$15:$15,'Blockplanung August'!73:73,"Orient.Ph.")+SUMIFS('Blockplanung August'!$15:$15,'Blockplanung August'!73:73,"Vertiefung")+SUMIFS('Blockplanung August'!$15:$15,'Blockplanung August'!73:73,"Wahl 1")+SUMIFS('Blockplanung August'!$15:$15,'Blockplanung August'!73:73,"Wahl 2")+SUMIFS('Blockplanung Oktober'!$20:$20,'Blockplanung Oktober'!73:73,"KH")+SUMIFS('Blockplanung Oktober'!$15:$15,'Blockplanung Oktober'!73:73,"Orient.Ph.")+SUMIFS('Blockplanung Oktober'!$15:$15,'Blockplanung Oktober'!73:73,"Vertiefung")+SUMIFS('Blockplanung Oktober'!$15:$15,'Blockplanung Oktober'!73:73,"Wahl 1")+SUMIFS('Blockplanung Oktober'!$15:$15,'Blockplanung Oktober'!73:73,"Wahl 2")</f>
        <v>66.400000000000006</v>
      </c>
      <c r="H54" s="9">
        <f>(SUMIFS('Tageplanung April'!$20:$20,'Tageplanung April'!73:73,"Päd")+SUMIFS('Tageplanung April'!$16:$16,'Tageplanung April'!73:73,"Orient.Ph.")+SUMIFS('Tageplanung April'!$16:$16,'Tageplanung April'!73:73,"Vertiefung")+SUMIFS('Tageplanung April'!$16:$16,'Tageplanung April'!73:73,"Wahl 1")+SUMIFS('Tageplanung April'!$16:$16,'Tageplanung April'!73:73,"Wahl 2"))*(3+IF($D54="F",2,0))/5+(SUMIFS('Tageplanung August'!$20:$20,'Tageplanung August'!73:73,"Päd")+SUMIFS('Tageplanung August'!$16:$16,'Tageplanung August'!73:73,"Orient.Ph.")+SUMIFS('Tageplanung August'!$16:$16,'Tageplanung August'!73:73,"Vertiefung")+SUMIFS('Tageplanung August'!$16:$16,'Tageplanung August'!73:73,"Wahl 1")+SUMIFS('Tageplanung August'!$16:$16,'Tageplanung August'!73:73,"Wahl 2"))*(3+IF($D54="F",2,0))/5+(SUMIFS('Tageplanung Oktober'!$20:$20,'Tageplanung Oktober'!73:73,"Päd")+SUMIFS('Tageplanung Oktober'!$16:$16,'Tageplanung Oktober'!73:73,"Orient.Ph.")+SUMIFS('Tageplanung Oktober'!$16:$16,'Tageplanung Oktober'!73:73,"Vertiefung")+SUMIFS('Tageplanung Oktober'!$16:$16,'Tageplanung Oktober'!73:73,"Wahl 1")+SUMIFS('Tageplanung Oktober'!$16:$16,'Tageplanung Oktober'!73:73,"Wahl 2"))*(3+IF($D54="F",2,0))/5+SUMIFS('Blockplanung April'!$20:$20,'Blockplanung April'!73:73,"Päd")+SUMIFS('Blockplanung April'!$16:$16,'Blockplanung April'!73:73,"Orient.Ph.")+SUMIFS('Blockplanung April'!$16:$16,'Blockplanung April'!73:73,"Vertiefung")+SUMIFS('Blockplanung April'!$16:$16,'Blockplanung April'!73:73,"Wahl 1")+SUMIFS('Blockplanung April'!$16:$16,'Blockplanung April'!73:73,"Wahl 2")+SUMIFS('Blockplanung August'!$20:$20,'Blockplanung August'!73:73,"Päd")+SUMIFS('Blockplanung August'!$16:$16,'Blockplanung August'!73:73,"Orient.Ph.")+SUMIFS('Blockplanung August'!$16:$16,'Blockplanung August'!73:73,"Vertiefung")+SUMIFS('Blockplanung August'!$16:$16,'Blockplanung August'!73:73,"Wahl 1")+SUMIFS('Blockplanung August'!$16:$16,'Blockplanung August'!73:73,"Wahl 2")+SUMIFS('Blockplanung Oktober'!$20:$20,'Blockplanung Oktober'!73:73,"Päd")+SUMIFS('Blockplanung Oktober'!$16:$16,'Blockplanung Oktober'!73:73,"Orient.Ph.")+SUMIFS('Blockplanung Oktober'!$16:$16,'Blockplanung Oktober'!73:73,"Vertiefung")+SUMIFS('Blockplanung Oktober'!$16:$16,'Blockplanung Oktober'!73:73,"Wahl 1")+SUMIFS('Blockplanung Oktober'!$16:$16,'Blockplanung Oktober'!73:73,"Wahl 2")</f>
        <v>14.2</v>
      </c>
      <c r="I54" s="9">
        <f>(SUMIFS('Tageplanung April'!$20:$20,'Tageplanung April'!73:73,"Psych")+SUMIFS('Tageplanung April'!$19:$19,'Tageplanung April'!73:73,"Orient.Ph.")+SUMIFS('Tageplanung April'!$19:$19,'Tageplanung April'!73:73,"Vertiefung")+SUMIFS('Tageplanung April'!$19:$19,'Tageplanung April'!73:73,"Wahl 1")+SUMIFS('Tageplanung April'!$19:$19,'Tageplanung April'!73:73,"Wahl 2"))*(3+IF($D54="F",2,0))/5+(SUMIFS('Tageplanung August'!$20:$20,'Tageplanung August'!73:73,"Psych")+SUMIFS('Tageplanung August'!$19:$19,'Tageplanung August'!73:73,"Orient.Ph.")+SUMIFS('Tageplanung August'!$19:$19,'Tageplanung August'!73:73,"Vertiefung")+SUMIFS('Tageplanung August'!$19:$19,'Tageplanung August'!73:73,"Wahl 1")+SUMIFS('Tageplanung August'!$19:$19,'Tageplanung August'!73:73,"Wahl 2"))*(3+IF($D54="F",2,0))/5+(SUMIFS('Tageplanung Oktober'!$20:$20,'Tageplanung Oktober'!73:73,"Psych")+SUMIFS('Tageplanung Oktober'!$19:$19,'Tageplanung Oktober'!73:73,"Orient.Ph.")+SUMIFS('Tageplanung Oktober'!$19:$19,'Tageplanung Oktober'!73:73,"Vertiefung")+SUMIFS('Tageplanung Oktober'!$19:$19,'Tageplanung Oktober'!73:73,"Wahl 1")+SUMIFS('Tageplanung Oktober'!$19:$19,'Tageplanung Oktober'!73:73,"Wahl 2"))*(3+IF($D54="F",2,0))/5+SUMIFS('Blockplanung April'!$20:$20,'Blockplanung April'!73:73,"Psych")+SUMIFS('Blockplanung April'!$19:$19,'Blockplanung April'!73:73,"Orient.Ph.")+SUMIFS('Blockplanung April'!$19:$19,'Blockplanung April'!73:73,"Vertiefung")+SUMIFS('Blockplanung April'!$19:$19,'Blockplanung April'!73:73,"Wahl 1")+SUMIFS('Blockplanung April'!$19:$19,'Blockplanung April'!73:73,"Wahl 2")+SUMIFS('Blockplanung August'!$20:$20,'Blockplanung August'!73:73,"Psych")+SUMIFS('Blockplanung August'!$19:$19,'Blockplanung August'!73:73,"Orient.Ph.")+SUMIFS('Blockplanung August'!$19:$19,'Blockplanung August'!73:73,"Vertiefung")+SUMIFS('Blockplanung August'!$19:$19,'Blockplanung August'!73:73,"Wahl 1")+SUMIFS('Blockplanung August'!$19:$19,'Blockplanung August'!73:73,"Wahl 2")+SUMIFS('Blockplanung Oktober'!$20:$20,'Blockplanung Oktober'!73:73,"Psych")+SUMIFS('Blockplanung Oktober'!$19:$19,'Blockplanung Oktober'!73:73,"Orient.Ph.")+SUMIFS('Blockplanung Oktober'!$19:$19,'Blockplanung Oktober'!73:73,"Vertiefung")+SUMIFS('Blockplanung Oktober'!$19:$19,'Blockplanung Oktober'!73:73,"Wahl 1")+SUMIFS('Blockplanung Oktober'!$19:$19,'Blockplanung Oktober'!73:73,"Wahl 2")</f>
        <v>0</v>
      </c>
      <c r="J54" s="9">
        <f t="shared" si="0"/>
        <v>168</v>
      </c>
      <c r="K54" s="9">
        <f t="shared" si="1"/>
        <v>66</v>
      </c>
      <c r="L54" s="9">
        <f t="shared" si="2"/>
        <v>24</v>
      </c>
      <c r="M54" s="9">
        <f t="shared" si="3"/>
        <v>6</v>
      </c>
      <c r="N54" s="7">
        <f t="shared" si="4"/>
        <v>120</v>
      </c>
      <c r="O54" s="316"/>
    </row>
    <row r="55" spans="1:15" x14ac:dyDescent="0.2">
      <c r="A55" s="258"/>
      <c r="B55" s="308"/>
      <c r="C55" s="11">
        <v>13</v>
      </c>
      <c r="D55" s="39"/>
      <c r="E55" s="9">
        <f>(SUMIFS('Tageplanung April'!$20:$20,'Tageplanung April'!74:74,"APH")+SUMIFS('Tageplanung April'!$18:$18,'Tageplanung April'!74:74,"Orient.Ph.")+SUMIFS('Tageplanung April'!$18:$18,'Tageplanung April'!74:74,"Vertiefung")+SUMIFS('Tageplanung April'!$18:$18,'Tageplanung April'!74:74,"Wahl 1")+SUMIFS('Tageplanung April'!$18:$18,'Tageplanung April'!74:74,"Wahl 2"))*(3+IF($D55="F",2,0))/5+(SUMIFS('Tageplanung August'!$20:$20,'Tageplanung August'!74:74,"APH")+SUMIFS('Tageplanung August'!$18:$18,'Tageplanung August'!74:74,"Orient.Ph.")+SUMIFS('Tageplanung August'!$18:$18,'Tageplanung August'!74:74,"Vertiefung")+SUMIFS('Tageplanung August'!$18:$18,'Tageplanung August'!74:74,"Wahl 1")+SUMIFS('Tageplanung August'!$18:$18,'Tageplanung August'!74:74,"Wahl 2"))*(3+IF($D55="F",2,0))/5+(SUMIFS('Tageplanung Oktober'!$20:$20,'Tageplanung Oktober'!74:74,"APH")+SUMIFS('Tageplanung Oktober'!$18:$18,'Tageplanung Oktober'!74:74,"Orient.Ph.")+SUMIFS('Tageplanung Oktober'!$18:$18,'Tageplanung Oktober'!74:74,"Vertiefung")+SUMIFS('Tageplanung Oktober'!$18:$18,'Tageplanung Oktober'!74:74,"Wahl 1")+SUMIFS('Tageplanung Oktober'!$18:$18,'Tageplanung Oktober'!74:74,"Wahl 2"))*(3+IF($D55="F",2,0))/5+SUMIFS('Blockplanung April'!$20:$20,'Blockplanung April'!74:74,"APH")+SUMIFS('Blockplanung April'!$18:$18,'Blockplanung April'!74:74,"Orient.Ph.")+SUMIFS('Blockplanung April'!$18:$18,'Blockplanung April'!74:74,"Vertiefung")+SUMIFS('Blockplanung April'!$18:$18,'Blockplanung April'!74:74,"Wahl 1")+SUMIFS('Blockplanung April'!$18:$18,'Blockplanung April'!74:74,"Wahl 2")+SUMIFS('Blockplanung August'!$20:$20,'Blockplanung August'!74:74,"APH")+SUMIFS('Blockplanung August'!$18:$18,'Blockplanung August'!74:74,"Orient.Ph.")+SUMIFS('Blockplanung August'!$18:$18,'Blockplanung August'!74:74,"Vertiefung")+SUMIFS('Blockplanung August'!$18:$18,'Blockplanung August'!74:74,"Wahl 1")+SUMIFS('Blockplanung August'!$18:$18,'Blockplanung August'!74:74,"Wahl 2")+SUMIFS('Blockplanung Oktober'!$20:$20,'Blockplanung Oktober'!74:74,"APH")+SUMIFS('Blockplanung Oktober'!$18:$18,'Blockplanung Oktober'!74:74,"Orient.Ph.")+SUMIFS('Blockplanung Oktober'!$18:$18,'Blockplanung Oktober'!74:74,"Vertiefung")+SUMIFS('Blockplanung Oktober'!$18:$18,'Blockplanung Oktober'!74:74,"Wahl 1")+SUMIFS('Blockplanung Oktober'!$18:$18,'Blockplanung Oktober'!74:74,"Wahl 2")</f>
        <v>93.2</v>
      </c>
      <c r="F55" s="9">
        <f>(SUMIFS('Tageplanung April'!$20:$20,'Tageplanung April'!74:74,"AD")+SUMIFS('Tageplanung April'!$17:$17,'Tageplanung April'!74:74,"Orient.Ph.")+SUMIFS('Tageplanung April'!$17:$17,'Tageplanung April'!74:74,"Vertiefung")+SUMIFS('Tageplanung April'!$17:$17,'Tageplanung April'!74:74,"Wahl 1")+SUMIFS('Tageplanung April'!$17:$17,'Tageplanung April'!74:74,"Wahl 2"))*(3+IF($D55="F",2,0))/5+(SUMIFS('Tageplanung August'!$20:$20,'Tageplanung August'!74:74,"AD")+SUMIFS('Tageplanung August'!$17:$17,'Tageplanung August'!74:74,"Orient.Ph.")+SUMIFS('Tageplanung August'!$17:$17,'Tageplanung August'!74:74,"Vertiefung")+SUMIFS('Tageplanung August'!$17:$17,'Tageplanung August'!74:74,"Wahl 1")+SUMIFS('Tageplanung August'!$17:$17,'Tageplanung August'!74:74,"Wahl 2"))*(3+IF($D55="F",2,0))/5+(SUMIFS('Tageplanung Oktober'!$20:$20,'Tageplanung Oktober'!74:74,"AD")+SUMIFS('Tageplanung Oktober'!$17:$17,'Tageplanung Oktober'!74:74,"Orient.Ph.")+SUMIFS('Tageplanung Oktober'!$17:$17,'Tageplanung Oktober'!74:74,"Vertiefung")+SUMIFS('Tageplanung Oktober'!$17:$17,'Tageplanung Oktober'!74:74,"Wahl 1")+SUMIFS('Tageplanung Oktober'!$17:$17,'Tageplanung Oktober'!74:74,"Wahl 2"))*(3+IF($D55="F",2,0))/5+SUMIFS('Blockplanung April'!$20:$20,'Blockplanung April'!74:74,"AD")+SUMIFS('Blockplanung April'!$17:$17,'Blockplanung April'!74:74,"Orient.Ph.")+SUMIFS('Blockplanung April'!$17:$17,'Blockplanung April'!74:74,"Vertiefung")+SUMIFS('Blockplanung April'!$17:$17,'Blockplanung April'!74:74,"Wahl 1")+SUMIFS('Blockplanung April'!$17:$17,'Blockplanung April'!74:74,"Wahl 2")+SUMIFS('Blockplanung August'!$20:$20,'Blockplanung August'!74:74,"AD")+SUMIFS('Blockplanung August'!$17:$17,'Blockplanung August'!74:74,"Orient.Ph.")+SUMIFS('Blockplanung August'!$17:$17,'Blockplanung August'!74:74,"Vertiefung")+SUMIFS('Blockplanung August'!$17:$17,'Blockplanung August'!74:74,"Wahl 1")+SUMIFS('Blockplanung August'!$17:$17,'Blockplanung August'!74:74,"Wahl 2")+SUMIFS('Blockplanung Oktober'!$20:$20,'Blockplanung Oktober'!74:74,"AD")+SUMIFS('Blockplanung Oktober'!$17:$17,'Blockplanung Oktober'!74:74,"Orient.Ph.")+SUMIFS('Blockplanung Oktober'!$17:$17,'Blockplanung Oktober'!74:74,"Vertiefung")+SUMIFS('Blockplanung Oktober'!$17:$17,'Blockplanung Oktober'!74:74,"Wahl 1")+SUMIFS('Blockplanung Oktober'!$17:$17,'Blockplanung Oktober'!74:74,"Wahl 2")</f>
        <v>75.8</v>
      </c>
      <c r="G55" s="9">
        <f>(SUMIFS('Tageplanung April'!$20:$20,'Tageplanung April'!74:74,"KH")+SUMIFS('Tageplanung April'!$15:$15,'Tageplanung April'!74:74,"Orient.Ph.")+SUMIFS('Tageplanung April'!$15:$15,'Tageplanung April'!74:74,"Vertiefung")+SUMIFS('Tageplanung April'!$15:$15,'Tageplanung April'!74:74,"Wahl 1")+SUMIFS('Tageplanung April'!$15:$15,'Tageplanung April'!74:74,"Wahl 2"))*(3+IF($D55="F",2,0))/5+(SUMIFS('Tageplanung August'!$20:$20,'Tageplanung August'!74:74,"KH")+SUMIFS('Tageplanung August'!$15:$15,'Tageplanung August'!74:74,"Orient.Ph.")+SUMIFS('Tageplanung August'!$15:$15,'Tageplanung August'!74:74,"Vertiefung")+SUMIFS('Tageplanung August'!$15:$15,'Tageplanung August'!74:74,"Wahl 1")+SUMIFS('Tageplanung August'!$15:$15,'Tageplanung August'!74:74,"Wahl 2"))*(3+IF($D55="F",2,0))/5+(SUMIFS('Tageplanung Oktober'!$20:$20,'Tageplanung Oktober'!74:74,"KH")+SUMIFS('Tageplanung Oktober'!$15:$15,'Tageplanung Oktober'!74:74,"Orient.Ph.")+SUMIFS('Tageplanung Oktober'!$15:$15,'Tageplanung Oktober'!74:74,"Vertiefung")+SUMIFS('Tageplanung Oktober'!$15:$15,'Tageplanung Oktober'!74:74,"Wahl 1")+SUMIFS('Tageplanung Oktober'!$15:$15,'Tageplanung Oktober'!74:74,"Wahl 2"))*(3+IF($D55="F",2,0))/5+SUMIFS('Blockplanung April'!$20:$20,'Blockplanung April'!74:74,"KH")+SUMIFS('Blockplanung April'!$15:$15,'Blockplanung April'!74:74,"Orient.Ph.")+SUMIFS('Blockplanung April'!$15:$15,'Blockplanung April'!74:74,"Vertiefung")+SUMIFS('Blockplanung April'!$15:$15,'Blockplanung April'!74:74,"Wahl 1")+SUMIFS('Blockplanung April'!$15:$15,'Blockplanung April'!74:74,"Wahl 2")+SUMIFS('Blockplanung August'!$20:$20,'Blockplanung August'!74:74,"KH")+SUMIFS('Blockplanung August'!$15:$15,'Blockplanung August'!74:74,"Orient.Ph.")+SUMIFS('Blockplanung August'!$15:$15,'Blockplanung August'!74:74,"Vertiefung")+SUMIFS('Blockplanung August'!$15:$15,'Blockplanung August'!74:74,"Wahl 1")+SUMIFS('Blockplanung August'!$15:$15,'Blockplanung August'!74:74,"Wahl 2")+SUMIFS('Blockplanung Oktober'!$20:$20,'Blockplanung Oktober'!74:74,"KH")+SUMIFS('Blockplanung Oktober'!$15:$15,'Blockplanung Oktober'!74:74,"Orient.Ph.")+SUMIFS('Blockplanung Oktober'!$15:$15,'Blockplanung Oktober'!74:74,"Vertiefung")+SUMIFS('Blockplanung Oktober'!$15:$15,'Blockplanung Oktober'!74:74,"Wahl 1")+SUMIFS('Blockplanung Oktober'!$15:$15,'Blockplanung Oktober'!74:74,"Wahl 2")</f>
        <v>66.400000000000006</v>
      </c>
      <c r="H55" s="9">
        <f>(SUMIFS('Tageplanung April'!$20:$20,'Tageplanung April'!74:74,"Päd")+SUMIFS('Tageplanung April'!$16:$16,'Tageplanung April'!74:74,"Orient.Ph.")+SUMIFS('Tageplanung April'!$16:$16,'Tageplanung April'!74:74,"Vertiefung")+SUMIFS('Tageplanung April'!$16:$16,'Tageplanung April'!74:74,"Wahl 1")+SUMIFS('Tageplanung April'!$16:$16,'Tageplanung April'!74:74,"Wahl 2"))*(3+IF($D55="F",2,0))/5+(SUMIFS('Tageplanung August'!$20:$20,'Tageplanung August'!74:74,"Päd")+SUMIFS('Tageplanung August'!$16:$16,'Tageplanung August'!74:74,"Orient.Ph.")+SUMIFS('Tageplanung August'!$16:$16,'Tageplanung August'!74:74,"Vertiefung")+SUMIFS('Tageplanung August'!$16:$16,'Tageplanung August'!74:74,"Wahl 1")+SUMIFS('Tageplanung August'!$16:$16,'Tageplanung August'!74:74,"Wahl 2"))*(3+IF($D55="F",2,0))/5+(SUMIFS('Tageplanung Oktober'!$20:$20,'Tageplanung Oktober'!74:74,"Päd")+SUMIFS('Tageplanung Oktober'!$16:$16,'Tageplanung Oktober'!74:74,"Orient.Ph.")+SUMIFS('Tageplanung Oktober'!$16:$16,'Tageplanung Oktober'!74:74,"Vertiefung")+SUMIFS('Tageplanung Oktober'!$16:$16,'Tageplanung Oktober'!74:74,"Wahl 1")+SUMIFS('Tageplanung Oktober'!$16:$16,'Tageplanung Oktober'!74:74,"Wahl 2"))*(3+IF($D55="F",2,0))/5+SUMIFS('Blockplanung April'!$20:$20,'Blockplanung April'!74:74,"Päd")+SUMIFS('Blockplanung April'!$16:$16,'Blockplanung April'!74:74,"Orient.Ph.")+SUMIFS('Blockplanung April'!$16:$16,'Blockplanung April'!74:74,"Vertiefung")+SUMIFS('Blockplanung April'!$16:$16,'Blockplanung April'!74:74,"Wahl 1")+SUMIFS('Blockplanung April'!$16:$16,'Blockplanung April'!74:74,"Wahl 2")+SUMIFS('Blockplanung August'!$20:$20,'Blockplanung August'!74:74,"Päd")+SUMIFS('Blockplanung August'!$16:$16,'Blockplanung August'!74:74,"Orient.Ph.")+SUMIFS('Blockplanung August'!$16:$16,'Blockplanung August'!74:74,"Vertiefung")+SUMIFS('Blockplanung August'!$16:$16,'Blockplanung August'!74:74,"Wahl 1")+SUMIFS('Blockplanung August'!$16:$16,'Blockplanung August'!74:74,"Wahl 2")+SUMIFS('Blockplanung Oktober'!$20:$20,'Blockplanung Oktober'!74:74,"Päd")+SUMIFS('Blockplanung Oktober'!$16:$16,'Blockplanung Oktober'!74:74,"Orient.Ph.")+SUMIFS('Blockplanung Oktober'!$16:$16,'Blockplanung Oktober'!74:74,"Vertiefung")+SUMIFS('Blockplanung Oktober'!$16:$16,'Blockplanung Oktober'!74:74,"Wahl 1")+SUMIFS('Blockplanung Oktober'!$16:$16,'Blockplanung Oktober'!74:74,"Wahl 2")</f>
        <v>14.2</v>
      </c>
      <c r="I55" s="9">
        <f>(SUMIFS('Tageplanung April'!$20:$20,'Tageplanung April'!74:74,"Psych")+SUMIFS('Tageplanung April'!$19:$19,'Tageplanung April'!74:74,"Orient.Ph.")+SUMIFS('Tageplanung April'!$19:$19,'Tageplanung April'!74:74,"Vertiefung")+SUMIFS('Tageplanung April'!$19:$19,'Tageplanung April'!74:74,"Wahl 1")+SUMIFS('Tageplanung April'!$19:$19,'Tageplanung April'!74:74,"Wahl 2"))*(3+IF($D55="F",2,0))/5+(SUMIFS('Tageplanung August'!$20:$20,'Tageplanung August'!74:74,"Psych")+SUMIFS('Tageplanung August'!$19:$19,'Tageplanung August'!74:74,"Orient.Ph.")+SUMIFS('Tageplanung August'!$19:$19,'Tageplanung August'!74:74,"Vertiefung")+SUMIFS('Tageplanung August'!$19:$19,'Tageplanung August'!74:74,"Wahl 1")+SUMIFS('Tageplanung August'!$19:$19,'Tageplanung August'!74:74,"Wahl 2"))*(3+IF($D55="F",2,0))/5+(SUMIFS('Tageplanung Oktober'!$20:$20,'Tageplanung Oktober'!74:74,"Psych")+SUMIFS('Tageplanung Oktober'!$19:$19,'Tageplanung Oktober'!74:74,"Orient.Ph.")+SUMIFS('Tageplanung Oktober'!$19:$19,'Tageplanung Oktober'!74:74,"Vertiefung")+SUMIFS('Tageplanung Oktober'!$19:$19,'Tageplanung Oktober'!74:74,"Wahl 1")+SUMIFS('Tageplanung Oktober'!$19:$19,'Tageplanung Oktober'!74:74,"Wahl 2"))*(3+IF($D55="F",2,0))/5+SUMIFS('Blockplanung April'!$20:$20,'Blockplanung April'!74:74,"Psych")+SUMIFS('Blockplanung April'!$19:$19,'Blockplanung April'!74:74,"Orient.Ph.")+SUMIFS('Blockplanung April'!$19:$19,'Blockplanung April'!74:74,"Vertiefung")+SUMIFS('Blockplanung April'!$19:$19,'Blockplanung April'!74:74,"Wahl 1")+SUMIFS('Blockplanung April'!$19:$19,'Blockplanung April'!74:74,"Wahl 2")+SUMIFS('Blockplanung August'!$20:$20,'Blockplanung August'!74:74,"Psych")+SUMIFS('Blockplanung August'!$19:$19,'Blockplanung August'!74:74,"Orient.Ph.")+SUMIFS('Blockplanung August'!$19:$19,'Blockplanung August'!74:74,"Vertiefung")+SUMIFS('Blockplanung August'!$19:$19,'Blockplanung August'!74:74,"Wahl 1")+SUMIFS('Blockplanung August'!$19:$19,'Blockplanung August'!74:74,"Wahl 2")+SUMIFS('Blockplanung Oktober'!$20:$20,'Blockplanung Oktober'!74:74,"Psych")+SUMIFS('Blockplanung Oktober'!$19:$19,'Blockplanung Oktober'!74:74,"Orient.Ph.")+SUMIFS('Blockplanung Oktober'!$19:$19,'Blockplanung Oktober'!74:74,"Vertiefung")+SUMIFS('Blockplanung Oktober'!$19:$19,'Blockplanung Oktober'!74:74,"Wahl 1")+SUMIFS('Blockplanung Oktober'!$19:$19,'Blockplanung Oktober'!74:74,"Wahl 2")</f>
        <v>0</v>
      </c>
      <c r="J55" s="9">
        <f t="shared" si="0"/>
        <v>168</v>
      </c>
      <c r="K55" s="9">
        <f t="shared" si="1"/>
        <v>66</v>
      </c>
      <c r="L55" s="9">
        <f t="shared" si="2"/>
        <v>24</v>
      </c>
      <c r="M55" s="9">
        <f t="shared" si="3"/>
        <v>6</v>
      </c>
      <c r="N55" s="7">
        <f t="shared" si="4"/>
        <v>120</v>
      </c>
      <c r="O55" s="316"/>
    </row>
    <row r="56" spans="1:15" x14ac:dyDescent="0.2">
      <c r="A56" s="258"/>
      <c r="B56" s="310" t="s">
        <v>7</v>
      </c>
      <c r="C56" s="11">
        <v>14</v>
      </c>
      <c r="D56" s="39" t="s">
        <v>27</v>
      </c>
      <c r="E56" s="9">
        <f>(SUMIFS('Tageplanung April'!$20:$20,'Tageplanung April'!75:75,"APH")+SUMIFS('Tageplanung April'!$18:$18,'Tageplanung April'!75:75,"Orient.Ph.")+SUMIFS('Tageplanung April'!$18:$18,'Tageplanung April'!75:75,"Vertiefung")+SUMIFS('Tageplanung April'!$18:$18,'Tageplanung April'!75:75,"Wahl 1")+SUMIFS('Tageplanung April'!$18:$18,'Tageplanung April'!75:75,"Wahl 2"))*(3+IF($D56="F",2,0))/5+(SUMIFS('Tageplanung August'!$20:$20,'Tageplanung August'!75:75,"APH")+SUMIFS('Tageplanung August'!$18:$18,'Tageplanung August'!75:75,"Orient.Ph.")+SUMIFS('Tageplanung August'!$18:$18,'Tageplanung August'!75:75,"Vertiefung")+SUMIFS('Tageplanung August'!$18:$18,'Tageplanung August'!75:75,"Wahl 1")+SUMIFS('Tageplanung August'!$18:$18,'Tageplanung August'!75:75,"Wahl 2"))*(3+IF($D56="F",2,0))/5+(SUMIFS('Tageplanung Oktober'!$20:$20,'Tageplanung Oktober'!75:75,"APH")+SUMIFS('Tageplanung Oktober'!$18:$18,'Tageplanung Oktober'!75:75,"Orient.Ph.")+SUMIFS('Tageplanung Oktober'!$18:$18,'Tageplanung Oktober'!75:75,"Vertiefung")+SUMIFS('Tageplanung Oktober'!$18:$18,'Tageplanung Oktober'!75:75,"Wahl 1")+SUMIFS('Tageplanung Oktober'!$18:$18,'Tageplanung Oktober'!75:75,"Wahl 2"))*(3+IF($D56="F",2,0))/5+SUMIFS('Blockplanung April'!$20:$20,'Blockplanung April'!75:75,"APH")+SUMIFS('Blockplanung April'!$18:$18,'Blockplanung April'!75:75,"Orient.Ph.")+SUMIFS('Blockplanung April'!$18:$18,'Blockplanung April'!75:75,"Vertiefung")+SUMIFS('Blockplanung April'!$18:$18,'Blockplanung April'!75:75,"Wahl 1")+SUMIFS('Blockplanung April'!$18:$18,'Blockplanung April'!75:75,"Wahl 2")+SUMIFS('Blockplanung August'!$20:$20,'Blockplanung August'!75:75,"APH")+SUMIFS('Blockplanung August'!$18:$18,'Blockplanung August'!75:75,"Orient.Ph.")+SUMIFS('Blockplanung August'!$18:$18,'Blockplanung August'!75:75,"Vertiefung")+SUMIFS('Blockplanung August'!$18:$18,'Blockplanung August'!75:75,"Wahl 1")+SUMIFS('Blockplanung August'!$18:$18,'Blockplanung August'!75:75,"Wahl 2")+SUMIFS('Blockplanung Oktober'!$20:$20,'Blockplanung Oktober'!75:75,"APH")+SUMIFS('Blockplanung Oktober'!$18:$18,'Blockplanung Oktober'!75:75,"Orient.Ph.")+SUMIFS('Blockplanung Oktober'!$18:$18,'Blockplanung Oktober'!75:75,"Vertiefung")+SUMIFS('Blockplanung Oktober'!$18:$18,'Blockplanung Oktober'!75:75,"Wahl 1")+SUMIFS('Blockplanung Oktober'!$18:$18,'Blockplanung Oktober'!75:75,"Wahl 2")</f>
        <v>196</v>
      </c>
      <c r="F56" s="9">
        <f>(SUMIFS('Tageplanung April'!$20:$20,'Tageplanung April'!75:75,"AD")+SUMIFS('Tageplanung April'!$17:$17,'Tageplanung April'!75:75,"Orient.Ph.")+SUMIFS('Tageplanung April'!$17:$17,'Tageplanung April'!75:75,"Vertiefung")+SUMIFS('Tageplanung April'!$17:$17,'Tageplanung April'!75:75,"Wahl 1")+SUMIFS('Tageplanung April'!$17:$17,'Tageplanung April'!75:75,"Wahl 2"))*(3+IF($D56="F",2,0))/5+(SUMIFS('Tageplanung August'!$20:$20,'Tageplanung August'!75:75,"AD")+SUMIFS('Tageplanung August'!$17:$17,'Tageplanung August'!75:75,"Orient.Ph.")+SUMIFS('Tageplanung August'!$17:$17,'Tageplanung August'!75:75,"Vertiefung")+SUMIFS('Tageplanung August'!$17:$17,'Tageplanung August'!75:75,"Wahl 1")+SUMIFS('Tageplanung August'!$17:$17,'Tageplanung August'!75:75,"Wahl 2"))*(3+IF($D56="F",2,0))/5+(SUMIFS('Tageplanung Oktober'!$20:$20,'Tageplanung Oktober'!75:75,"AD")+SUMIFS('Tageplanung Oktober'!$17:$17,'Tageplanung Oktober'!75:75,"Orient.Ph.")+SUMIFS('Tageplanung Oktober'!$17:$17,'Tageplanung Oktober'!75:75,"Vertiefung")+SUMIFS('Tageplanung Oktober'!$17:$17,'Tageplanung Oktober'!75:75,"Wahl 1")+SUMIFS('Tageplanung Oktober'!$17:$17,'Tageplanung Oktober'!75:75,"Wahl 2"))*(3+IF($D56="F",2,0))/5+SUMIFS('Blockplanung April'!$20:$20,'Blockplanung April'!75:75,"AD")+SUMIFS('Blockplanung April'!$17:$17,'Blockplanung April'!75:75,"Orient.Ph.")+SUMIFS('Blockplanung April'!$17:$17,'Blockplanung April'!75:75,"Vertiefung")+SUMIFS('Blockplanung April'!$17:$17,'Blockplanung April'!75:75,"Wahl 1")+SUMIFS('Blockplanung April'!$17:$17,'Blockplanung April'!75:75,"Wahl 2")+SUMIFS('Blockplanung August'!$20:$20,'Blockplanung August'!75:75,"AD")+SUMIFS('Blockplanung August'!$17:$17,'Blockplanung August'!75:75,"Orient.Ph.")+SUMIFS('Blockplanung August'!$17:$17,'Blockplanung August'!75:75,"Vertiefung")+SUMIFS('Blockplanung August'!$17:$17,'Blockplanung August'!75:75,"Wahl 1")+SUMIFS('Blockplanung August'!$17:$17,'Blockplanung August'!75:75,"Wahl 2")+SUMIFS('Blockplanung Oktober'!$20:$20,'Blockplanung Oktober'!75:75,"AD")+SUMIFS('Blockplanung Oktober'!$17:$17,'Blockplanung Oktober'!75:75,"Orient.Ph.")+SUMIFS('Blockplanung Oktober'!$17:$17,'Blockplanung Oktober'!75:75,"Vertiefung")+SUMIFS('Blockplanung Oktober'!$17:$17,'Blockplanung Oktober'!75:75,"Wahl 1")+SUMIFS('Blockplanung Oktober'!$17:$17,'Blockplanung Oktober'!75:75,"Wahl 2")</f>
        <v>145</v>
      </c>
      <c r="G56" s="9">
        <f>(SUMIFS('Tageplanung April'!$20:$20,'Tageplanung April'!75:75,"KH")+SUMIFS('Tageplanung April'!$15:$15,'Tageplanung April'!75:75,"Orient.Ph.")+SUMIFS('Tageplanung April'!$15:$15,'Tageplanung April'!75:75,"Vertiefung")+SUMIFS('Tageplanung April'!$15:$15,'Tageplanung April'!75:75,"Wahl 1")+SUMIFS('Tageplanung April'!$15:$15,'Tageplanung April'!75:75,"Wahl 2"))*(3+IF($D56="F",2,0))/5+(SUMIFS('Tageplanung August'!$20:$20,'Tageplanung August'!75:75,"KH")+SUMIFS('Tageplanung August'!$15:$15,'Tageplanung August'!75:75,"Orient.Ph.")+SUMIFS('Tageplanung August'!$15:$15,'Tageplanung August'!75:75,"Vertiefung")+SUMIFS('Tageplanung August'!$15:$15,'Tageplanung August'!75:75,"Wahl 1")+SUMIFS('Tageplanung August'!$15:$15,'Tageplanung August'!75:75,"Wahl 2"))*(3+IF($D56="F",2,0))/5+(SUMIFS('Tageplanung Oktober'!$20:$20,'Tageplanung Oktober'!75:75,"KH")+SUMIFS('Tageplanung Oktober'!$15:$15,'Tageplanung Oktober'!75:75,"Orient.Ph.")+SUMIFS('Tageplanung Oktober'!$15:$15,'Tageplanung Oktober'!75:75,"Vertiefung")+SUMIFS('Tageplanung Oktober'!$15:$15,'Tageplanung Oktober'!75:75,"Wahl 1")+SUMIFS('Tageplanung Oktober'!$15:$15,'Tageplanung Oktober'!75:75,"Wahl 2"))*(3+IF($D56="F",2,0))/5+SUMIFS('Blockplanung April'!$20:$20,'Blockplanung April'!75:75,"KH")+SUMIFS('Blockplanung April'!$15:$15,'Blockplanung April'!75:75,"Orient.Ph.")+SUMIFS('Blockplanung April'!$15:$15,'Blockplanung April'!75:75,"Vertiefung")+SUMIFS('Blockplanung April'!$15:$15,'Blockplanung April'!75:75,"Wahl 1")+SUMIFS('Blockplanung April'!$15:$15,'Blockplanung April'!75:75,"Wahl 2")+SUMIFS('Blockplanung August'!$20:$20,'Blockplanung August'!75:75,"KH")+SUMIFS('Blockplanung August'!$15:$15,'Blockplanung August'!75:75,"Orient.Ph.")+SUMIFS('Blockplanung August'!$15:$15,'Blockplanung August'!75:75,"Vertiefung")+SUMIFS('Blockplanung August'!$15:$15,'Blockplanung August'!75:75,"Wahl 1")+SUMIFS('Blockplanung August'!$15:$15,'Blockplanung August'!75:75,"Wahl 2")+SUMIFS('Blockplanung Oktober'!$20:$20,'Blockplanung Oktober'!75:75,"KH")+SUMIFS('Blockplanung Oktober'!$15:$15,'Blockplanung Oktober'!75:75,"Orient.Ph.")+SUMIFS('Blockplanung Oktober'!$15:$15,'Blockplanung Oktober'!75:75,"Vertiefung")+SUMIFS('Blockplanung Oktober'!$15:$15,'Blockplanung Oktober'!75:75,"Wahl 1")+SUMIFS('Blockplanung Oktober'!$15:$15,'Blockplanung Oktober'!75:75,"Wahl 2")</f>
        <v>104</v>
      </c>
      <c r="H56" s="9">
        <f>(SUMIFS('Tageplanung April'!$20:$20,'Tageplanung April'!75:75,"Päd")+SUMIFS('Tageplanung April'!$16:$16,'Tageplanung April'!75:75,"Orient.Ph.")+SUMIFS('Tageplanung April'!$16:$16,'Tageplanung April'!75:75,"Vertiefung")+SUMIFS('Tageplanung April'!$16:$16,'Tageplanung April'!75:75,"Wahl 1")+SUMIFS('Tageplanung April'!$16:$16,'Tageplanung April'!75:75,"Wahl 2"))*(3+IF($D56="F",2,0))/5+(SUMIFS('Tageplanung August'!$20:$20,'Tageplanung August'!75:75,"Päd")+SUMIFS('Tageplanung August'!$16:$16,'Tageplanung August'!75:75,"Orient.Ph.")+SUMIFS('Tageplanung August'!$16:$16,'Tageplanung August'!75:75,"Vertiefung")+SUMIFS('Tageplanung August'!$16:$16,'Tageplanung August'!75:75,"Wahl 1")+SUMIFS('Tageplanung August'!$16:$16,'Tageplanung August'!75:75,"Wahl 2"))*(3+IF($D56="F",2,0))/5+(SUMIFS('Tageplanung Oktober'!$20:$20,'Tageplanung Oktober'!75:75,"Päd")+SUMIFS('Tageplanung Oktober'!$16:$16,'Tageplanung Oktober'!75:75,"Orient.Ph.")+SUMIFS('Tageplanung Oktober'!$16:$16,'Tageplanung Oktober'!75:75,"Vertiefung")+SUMIFS('Tageplanung Oktober'!$16:$16,'Tageplanung Oktober'!75:75,"Wahl 1")+SUMIFS('Tageplanung Oktober'!$16:$16,'Tageplanung Oktober'!75:75,"Wahl 2"))*(3+IF($D56="F",2,0))/5+SUMIFS('Blockplanung April'!$20:$20,'Blockplanung April'!75:75,"Päd")+SUMIFS('Blockplanung April'!$16:$16,'Blockplanung April'!75:75,"Orient.Ph.")+SUMIFS('Blockplanung April'!$16:$16,'Blockplanung April'!75:75,"Vertiefung")+SUMIFS('Blockplanung April'!$16:$16,'Blockplanung April'!75:75,"Wahl 1")+SUMIFS('Blockplanung April'!$16:$16,'Blockplanung April'!75:75,"Wahl 2")+SUMIFS('Blockplanung August'!$20:$20,'Blockplanung August'!75:75,"Päd")+SUMIFS('Blockplanung August'!$16:$16,'Blockplanung August'!75:75,"Orient.Ph.")+SUMIFS('Blockplanung August'!$16:$16,'Blockplanung August'!75:75,"Vertiefung")+SUMIFS('Blockplanung August'!$16:$16,'Blockplanung August'!75:75,"Wahl 1")+SUMIFS('Blockplanung August'!$16:$16,'Blockplanung August'!75:75,"Wahl 2")+SUMIFS('Blockplanung Oktober'!$20:$20,'Blockplanung Oktober'!75:75,"Päd")+SUMIFS('Blockplanung Oktober'!$16:$16,'Blockplanung Oktober'!75:75,"Orient.Ph.")+SUMIFS('Blockplanung Oktober'!$16:$16,'Blockplanung Oktober'!75:75,"Vertiefung")+SUMIFS('Blockplanung Oktober'!$16:$16,'Blockplanung Oktober'!75:75,"Wahl 1")+SUMIFS('Blockplanung Oktober'!$16:$16,'Blockplanung Oktober'!75:75,"Wahl 2")</f>
        <v>23</v>
      </c>
      <c r="I56" s="9">
        <f>(SUMIFS('Tageplanung April'!$20:$20,'Tageplanung April'!75:75,"Psych")+SUMIFS('Tageplanung April'!$19:$19,'Tageplanung April'!75:75,"Orient.Ph.")+SUMIFS('Tageplanung April'!$19:$19,'Tageplanung April'!75:75,"Vertiefung")+SUMIFS('Tageplanung April'!$19:$19,'Tageplanung April'!75:75,"Wahl 1")+SUMIFS('Tageplanung April'!$19:$19,'Tageplanung April'!75:75,"Wahl 2"))*(3+IF($D56="F",2,0))/5+(SUMIFS('Tageplanung August'!$20:$20,'Tageplanung August'!75:75,"Psych")+SUMIFS('Tageplanung August'!$19:$19,'Tageplanung August'!75:75,"Orient.Ph.")+SUMIFS('Tageplanung August'!$19:$19,'Tageplanung August'!75:75,"Vertiefung")+SUMIFS('Tageplanung August'!$19:$19,'Tageplanung August'!75:75,"Wahl 1")+SUMIFS('Tageplanung August'!$19:$19,'Tageplanung August'!75:75,"Wahl 2"))*(3+IF($D56="F",2,0))/5+(SUMIFS('Tageplanung Oktober'!$20:$20,'Tageplanung Oktober'!75:75,"Psych")+SUMIFS('Tageplanung Oktober'!$19:$19,'Tageplanung Oktober'!75:75,"Orient.Ph.")+SUMIFS('Tageplanung Oktober'!$19:$19,'Tageplanung Oktober'!75:75,"Vertiefung")+SUMIFS('Tageplanung Oktober'!$19:$19,'Tageplanung Oktober'!75:75,"Wahl 1")+SUMIFS('Tageplanung Oktober'!$19:$19,'Tageplanung Oktober'!75:75,"Wahl 2"))*(3+IF($D56="F",2,0))/5+SUMIFS('Blockplanung April'!$20:$20,'Blockplanung April'!75:75,"Psych")+SUMIFS('Blockplanung April'!$19:$19,'Blockplanung April'!75:75,"Orient.Ph.")+SUMIFS('Blockplanung April'!$19:$19,'Blockplanung April'!75:75,"Vertiefung")+SUMIFS('Blockplanung April'!$19:$19,'Blockplanung April'!75:75,"Wahl 1")+SUMIFS('Blockplanung April'!$19:$19,'Blockplanung April'!75:75,"Wahl 2")+SUMIFS('Blockplanung August'!$20:$20,'Blockplanung August'!75:75,"Psych")+SUMIFS('Blockplanung August'!$19:$19,'Blockplanung August'!75:75,"Orient.Ph.")+SUMIFS('Blockplanung August'!$19:$19,'Blockplanung August'!75:75,"Vertiefung")+SUMIFS('Blockplanung August'!$19:$19,'Blockplanung August'!75:75,"Wahl 1")+SUMIFS('Blockplanung August'!$19:$19,'Blockplanung August'!75:75,"Wahl 2")+SUMIFS('Blockplanung Oktober'!$20:$20,'Blockplanung Oktober'!75:75,"Psych")+SUMIFS('Blockplanung Oktober'!$19:$19,'Blockplanung Oktober'!75:75,"Orient.Ph.")+SUMIFS('Blockplanung Oktober'!$19:$19,'Blockplanung Oktober'!75:75,"Vertiefung")+SUMIFS('Blockplanung Oktober'!$19:$19,'Blockplanung Oktober'!75:75,"Wahl 1")+SUMIFS('Blockplanung Oktober'!$19:$19,'Blockplanung Oktober'!75:75,"Wahl 2")</f>
        <v>0</v>
      </c>
      <c r="J56" s="9">
        <f>J55+56</f>
        <v>224</v>
      </c>
      <c r="K56" s="9">
        <f>K55+22</f>
        <v>88</v>
      </c>
      <c r="L56" s="9">
        <f>L55+8</f>
        <v>32</v>
      </c>
      <c r="M56" s="9">
        <f>M55+2</f>
        <v>8</v>
      </c>
      <c r="N56" s="7">
        <f t="shared" si="4"/>
        <v>120</v>
      </c>
      <c r="O56" s="316"/>
    </row>
    <row r="57" spans="1:15" x14ac:dyDescent="0.2">
      <c r="A57" s="258"/>
      <c r="B57" s="310"/>
      <c r="C57" s="11">
        <v>15</v>
      </c>
      <c r="D57" s="39"/>
      <c r="E57" s="9">
        <f>(SUMIFS('Tageplanung April'!$20:$20,'Tageplanung April'!76:76,"APH")+SUMIFS('Tageplanung April'!$18:$18,'Tageplanung April'!76:76,"Orient.Ph.")+SUMIFS('Tageplanung April'!$18:$18,'Tageplanung April'!76:76,"Vertiefung")+SUMIFS('Tageplanung April'!$18:$18,'Tageplanung April'!76:76,"Wahl 1")+SUMIFS('Tageplanung April'!$18:$18,'Tageplanung April'!76:76,"Wahl 2"))*(3+IF($D57="F",2,0))/5+(SUMIFS('Tageplanung August'!$20:$20,'Tageplanung August'!76:76,"APH")+SUMIFS('Tageplanung August'!$18:$18,'Tageplanung August'!76:76,"Orient.Ph.")+SUMIFS('Tageplanung August'!$18:$18,'Tageplanung August'!76:76,"Vertiefung")+SUMIFS('Tageplanung August'!$18:$18,'Tageplanung August'!76:76,"Wahl 1")+SUMIFS('Tageplanung August'!$18:$18,'Tageplanung August'!76:76,"Wahl 2"))*(3+IF($D57="F",2,0))/5+(SUMIFS('Tageplanung Oktober'!$20:$20,'Tageplanung Oktober'!76:76,"APH")+SUMIFS('Tageplanung Oktober'!$18:$18,'Tageplanung Oktober'!76:76,"Orient.Ph.")+SUMIFS('Tageplanung Oktober'!$18:$18,'Tageplanung Oktober'!76:76,"Vertiefung")+SUMIFS('Tageplanung Oktober'!$18:$18,'Tageplanung Oktober'!76:76,"Wahl 1")+SUMIFS('Tageplanung Oktober'!$18:$18,'Tageplanung Oktober'!76:76,"Wahl 2"))*(3+IF($D57="F",2,0))/5+SUMIFS('Blockplanung April'!$20:$20,'Blockplanung April'!76:76,"APH")+SUMIFS('Blockplanung April'!$18:$18,'Blockplanung April'!76:76,"Orient.Ph.")+SUMIFS('Blockplanung April'!$18:$18,'Blockplanung April'!76:76,"Vertiefung")+SUMIFS('Blockplanung April'!$18:$18,'Blockplanung April'!76:76,"Wahl 1")+SUMIFS('Blockplanung April'!$18:$18,'Blockplanung April'!76:76,"Wahl 2")+SUMIFS('Blockplanung August'!$20:$20,'Blockplanung August'!76:76,"APH")+SUMIFS('Blockplanung August'!$18:$18,'Blockplanung August'!76:76,"Orient.Ph.")+SUMIFS('Blockplanung August'!$18:$18,'Blockplanung August'!76:76,"Vertiefung")+SUMIFS('Blockplanung August'!$18:$18,'Blockplanung August'!76:76,"Wahl 1")+SUMIFS('Blockplanung August'!$18:$18,'Blockplanung August'!76:76,"Wahl 2")+SUMIFS('Blockplanung Oktober'!$20:$20,'Blockplanung Oktober'!76:76,"APH")+SUMIFS('Blockplanung Oktober'!$18:$18,'Blockplanung Oktober'!76:76,"Orient.Ph.")+SUMIFS('Blockplanung Oktober'!$18:$18,'Blockplanung Oktober'!76:76,"Vertiefung")+SUMIFS('Blockplanung Oktober'!$18:$18,'Blockplanung Oktober'!76:76,"Wahl 1")+SUMIFS('Blockplanung Oktober'!$18:$18,'Blockplanung Oktober'!76:76,"Wahl 2")</f>
        <v>95.6</v>
      </c>
      <c r="F57" s="9">
        <f>(SUMIFS('Tageplanung April'!$20:$20,'Tageplanung April'!76:76,"AD")+SUMIFS('Tageplanung April'!$17:$17,'Tageplanung April'!76:76,"Orient.Ph.")+SUMIFS('Tageplanung April'!$17:$17,'Tageplanung April'!76:76,"Vertiefung")+SUMIFS('Tageplanung April'!$17:$17,'Tageplanung April'!76:76,"Wahl 1")+SUMIFS('Tageplanung April'!$17:$17,'Tageplanung April'!76:76,"Wahl 2"))*(3+IF($D57="F",2,0))/5+(SUMIFS('Tageplanung August'!$20:$20,'Tageplanung August'!76:76,"AD")+SUMIFS('Tageplanung August'!$17:$17,'Tageplanung August'!76:76,"Orient.Ph.")+SUMIFS('Tageplanung August'!$17:$17,'Tageplanung August'!76:76,"Vertiefung")+SUMIFS('Tageplanung August'!$17:$17,'Tageplanung August'!76:76,"Wahl 1")+SUMIFS('Tageplanung August'!$17:$17,'Tageplanung August'!76:76,"Wahl 2"))*(3+IF($D57="F",2,0))/5+(SUMIFS('Tageplanung Oktober'!$20:$20,'Tageplanung Oktober'!76:76,"AD")+SUMIFS('Tageplanung Oktober'!$17:$17,'Tageplanung Oktober'!76:76,"Orient.Ph.")+SUMIFS('Tageplanung Oktober'!$17:$17,'Tageplanung Oktober'!76:76,"Vertiefung")+SUMIFS('Tageplanung Oktober'!$17:$17,'Tageplanung Oktober'!76:76,"Wahl 1")+SUMIFS('Tageplanung Oktober'!$17:$17,'Tageplanung Oktober'!76:76,"Wahl 2"))*(3+IF($D57="F",2,0))/5+SUMIFS('Blockplanung April'!$20:$20,'Blockplanung April'!76:76,"AD")+SUMIFS('Blockplanung April'!$17:$17,'Blockplanung April'!76:76,"Orient.Ph.")+SUMIFS('Blockplanung April'!$17:$17,'Blockplanung April'!76:76,"Vertiefung")+SUMIFS('Blockplanung April'!$17:$17,'Blockplanung April'!76:76,"Wahl 1")+SUMIFS('Blockplanung April'!$17:$17,'Blockplanung April'!76:76,"Wahl 2")+SUMIFS('Blockplanung August'!$20:$20,'Blockplanung August'!76:76,"AD")+SUMIFS('Blockplanung August'!$17:$17,'Blockplanung August'!76:76,"Orient.Ph.")+SUMIFS('Blockplanung August'!$17:$17,'Blockplanung August'!76:76,"Vertiefung")+SUMIFS('Blockplanung August'!$17:$17,'Blockplanung August'!76:76,"Wahl 1")+SUMIFS('Blockplanung August'!$17:$17,'Blockplanung August'!76:76,"Wahl 2")+SUMIFS('Blockplanung Oktober'!$20:$20,'Blockplanung Oktober'!76:76,"AD")+SUMIFS('Blockplanung Oktober'!$17:$17,'Blockplanung Oktober'!76:76,"Orient.Ph.")+SUMIFS('Blockplanung Oktober'!$17:$17,'Blockplanung Oktober'!76:76,"Vertiefung")+SUMIFS('Blockplanung Oktober'!$17:$17,'Blockplanung Oktober'!76:76,"Wahl 1")+SUMIFS('Blockplanung Oktober'!$17:$17,'Blockplanung Oktober'!76:76,"Wahl 2")</f>
        <v>74</v>
      </c>
      <c r="G57" s="9">
        <f>(SUMIFS('Tageplanung April'!$20:$20,'Tageplanung April'!76:76,"KH")+SUMIFS('Tageplanung April'!$15:$15,'Tageplanung April'!76:76,"Orient.Ph.")+SUMIFS('Tageplanung April'!$15:$15,'Tageplanung April'!76:76,"Vertiefung")+SUMIFS('Tageplanung April'!$15:$15,'Tageplanung April'!76:76,"Wahl 1")+SUMIFS('Tageplanung April'!$15:$15,'Tageplanung April'!76:76,"Wahl 2"))*(3+IF($D57="F",2,0))/5+(SUMIFS('Tageplanung August'!$20:$20,'Tageplanung August'!76:76,"KH")+SUMIFS('Tageplanung August'!$15:$15,'Tageplanung August'!76:76,"Orient.Ph.")+SUMIFS('Tageplanung August'!$15:$15,'Tageplanung August'!76:76,"Vertiefung")+SUMIFS('Tageplanung August'!$15:$15,'Tageplanung August'!76:76,"Wahl 1")+SUMIFS('Tageplanung August'!$15:$15,'Tageplanung August'!76:76,"Wahl 2"))*(3+IF($D57="F",2,0))/5+(SUMIFS('Tageplanung Oktober'!$20:$20,'Tageplanung Oktober'!76:76,"KH")+SUMIFS('Tageplanung Oktober'!$15:$15,'Tageplanung Oktober'!76:76,"Orient.Ph.")+SUMIFS('Tageplanung Oktober'!$15:$15,'Tageplanung Oktober'!76:76,"Vertiefung")+SUMIFS('Tageplanung Oktober'!$15:$15,'Tageplanung Oktober'!76:76,"Wahl 1")+SUMIFS('Tageplanung Oktober'!$15:$15,'Tageplanung Oktober'!76:76,"Wahl 2"))*(3+IF($D57="F",2,0))/5+SUMIFS('Blockplanung April'!$20:$20,'Blockplanung April'!76:76,"KH")+SUMIFS('Blockplanung April'!$15:$15,'Blockplanung April'!76:76,"Orient.Ph.")+SUMIFS('Blockplanung April'!$15:$15,'Blockplanung April'!76:76,"Vertiefung")+SUMIFS('Blockplanung April'!$15:$15,'Blockplanung April'!76:76,"Wahl 1")+SUMIFS('Blockplanung April'!$15:$15,'Blockplanung April'!76:76,"Wahl 2")+SUMIFS('Blockplanung August'!$20:$20,'Blockplanung August'!76:76,"KH")+SUMIFS('Blockplanung August'!$15:$15,'Blockplanung August'!76:76,"Orient.Ph.")+SUMIFS('Blockplanung August'!$15:$15,'Blockplanung August'!76:76,"Vertiefung")+SUMIFS('Blockplanung August'!$15:$15,'Blockplanung August'!76:76,"Wahl 1")+SUMIFS('Blockplanung August'!$15:$15,'Blockplanung August'!76:76,"Wahl 2")+SUMIFS('Blockplanung Oktober'!$20:$20,'Blockplanung Oktober'!76:76,"KH")+SUMIFS('Blockplanung Oktober'!$15:$15,'Blockplanung Oktober'!76:76,"Orient.Ph.")+SUMIFS('Blockplanung Oktober'!$15:$15,'Blockplanung Oktober'!76:76,"Vertiefung")+SUMIFS('Blockplanung Oktober'!$15:$15,'Blockplanung Oktober'!76:76,"Wahl 1")+SUMIFS('Blockplanung Oktober'!$15:$15,'Blockplanung Oktober'!76:76,"Wahl 2")</f>
        <v>52</v>
      </c>
      <c r="H57" s="9">
        <f>(SUMIFS('Tageplanung April'!$20:$20,'Tageplanung April'!76:76,"Päd")+SUMIFS('Tageplanung April'!$16:$16,'Tageplanung April'!76:76,"Orient.Ph.")+SUMIFS('Tageplanung April'!$16:$16,'Tageplanung April'!76:76,"Vertiefung")+SUMIFS('Tageplanung April'!$16:$16,'Tageplanung April'!76:76,"Wahl 1")+SUMIFS('Tageplanung April'!$16:$16,'Tageplanung April'!76:76,"Wahl 2"))*(3+IF($D57="F",2,0))/5+(SUMIFS('Tageplanung August'!$20:$20,'Tageplanung August'!76:76,"Päd")+SUMIFS('Tageplanung August'!$16:$16,'Tageplanung August'!76:76,"Orient.Ph.")+SUMIFS('Tageplanung August'!$16:$16,'Tageplanung August'!76:76,"Vertiefung")+SUMIFS('Tageplanung August'!$16:$16,'Tageplanung August'!76:76,"Wahl 1")+SUMIFS('Tageplanung August'!$16:$16,'Tageplanung August'!76:76,"Wahl 2"))*(3+IF($D57="F",2,0))/5+(SUMIFS('Tageplanung Oktober'!$20:$20,'Tageplanung Oktober'!76:76,"Päd")+SUMIFS('Tageplanung Oktober'!$16:$16,'Tageplanung Oktober'!76:76,"Orient.Ph.")+SUMIFS('Tageplanung Oktober'!$16:$16,'Tageplanung Oktober'!76:76,"Vertiefung")+SUMIFS('Tageplanung Oktober'!$16:$16,'Tageplanung Oktober'!76:76,"Wahl 1")+SUMIFS('Tageplanung Oktober'!$16:$16,'Tageplanung Oktober'!76:76,"Wahl 2"))*(3+IF($D57="F",2,0))/5+SUMIFS('Blockplanung April'!$20:$20,'Blockplanung April'!76:76,"Päd")+SUMIFS('Blockplanung April'!$16:$16,'Blockplanung April'!76:76,"Orient.Ph.")+SUMIFS('Blockplanung April'!$16:$16,'Blockplanung April'!76:76,"Vertiefung")+SUMIFS('Blockplanung April'!$16:$16,'Blockplanung April'!76:76,"Wahl 1")+SUMIFS('Blockplanung April'!$16:$16,'Blockplanung April'!76:76,"Wahl 2")+SUMIFS('Blockplanung August'!$20:$20,'Blockplanung August'!76:76,"Päd")+SUMIFS('Blockplanung August'!$16:$16,'Blockplanung August'!76:76,"Orient.Ph.")+SUMIFS('Blockplanung August'!$16:$16,'Blockplanung August'!76:76,"Vertiefung")+SUMIFS('Blockplanung August'!$16:$16,'Blockplanung August'!76:76,"Wahl 1")+SUMIFS('Blockplanung August'!$16:$16,'Blockplanung August'!76:76,"Wahl 2")+SUMIFS('Blockplanung Oktober'!$20:$20,'Blockplanung Oktober'!76:76,"Päd")+SUMIFS('Blockplanung Oktober'!$16:$16,'Blockplanung Oktober'!76:76,"Orient.Ph.")+SUMIFS('Blockplanung Oktober'!$16:$16,'Blockplanung Oktober'!76:76,"Vertiefung")+SUMIFS('Blockplanung Oktober'!$16:$16,'Blockplanung Oktober'!76:76,"Wahl 1")+SUMIFS('Blockplanung Oktober'!$16:$16,'Blockplanung Oktober'!76:76,"Wahl 2")</f>
        <v>11.2</v>
      </c>
      <c r="I57" s="9">
        <f>(SUMIFS('Tageplanung April'!$20:$20,'Tageplanung April'!76:76,"Psych")+SUMIFS('Tageplanung April'!$19:$19,'Tageplanung April'!76:76,"Orient.Ph.")+SUMIFS('Tageplanung April'!$19:$19,'Tageplanung April'!76:76,"Vertiefung")+SUMIFS('Tageplanung April'!$19:$19,'Tageplanung April'!76:76,"Wahl 1")+SUMIFS('Tageplanung April'!$19:$19,'Tageplanung April'!76:76,"Wahl 2"))*(3+IF($D57="F",2,0))/5+(SUMIFS('Tageplanung August'!$20:$20,'Tageplanung August'!76:76,"Psych")+SUMIFS('Tageplanung August'!$19:$19,'Tageplanung August'!76:76,"Orient.Ph.")+SUMIFS('Tageplanung August'!$19:$19,'Tageplanung August'!76:76,"Vertiefung")+SUMIFS('Tageplanung August'!$19:$19,'Tageplanung August'!76:76,"Wahl 1")+SUMIFS('Tageplanung August'!$19:$19,'Tageplanung August'!76:76,"Wahl 2"))*(3+IF($D57="F",2,0))/5+(SUMIFS('Tageplanung Oktober'!$20:$20,'Tageplanung Oktober'!76:76,"Psych")+SUMIFS('Tageplanung Oktober'!$19:$19,'Tageplanung Oktober'!76:76,"Orient.Ph.")+SUMIFS('Tageplanung Oktober'!$19:$19,'Tageplanung Oktober'!76:76,"Vertiefung")+SUMIFS('Tageplanung Oktober'!$19:$19,'Tageplanung Oktober'!76:76,"Wahl 1")+SUMIFS('Tageplanung Oktober'!$19:$19,'Tageplanung Oktober'!76:76,"Wahl 2"))*(3+IF($D57="F",2,0))/5+SUMIFS('Blockplanung April'!$20:$20,'Blockplanung April'!76:76,"Psych")+SUMIFS('Blockplanung April'!$19:$19,'Blockplanung April'!76:76,"Orient.Ph.")+SUMIFS('Blockplanung April'!$19:$19,'Blockplanung April'!76:76,"Vertiefung")+SUMIFS('Blockplanung April'!$19:$19,'Blockplanung April'!76:76,"Wahl 1")+SUMIFS('Blockplanung April'!$19:$19,'Blockplanung April'!76:76,"Wahl 2")+SUMIFS('Blockplanung August'!$20:$20,'Blockplanung August'!76:76,"Psych")+SUMIFS('Blockplanung August'!$19:$19,'Blockplanung August'!76:76,"Orient.Ph.")+SUMIFS('Blockplanung August'!$19:$19,'Blockplanung August'!76:76,"Vertiefung")+SUMIFS('Blockplanung August'!$19:$19,'Blockplanung August'!76:76,"Wahl 1")+SUMIFS('Blockplanung August'!$19:$19,'Blockplanung August'!76:76,"Wahl 2")+SUMIFS('Blockplanung Oktober'!$20:$20,'Blockplanung Oktober'!76:76,"Psych")+SUMIFS('Blockplanung Oktober'!$19:$19,'Blockplanung Oktober'!76:76,"Orient.Ph.")+SUMIFS('Blockplanung Oktober'!$19:$19,'Blockplanung Oktober'!76:76,"Vertiefung")+SUMIFS('Blockplanung Oktober'!$19:$19,'Blockplanung Oktober'!76:76,"Wahl 1")+SUMIFS('Blockplanung Oktober'!$19:$19,'Blockplanung Oktober'!76:76,"Wahl 2")</f>
        <v>0</v>
      </c>
      <c r="J57" s="9">
        <f t="shared" si="0"/>
        <v>224</v>
      </c>
      <c r="K57" s="9">
        <f t="shared" si="1"/>
        <v>88</v>
      </c>
      <c r="L57" s="9">
        <f t="shared" si="2"/>
        <v>32</v>
      </c>
      <c r="M57" s="9">
        <f t="shared" si="3"/>
        <v>8</v>
      </c>
      <c r="N57" s="7">
        <f t="shared" si="4"/>
        <v>120</v>
      </c>
      <c r="O57" s="316"/>
    </row>
    <row r="58" spans="1:15" x14ac:dyDescent="0.2">
      <c r="A58" s="258"/>
      <c r="B58" s="310"/>
      <c r="C58" s="11">
        <v>16</v>
      </c>
      <c r="D58" s="39"/>
      <c r="E58" s="9">
        <f>(SUMIFS('Tageplanung April'!$20:$20,'Tageplanung April'!77:77,"APH")+SUMIFS('Tageplanung April'!$18:$18,'Tageplanung April'!77:77,"Orient.Ph.")+SUMIFS('Tageplanung April'!$18:$18,'Tageplanung April'!77:77,"Vertiefung")+SUMIFS('Tageplanung April'!$18:$18,'Tageplanung April'!77:77,"Wahl 1")+SUMIFS('Tageplanung April'!$18:$18,'Tageplanung April'!77:77,"Wahl 2"))*(3+IF($D58="F",2,0))/5+(SUMIFS('Tageplanung August'!$20:$20,'Tageplanung August'!77:77,"APH")+SUMIFS('Tageplanung August'!$18:$18,'Tageplanung August'!77:77,"Orient.Ph.")+SUMIFS('Tageplanung August'!$18:$18,'Tageplanung August'!77:77,"Vertiefung")+SUMIFS('Tageplanung August'!$18:$18,'Tageplanung August'!77:77,"Wahl 1")+SUMIFS('Tageplanung August'!$18:$18,'Tageplanung August'!77:77,"Wahl 2"))*(3+IF($D58="F",2,0))/5+(SUMIFS('Tageplanung Oktober'!$20:$20,'Tageplanung Oktober'!77:77,"APH")+SUMIFS('Tageplanung Oktober'!$18:$18,'Tageplanung Oktober'!77:77,"Orient.Ph.")+SUMIFS('Tageplanung Oktober'!$18:$18,'Tageplanung Oktober'!77:77,"Vertiefung")+SUMIFS('Tageplanung Oktober'!$18:$18,'Tageplanung Oktober'!77:77,"Wahl 1")+SUMIFS('Tageplanung Oktober'!$18:$18,'Tageplanung Oktober'!77:77,"Wahl 2"))*(3+IF($D58="F",2,0))/5+SUMIFS('Blockplanung April'!$20:$20,'Blockplanung April'!77:77,"APH")+SUMIFS('Blockplanung April'!$18:$18,'Blockplanung April'!77:77,"Orient.Ph.")+SUMIFS('Blockplanung April'!$18:$18,'Blockplanung April'!77:77,"Vertiefung")+SUMIFS('Blockplanung April'!$18:$18,'Blockplanung April'!77:77,"Wahl 1")+SUMIFS('Blockplanung April'!$18:$18,'Blockplanung April'!77:77,"Wahl 2")+SUMIFS('Blockplanung August'!$20:$20,'Blockplanung August'!77:77,"APH")+SUMIFS('Blockplanung August'!$18:$18,'Blockplanung August'!77:77,"Orient.Ph.")+SUMIFS('Blockplanung August'!$18:$18,'Blockplanung August'!77:77,"Vertiefung")+SUMIFS('Blockplanung August'!$18:$18,'Blockplanung August'!77:77,"Wahl 1")+SUMIFS('Blockplanung August'!$18:$18,'Blockplanung August'!77:77,"Wahl 2")+SUMIFS('Blockplanung Oktober'!$20:$20,'Blockplanung Oktober'!77:77,"APH")+SUMIFS('Blockplanung Oktober'!$18:$18,'Blockplanung Oktober'!77:77,"Orient.Ph.")+SUMIFS('Blockplanung Oktober'!$18:$18,'Blockplanung Oktober'!77:77,"Vertiefung")+SUMIFS('Blockplanung Oktober'!$18:$18,'Blockplanung Oktober'!77:77,"Wahl 1")+SUMIFS('Blockplanung Oktober'!$18:$18,'Blockplanung Oktober'!77:77,"Wahl 2")</f>
        <v>95.6</v>
      </c>
      <c r="F58" s="9">
        <f>(SUMIFS('Tageplanung April'!$20:$20,'Tageplanung April'!77:77,"AD")+SUMIFS('Tageplanung April'!$17:$17,'Tageplanung April'!77:77,"Orient.Ph.")+SUMIFS('Tageplanung April'!$17:$17,'Tageplanung April'!77:77,"Vertiefung")+SUMIFS('Tageplanung April'!$17:$17,'Tageplanung April'!77:77,"Wahl 1")+SUMIFS('Tageplanung April'!$17:$17,'Tageplanung April'!77:77,"Wahl 2"))*(3+IF($D58="F",2,0))/5+(SUMIFS('Tageplanung August'!$20:$20,'Tageplanung August'!77:77,"AD")+SUMIFS('Tageplanung August'!$17:$17,'Tageplanung August'!77:77,"Orient.Ph.")+SUMIFS('Tageplanung August'!$17:$17,'Tageplanung August'!77:77,"Vertiefung")+SUMIFS('Tageplanung August'!$17:$17,'Tageplanung August'!77:77,"Wahl 1")+SUMIFS('Tageplanung August'!$17:$17,'Tageplanung August'!77:77,"Wahl 2"))*(3+IF($D58="F",2,0))/5+(SUMIFS('Tageplanung Oktober'!$20:$20,'Tageplanung Oktober'!77:77,"AD")+SUMIFS('Tageplanung Oktober'!$17:$17,'Tageplanung Oktober'!77:77,"Orient.Ph.")+SUMIFS('Tageplanung Oktober'!$17:$17,'Tageplanung Oktober'!77:77,"Vertiefung")+SUMIFS('Tageplanung Oktober'!$17:$17,'Tageplanung Oktober'!77:77,"Wahl 1")+SUMIFS('Tageplanung Oktober'!$17:$17,'Tageplanung Oktober'!77:77,"Wahl 2"))*(3+IF($D58="F",2,0))/5+SUMIFS('Blockplanung April'!$20:$20,'Blockplanung April'!77:77,"AD")+SUMIFS('Blockplanung April'!$17:$17,'Blockplanung April'!77:77,"Orient.Ph.")+SUMIFS('Blockplanung April'!$17:$17,'Blockplanung April'!77:77,"Vertiefung")+SUMIFS('Blockplanung April'!$17:$17,'Blockplanung April'!77:77,"Wahl 1")+SUMIFS('Blockplanung April'!$17:$17,'Blockplanung April'!77:77,"Wahl 2")+SUMIFS('Blockplanung August'!$20:$20,'Blockplanung August'!77:77,"AD")+SUMIFS('Blockplanung August'!$17:$17,'Blockplanung August'!77:77,"Orient.Ph.")+SUMIFS('Blockplanung August'!$17:$17,'Blockplanung August'!77:77,"Vertiefung")+SUMIFS('Blockplanung August'!$17:$17,'Blockplanung August'!77:77,"Wahl 1")+SUMIFS('Blockplanung August'!$17:$17,'Blockplanung August'!77:77,"Wahl 2")+SUMIFS('Blockplanung Oktober'!$20:$20,'Blockplanung Oktober'!77:77,"AD")+SUMIFS('Blockplanung Oktober'!$17:$17,'Blockplanung Oktober'!77:77,"Orient.Ph.")+SUMIFS('Blockplanung Oktober'!$17:$17,'Blockplanung Oktober'!77:77,"Vertiefung")+SUMIFS('Blockplanung Oktober'!$17:$17,'Blockplanung Oktober'!77:77,"Wahl 1")+SUMIFS('Blockplanung Oktober'!$17:$17,'Blockplanung Oktober'!77:77,"Wahl 2")</f>
        <v>74</v>
      </c>
      <c r="G58" s="9">
        <f>(SUMIFS('Tageplanung April'!$20:$20,'Tageplanung April'!77:77,"KH")+SUMIFS('Tageplanung April'!$15:$15,'Tageplanung April'!77:77,"Orient.Ph.")+SUMIFS('Tageplanung April'!$15:$15,'Tageplanung April'!77:77,"Vertiefung")+SUMIFS('Tageplanung April'!$15:$15,'Tageplanung April'!77:77,"Wahl 1")+SUMIFS('Tageplanung April'!$15:$15,'Tageplanung April'!77:77,"Wahl 2"))*(3+IF($D58="F",2,0))/5+(SUMIFS('Tageplanung August'!$20:$20,'Tageplanung August'!77:77,"KH")+SUMIFS('Tageplanung August'!$15:$15,'Tageplanung August'!77:77,"Orient.Ph.")+SUMIFS('Tageplanung August'!$15:$15,'Tageplanung August'!77:77,"Vertiefung")+SUMIFS('Tageplanung August'!$15:$15,'Tageplanung August'!77:77,"Wahl 1")+SUMIFS('Tageplanung August'!$15:$15,'Tageplanung August'!77:77,"Wahl 2"))*(3+IF($D58="F",2,0))/5+(SUMIFS('Tageplanung Oktober'!$20:$20,'Tageplanung Oktober'!77:77,"KH")+SUMIFS('Tageplanung Oktober'!$15:$15,'Tageplanung Oktober'!77:77,"Orient.Ph.")+SUMIFS('Tageplanung Oktober'!$15:$15,'Tageplanung Oktober'!77:77,"Vertiefung")+SUMIFS('Tageplanung Oktober'!$15:$15,'Tageplanung Oktober'!77:77,"Wahl 1")+SUMIFS('Tageplanung Oktober'!$15:$15,'Tageplanung Oktober'!77:77,"Wahl 2"))*(3+IF($D58="F",2,0))/5+SUMIFS('Blockplanung April'!$20:$20,'Blockplanung April'!77:77,"KH")+SUMIFS('Blockplanung April'!$15:$15,'Blockplanung April'!77:77,"Orient.Ph.")+SUMIFS('Blockplanung April'!$15:$15,'Blockplanung April'!77:77,"Vertiefung")+SUMIFS('Blockplanung April'!$15:$15,'Blockplanung April'!77:77,"Wahl 1")+SUMIFS('Blockplanung April'!$15:$15,'Blockplanung April'!77:77,"Wahl 2")+SUMIFS('Blockplanung August'!$20:$20,'Blockplanung August'!77:77,"KH")+SUMIFS('Blockplanung August'!$15:$15,'Blockplanung August'!77:77,"Orient.Ph.")+SUMIFS('Blockplanung August'!$15:$15,'Blockplanung August'!77:77,"Vertiefung")+SUMIFS('Blockplanung August'!$15:$15,'Blockplanung August'!77:77,"Wahl 1")+SUMIFS('Blockplanung August'!$15:$15,'Blockplanung August'!77:77,"Wahl 2")+SUMIFS('Blockplanung Oktober'!$20:$20,'Blockplanung Oktober'!77:77,"KH")+SUMIFS('Blockplanung Oktober'!$15:$15,'Blockplanung Oktober'!77:77,"Orient.Ph.")+SUMIFS('Blockplanung Oktober'!$15:$15,'Blockplanung Oktober'!77:77,"Vertiefung")+SUMIFS('Blockplanung Oktober'!$15:$15,'Blockplanung Oktober'!77:77,"Wahl 1")+SUMIFS('Blockplanung Oktober'!$15:$15,'Blockplanung Oktober'!77:77,"Wahl 2")</f>
        <v>52</v>
      </c>
      <c r="H58" s="9">
        <f>(SUMIFS('Tageplanung April'!$20:$20,'Tageplanung April'!77:77,"Päd")+SUMIFS('Tageplanung April'!$16:$16,'Tageplanung April'!77:77,"Orient.Ph.")+SUMIFS('Tageplanung April'!$16:$16,'Tageplanung April'!77:77,"Vertiefung")+SUMIFS('Tageplanung April'!$16:$16,'Tageplanung April'!77:77,"Wahl 1")+SUMIFS('Tageplanung April'!$16:$16,'Tageplanung April'!77:77,"Wahl 2"))*(3+IF($D58="F",2,0))/5+(SUMIFS('Tageplanung August'!$20:$20,'Tageplanung August'!77:77,"Päd")+SUMIFS('Tageplanung August'!$16:$16,'Tageplanung August'!77:77,"Orient.Ph.")+SUMIFS('Tageplanung August'!$16:$16,'Tageplanung August'!77:77,"Vertiefung")+SUMIFS('Tageplanung August'!$16:$16,'Tageplanung August'!77:77,"Wahl 1")+SUMIFS('Tageplanung August'!$16:$16,'Tageplanung August'!77:77,"Wahl 2"))*(3+IF($D58="F",2,0))/5+(SUMIFS('Tageplanung Oktober'!$20:$20,'Tageplanung Oktober'!77:77,"Päd")+SUMIFS('Tageplanung Oktober'!$16:$16,'Tageplanung Oktober'!77:77,"Orient.Ph.")+SUMIFS('Tageplanung Oktober'!$16:$16,'Tageplanung Oktober'!77:77,"Vertiefung")+SUMIFS('Tageplanung Oktober'!$16:$16,'Tageplanung Oktober'!77:77,"Wahl 1")+SUMIFS('Tageplanung Oktober'!$16:$16,'Tageplanung Oktober'!77:77,"Wahl 2"))*(3+IF($D58="F",2,0))/5+SUMIFS('Blockplanung April'!$20:$20,'Blockplanung April'!77:77,"Päd")+SUMIFS('Blockplanung April'!$16:$16,'Blockplanung April'!77:77,"Orient.Ph.")+SUMIFS('Blockplanung April'!$16:$16,'Blockplanung April'!77:77,"Vertiefung")+SUMIFS('Blockplanung April'!$16:$16,'Blockplanung April'!77:77,"Wahl 1")+SUMIFS('Blockplanung April'!$16:$16,'Blockplanung April'!77:77,"Wahl 2")+SUMIFS('Blockplanung August'!$20:$20,'Blockplanung August'!77:77,"Päd")+SUMIFS('Blockplanung August'!$16:$16,'Blockplanung August'!77:77,"Orient.Ph.")+SUMIFS('Blockplanung August'!$16:$16,'Blockplanung August'!77:77,"Vertiefung")+SUMIFS('Blockplanung August'!$16:$16,'Blockplanung August'!77:77,"Wahl 1")+SUMIFS('Blockplanung August'!$16:$16,'Blockplanung August'!77:77,"Wahl 2")+SUMIFS('Blockplanung Oktober'!$20:$20,'Blockplanung Oktober'!77:77,"Päd")+SUMIFS('Blockplanung Oktober'!$16:$16,'Blockplanung Oktober'!77:77,"Orient.Ph.")+SUMIFS('Blockplanung Oktober'!$16:$16,'Blockplanung Oktober'!77:77,"Vertiefung")+SUMIFS('Blockplanung Oktober'!$16:$16,'Blockplanung Oktober'!77:77,"Wahl 1")+SUMIFS('Blockplanung Oktober'!$16:$16,'Blockplanung Oktober'!77:77,"Wahl 2")</f>
        <v>11.2</v>
      </c>
      <c r="I58" s="9">
        <f>(SUMIFS('Tageplanung April'!$20:$20,'Tageplanung April'!77:77,"Psych")+SUMIFS('Tageplanung April'!$19:$19,'Tageplanung April'!77:77,"Orient.Ph.")+SUMIFS('Tageplanung April'!$19:$19,'Tageplanung April'!77:77,"Vertiefung")+SUMIFS('Tageplanung April'!$19:$19,'Tageplanung April'!77:77,"Wahl 1")+SUMIFS('Tageplanung April'!$19:$19,'Tageplanung April'!77:77,"Wahl 2"))*(3+IF($D58="F",2,0))/5+(SUMIFS('Tageplanung August'!$20:$20,'Tageplanung August'!77:77,"Psych")+SUMIFS('Tageplanung August'!$19:$19,'Tageplanung August'!77:77,"Orient.Ph.")+SUMIFS('Tageplanung August'!$19:$19,'Tageplanung August'!77:77,"Vertiefung")+SUMIFS('Tageplanung August'!$19:$19,'Tageplanung August'!77:77,"Wahl 1")+SUMIFS('Tageplanung August'!$19:$19,'Tageplanung August'!77:77,"Wahl 2"))*(3+IF($D58="F",2,0))/5+(SUMIFS('Tageplanung Oktober'!$20:$20,'Tageplanung Oktober'!77:77,"Psych")+SUMIFS('Tageplanung Oktober'!$19:$19,'Tageplanung Oktober'!77:77,"Orient.Ph.")+SUMIFS('Tageplanung Oktober'!$19:$19,'Tageplanung Oktober'!77:77,"Vertiefung")+SUMIFS('Tageplanung Oktober'!$19:$19,'Tageplanung Oktober'!77:77,"Wahl 1")+SUMIFS('Tageplanung Oktober'!$19:$19,'Tageplanung Oktober'!77:77,"Wahl 2"))*(3+IF($D58="F",2,0))/5+SUMIFS('Blockplanung April'!$20:$20,'Blockplanung April'!77:77,"Psych")+SUMIFS('Blockplanung April'!$19:$19,'Blockplanung April'!77:77,"Orient.Ph.")+SUMIFS('Blockplanung April'!$19:$19,'Blockplanung April'!77:77,"Vertiefung")+SUMIFS('Blockplanung April'!$19:$19,'Blockplanung April'!77:77,"Wahl 1")+SUMIFS('Blockplanung April'!$19:$19,'Blockplanung April'!77:77,"Wahl 2")+SUMIFS('Blockplanung August'!$20:$20,'Blockplanung August'!77:77,"Psych")+SUMIFS('Blockplanung August'!$19:$19,'Blockplanung August'!77:77,"Orient.Ph.")+SUMIFS('Blockplanung August'!$19:$19,'Blockplanung August'!77:77,"Vertiefung")+SUMIFS('Blockplanung August'!$19:$19,'Blockplanung August'!77:77,"Wahl 1")+SUMIFS('Blockplanung August'!$19:$19,'Blockplanung August'!77:77,"Wahl 2")+SUMIFS('Blockplanung Oktober'!$20:$20,'Blockplanung Oktober'!77:77,"Psych")+SUMIFS('Blockplanung Oktober'!$19:$19,'Blockplanung Oktober'!77:77,"Orient.Ph.")+SUMIFS('Blockplanung Oktober'!$19:$19,'Blockplanung Oktober'!77:77,"Vertiefung")+SUMIFS('Blockplanung Oktober'!$19:$19,'Blockplanung Oktober'!77:77,"Wahl 1")+SUMIFS('Blockplanung Oktober'!$19:$19,'Blockplanung Oktober'!77:77,"Wahl 2")</f>
        <v>0</v>
      </c>
      <c r="J58" s="9">
        <f t="shared" si="0"/>
        <v>224</v>
      </c>
      <c r="K58" s="9">
        <f t="shared" si="1"/>
        <v>88</v>
      </c>
      <c r="L58" s="9">
        <f t="shared" si="2"/>
        <v>32</v>
      </c>
      <c r="M58" s="9">
        <f t="shared" si="3"/>
        <v>8</v>
      </c>
      <c r="N58" s="7">
        <f t="shared" si="4"/>
        <v>120</v>
      </c>
      <c r="O58" s="316"/>
    </row>
    <row r="59" spans="1:15" x14ac:dyDescent="0.2">
      <c r="A59" s="258"/>
      <c r="B59" s="310"/>
      <c r="C59" s="11">
        <v>17</v>
      </c>
      <c r="D59" s="39"/>
      <c r="E59" s="9">
        <f>(SUMIFS('Tageplanung April'!$20:$20,'Tageplanung April'!78:78,"APH")+SUMIFS('Tageplanung April'!$18:$18,'Tageplanung April'!78:78,"Orient.Ph.")+SUMIFS('Tageplanung April'!$18:$18,'Tageplanung April'!78:78,"Vertiefung")+SUMIFS('Tageplanung April'!$18:$18,'Tageplanung April'!78:78,"Wahl 1")+SUMIFS('Tageplanung April'!$18:$18,'Tageplanung April'!78:78,"Wahl 2"))*(3+IF($D59="F",2,0))/5+(SUMIFS('Tageplanung August'!$20:$20,'Tageplanung August'!78:78,"APH")+SUMIFS('Tageplanung August'!$18:$18,'Tageplanung August'!78:78,"Orient.Ph.")+SUMIFS('Tageplanung August'!$18:$18,'Tageplanung August'!78:78,"Vertiefung")+SUMIFS('Tageplanung August'!$18:$18,'Tageplanung August'!78:78,"Wahl 1")+SUMIFS('Tageplanung August'!$18:$18,'Tageplanung August'!78:78,"Wahl 2"))*(3+IF($D59="F",2,0))/5+(SUMIFS('Tageplanung Oktober'!$20:$20,'Tageplanung Oktober'!78:78,"APH")+SUMIFS('Tageplanung Oktober'!$18:$18,'Tageplanung Oktober'!78:78,"Orient.Ph.")+SUMIFS('Tageplanung Oktober'!$18:$18,'Tageplanung Oktober'!78:78,"Vertiefung")+SUMIFS('Tageplanung Oktober'!$18:$18,'Tageplanung Oktober'!78:78,"Wahl 1")+SUMIFS('Tageplanung Oktober'!$18:$18,'Tageplanung Oktober'!78:78,"Wahl 2"))*(3+IF($D59="F",2,0))/5+SUMIFS('Blockplanung April'!$20:$20,'Blockplanung April'!78:78,"APH")+SUMIFS('Blockplanung April'!$18:$18,'Blockplanung April'!78:78,"Orient.Ph.")+SUMIFS('Blockplanung April'!$18:$18,'Blockplanung April'!78:78,"Vertiefung")+SUMIFS('Blockplanung April'!$18:$18,'Blockplanung April'!78:78,"Wahl 1")+SUMIFS('Blockplanung April'!$18:$18,'Blockplanung April'!78:78,"Wahl 2")+SUMIFS('Blockplanung August'!$20:$20,'Blockplanung August'!78:78,"APH")+SUMIFS('Blockplanung August'!$18:$18,'Blockplanung August'!78:78,"Orient.Ph.")+SUMIFS('Blockplanung August'!$18:$18,'Blockplanung August'!78:78,"Vertiefung")+SUMIFS('Blockplanung August'!$18:$18,'Blockplanung August'!78:78,"Wahl 1")+SUMIFS('Blockplanung August'!$18:$18,'Blockplanung August'!78:78,"Wahl 2")+SUMIFS('Blockplanung Oktober'!$20:$20,'Blockplanung Oktober'!78:78,"APH")+SUMIFS('Blockplanung Oktober'!$18:$18,'Blockplanung Oktober'!78:78,"Orient.Ph.")+SUMIFS('Blockplanung Oktober'!$18:$18,'Blockplanung Oktober'!78:78,"Vertiefung")+SUMIFS('Blockplanung Oktober'!$18:$18,'Blockplanung Oktober'!78:78,"Wahl 1")+SUMIFS('Blockplanung Oktober'!$18:$18,'Blockplanung Oktober'!78:78,"Wahl 2")</f>
        <v>95.6</v>
      </c>
      <c r="F59" s="9">
        <f>(SUMIFS('Tageplanung April'!$20:$20,'Tageplanung April'!78:78,"AD")+SUMIFS('Tageplanung April'!$17:$17,'Tageplanung April'!78:78,"Orient.Ph.")+SUMIFS('Tageplanung April'!$17:$17,'Tageplanung April'!78:78,"Vertiefung")+SUMIFS('Tageplanung April'!$17:$17,'Tageplanung April'!78:78,"Wahl 1")+SUMIFS('Tageplanung April'!$17:$17,'Tageplanung April'!78:78,"Wahl 2"))*(3+IF($D59="F",2,0))/5+(SUMIFS('Tageplanung August'!$20:$20,'Tageplanung August'!78:78,"AD")+SUMIFS('Tageplanung August'!$17:$17,'Tageplanung August'!78:78,"Orient.Ph.")+SUMIFS('Tageplanung August'!$17:$17,'Tageplanung August'!78:78,"Vertiefung")+SUMIFS('Tageplanung August'!$17:$17,'Tageplanung August'!78:78,"Wahl 1")+SUMIFS('Tageplanung August'!$17:$17,'Tageplanung August'!78:78,"Wahl 2"))*(3+IF($D59="F",2,0))/5+(SUMIFS('Tageplanung Oktober'!$20:$20,'Tageplanung Oktober'!78:78,"AD")+SUMIFS('Tageplanung Oktober'!$17:$17,'Tageplanung Oktober'!78:78,"Orient.Ph.")+SUMIFS('Tageplanung Oktober'!$17:$17,'Tageplanung Oktober'!78:78,"Vertiefung")+SUMIFS('Tageplanung Oktober'!$17:$17,'Tageplanung Oktober'!78:78,"Wahl 1")+SUMIFS('Tageplanung Oktober'!$17:$17,'Tageplanung Oktober'!78:78,"Wahl 2"))*(3+IF($D59="F",2,0))/5+SUMIFS('Blockplanung April'!$20:$20,'Blockplanung April'!78:78,"AD")+SUMIFS('Blockplanung April'!$17:$17,'Blockplanung April'!78:78,"Orient.Ph.")+SUMIFS('Blockplanung April'!$17:$17,'Blockplanung April'!78:78,"Vertiefung")+SUMIFS('Blockplanung April'!$17:$17,'Blockplanung April'!78:78,"Wahl 1")+SUMIFS('Blockplanung April'!$17:$17,'Blockplanung April'!78:78,"Wahl 2")+SUMIFS('Blockplanung August'!$20:$20,'Blockplanung August'!78:78,"AD")+SUMIFS('Blockplanung August'!$17:$17,'Blockplanung August'!78:78,"Orient.Ph.")+SUMIFS('Blockplanung August'!$17:$17,'Blockplanung August'!78:78,"Vertiefung")+SUMIFS('Blockplanung August'!$17:$17,'Blockplanung August'!78:78,"Wahl 1")+SUMIFS('Blockplanung August'!$17:$17,'Blockplanung August'!78:78,"Wahl 2")+SUMIFS('Blockplanung Oktober'!$20:$20,'Blockplanung Oktober'!78:78,"AD")+SUMIFS('Blockplanung Oktober'!$17:$17,'Blockplanung Oktober'!78:78,"Orient.Ph.")+SUMIFS('Blockplanung Oktober'!$17:$17,'Blockplanung Oktober'!78:78,"Vertiefung")+SUMIFS('Blockplanung Oktober'!$17:$17,'Blockplanung Oktober'!78:78,"Wahl 1")+SUMIFS('Blockplanung Oktober'!$17:$17,'Blockplanung Oktober'!78:78,"Wahl 2")</f>
        <v>74</v>
      </c>
      <c r="G59" s="9">
        <f>(SUMIFS('Tageplanung April'!$20:$20,'Tageplanung April'!78:78,"KH")+SUMIFS('Tageplanung April'!$15:$15,'Tageplanung April'!78:78,"Orient.Ph.")+SUMIFS('Tageplanung April'!$15:$15,'Tageplanung April'!78:78,"Vertiefung")+SUMIFS('Tageplanung April'!$15:$15,'Tageplanung April'!78:78,"Wahl 1")+SUMIFS('Tageplanung April'!$15:$15,'Tageplanung April'!78:78,"Wahl 2"))*(3+IF($D59="F",2,0))/5+(SUMIFS('Tageplanung August'!$20:$20,'Tageplanung August'!78:78,"KH")+SUMIFS('Tageplanung August'!$15:$15,'Tageplanung August'!78:78,"Orient.Ph.")+SUMIFS('Tageplanung August'!$15:$15,'Tageplanung August'!78:78,"Vertiefung")+SUMIFS('Tageplanung August'!$15:$15,'Tageplanung August'!78:78,"Wahl 1")+SUMIFS('Tageplanung August'!$15:$15,'Tageplanung August'!78:78,"Wahl 2"))*(3+IF($D59="F",2,0))/5+(SUMIFS('Tageplanung Oktober'!$20:$20,'Tageplanung Oktober'!78:78,"KH")+SUMIFS('Tageplanung Oktober'!$15:$15,'Tageplanung Oktober'!78:78,"Orient.Ph.")+SUMIFS('Tageplanung Oktober'!$15:$15,'Tageplanung Oktober'!78:78,"Vertiefung")+SUMIFS('Tageplanung Oktober'!$15:$15,'Tageplanung Oktober'!78:78,"Wahl 1")+SUMIFS('Tageplanung Oktober'!$15:$15,'Tageplanung Oktober'!78:78,"Wahl 2"))*(3+IF($D59="F",2,0))/5+SUMIFS('Blockplanung April'!$20:$20,'Blockplanung April'!78:78,"KH")+SUMIFS('Blockplanung April'!$15:$15,'Blockplanung April'!78:78,"Orient.Ph.")+SUMIFS('Blockplanung April'!$15:$15,'Blockplanung April'!78:78,"Vertiefung")+SUMIFS('Blockplanung April'!$15:$15,'Blockplanung April'!78:78,"Wahl 1")+SUMIFS('Blockplanung April'!$15:$15,'Blockplanung April'!78:78,"Wahl 2")+SUMIFS('Blockplanung August'!$20:$20,'Blockplanung August'!78:78,"KH")+SUMIFS('Blockplanung August'!$15:$15,'Blockplanung August'!78:78,"Orient.Ph.")+SUMIFS('Blockplanung August'!$15:$15,'Blockplanung August'!78:78,"Vertiefung")+SUMIFS('Blockplanung August'!$15:$15,'Blockplanung August'!78:78,"Wahl 1")+SUMIFS('Blockplanung August'!$15:$15,'Blockplanung August'!78:78,"Wahl 2")+SUMIFS('Blockplanung Oktober'!$20:$20,'Blockplanung Oktober'!78:78,"KH")+SUMIFS('Blockplanung Oktober'!$15:$15,'Blockplanung Oktober'!78:78,"Orient.Ph.")+SUMIFS('Blockplanung Oktober'!$15:$15,'Blockplanung Oktober'!78:78,"Vertiefung")+SUMIFS('Blockplanung Oktober'!$15:$15,'Blockplanung Oktober'!78:78,"Wahl 1")+SUMIFS('Blockplanung Oktober'!$15:$15,'Blockplanung Oktober'!78:78,"Wahl 2")</f>
        <v>52</v>
      </c>
      <c r="H59" s="9">
        <f>(SUMIFS('Tageplanung April'!$20:$20,'Tageplanung April'!78:78,"Päd")+SUMIFS('Tageplanung April'!$16:$16,'Tageplanung April'!78:78,"Orient.Ph.")+SUMIFS('Tageplanung April'!$16:$16,'Tageplanung April'!78:78,"Vertiefung")+SUMIFS('Tageplanung April'!$16:$16,'Tageplanung April'!78:78,"Wahl 1")+SUMIFS('Tageplanung April'!$16:$16,'Tageplanung April'!78:78,"Wahl 2"))*(3+IF($D59="F",2,0))/5+(SUMIFS('Tageplanung August'!$20:$20,'Tageplanung August'!78:78,"Päd")+SUMIFS('Tageplanung August'!$16:$16,'Tageplanung August'!78:78,"Orient.Ph.")+SUMIFS('Tageplanung August'!$16:$16,'Tageplanung August'!78:78,"Vertiefung")+SUMIFS('Tageplanung August'!$16:$16,'Tageplanung August'!78:78,"Wahl 1")+SUMIFS('Tageplanung August'!$16:$16,'Tageplanung August'!78:78,"Wahl 2"))*(3+IF($D59="F",2,0))/5+(SUMIFS('Tageplanung Oktober'!$20:$20,'Tageplanung Oktober'!78:78,"Päd")+SUMIFS('Tageplanung Oktober'!$16:$16,'Tageplanung Oktober'!78:78,"Orient.Ph.")+SUMIFS('Tageplanung Oktober'!$16:$16,'Tageplanung Oktober'!78:78,"Vertiefung")+SUMIFS('Tageplanung Oktober'!$16:$16,'Tageplanung Oktober'!78:78,"Wahl 1")+SUMIFS('Tageplanung Oktober'!$16:$16,'Tageplanung Oktober'!78:78,"Wahl 2"))*(3+IF($D59="F",2,0))/5+SUMIFS('Blockplanung April'!$20:$20,'Blockplanung April'!78:78,"Päd")+SUMIFS('Blockplanung April'!$16:$16,'Blockplanung April'!78:78,"Orient.Ph.")+SUMIFS('Blockplanung April'!$16:$16,'Blockplanung April'!78:78,"Vertiefung")+SUMIFS('Blockplanung April'!$16:$16,'Blockplanung April'!78:78,"Wahl 1")+SUMIFS('Blockplanung April'!$16:$16,'Blockplanung April'!78:78,"Wahl 2")+SUMIFS('Blockplanung August'!$20:$20,'Blockplanung August'!78:78,"Päd")+SUMIFS('Blockplanung August'!$16:$16,'Blockplanung August'!78:78,"Orient.Ph.")+SUMIFS('Blockplanung August'!$16:$16,'Blockplanung August'!78:78,"Vertiefung")+SUMIFS('Blockplanung August'!$16:$16,'Blockplanung August'!78:78,"Wahl 1")+SUMIFS('Blockplanung August'!$16:$16,'Blockplanung August'!78:78,"Wahl 2")+SUMIFS('Blockplanung Oktober'!$20:$20,'Blockplanung Oktober'!78:78,"Päd")+SUMIFS('Blockplanung Oktober'!$16:$16,'Blockplanung Oktober'!78:78,"Orient.Ph.")+SUMIFS('Blockplanung Oktober'!$16:$16,'Blockplanung Oktober'!78:78,"Vertiefung")+SUMIFS('Blockplanung Oktober'!$16:$16,'Blockplanung Oktober'!78:78,"Wahl 1")+SUMIFS('Blockplanung Oktober'!$16:$16,'Blockplanung Oktober'!78:78,"Wahl 2")</f>
        <v>11.2</v>
      </c>
      <c r="I59" s="9">
        <f>(SUMIFS('Tageplanung April'!$20:$20,'Tageplanung April'!78:78,"Psych")+SUMIFS('Tageplanung April'!$19:$19,'Tageplanung April'!78:78,"Orient.Ph.")+SUMIFS('Tageplanung April'!$19:$19,'Tageplanung April'!78:78,"Vertiefung")+SUMIFS('Tageplanung April'!$19:$19,'Tageplanung April'!78:78,"Wahl 1")+SUMIFS('Tageplanung April'!$19:$19,'Tageplanung April'!78:78,"Wahl 2"))*(3+IF($D59="F",2,0))/5+(SUMIFS('Tageplanung August'!$20:$20,'Tageplanung August'!78:78,"Psych")+SUMIFS('Tageplanung August'!$19:$19,'Tageplanung August'!78:78,"Orient.Ph.")+SUMIFS('Tageplanung August'!$19:$19,'Tageplanung August'!78:78,"Vertiefung")+SUMIFS('Tageplanung August'!$19:$19,'Tageplanung August'!78:78,"Wahl 1")+SUMIFS('Tageplanung August'!$19:$19,'Tageplanung August'!78:78,"Wahl 2"))*(3+IF($D59="F",2,0))/5+(SUMIFS('Tageplanung Oktober'!$20:$20,'Tageplanung Oktober'!78:78,"Psych")+SUMIFS('Tageplanung Oktober'!$19:$19,'Tageplanung Oktober'!78:78,"Orient.Ph.")+SUMIFS('Tageplanung Oktober'!$19:$19,'Tageplanung Oktober'!78:78,"Vertiefung")+SUMIFS('Tageplanung Oktober'!$19:$19,'Tageplanung Oktober'!78:78,"Wahl 1")+SUMIFS('Tageplanung Oktober'!$19:$19,'Tageplanung Oktober'!78:78,"Wahl 2"))*(3+IF($D59="F",2,0))/5+SUMIFS('Blockplanung April'!$20:$20,'Blockplanung April'!78:78,"Psych")+SUMIFS('Blockplanung April'!$19:$19,'Blockplanung April'!78:78,"Orient.Ph.")+SUMIFS('Blockplanung April'!$19:$19,'Blockplanung April'!78:78,"Vertiefung")+SUMIFS('Blockplanung April'!$19:$19,'Blockplanung April'!78:78,"Wahl 1")+SUMIFS('Blockplanung April'!$19:$19,'Blockplanung April'!78:78,"Wahl 2")+SUMIFS('Blockplanung August'!$20:$20,'Blockplanung August'!78:78,"Psych")+SUMIFS('Blockplanung August'!$19:$19,'Blockplanung August'!78:78,"Orient.Ph.")+SUMIFS('Blockplanung August'!$19:$19,'Blockplanung August'!78:78,"Vertiefung")+SUMIFS('Blockplanung August'!$19:$19,'Blockplanung August'!78:78,"Wahl 1")+SUMIFS('Blockplanung August'!$19:$19,'Blockplanung August'!78:78,"Wahl 2")+SUMIFS('Blockplanung Oktober'!$20:$20,'Blockplanung Oktober'!78:78,"Psych")+SUMIFS('Blockplanung Oktober'!$19:$19,'Blockplanung Oktober'!78:78,"Orient.Ph.")+SUMIFS('Blockplanung Oktober'!$19:$19,'Blockplanung Oktober'!78:78,"Vertiefung")+SUMIFS('Blockplanung Oktober'!$19:$19,'Blockplanung Oktober'!78:78,"Wahl 1")+SUMIFS('Blockplanung Oktober'!$19:$19,'Blockplanung Oktober'!78:78,"Wahl 2")</f>
        <v>0</v>
      </c>
      <c r="J59" s="9">
        <f t="shared" si="0"/>
        <v>224</v>
      </c>
      <c r="K59" s="9">
        <f t="shared" si="1"/>
        <v>88</v>
      </c>
      <c r="L59" s="9">
        <f t="shared" si="2"/>
        <v>32</v>
      </c>
      <c r="M59" s="9">
        <f t="shared" si="3"/>
        <v>8</v>
      </c>
      <c r="N59" s="7">
        <f t="shared" si="4"/>
        <v>120</v>
      </c>
      <c r="O59" s="316"/>
    </row>
    <row r="60" spans="1:15" x14ac:dyDescent="0.2">
      <c r="A60" s="258"/>
      <c r="B60" s="310" t="s">
        <v>8</v>
      </c>
      <c r="C60" s="11">
        <v>18</v>
      </c>
      <c r="D60" s="39"/>
      <c r="E60" s="9">
        <f>(SUMIFS('Tageplanung April'!$20:$20,'Tageplanung April'!79:79,"APH")+SUMIFS('Tageplanung April'!$18:$18,'Tageplanung April'!79:79,"Orient.Ph.")+SUMIFS('Tageplanung April'!$18:$18,'Tageplanung April'!79:79,"Vertiefung")+SUMIFS('Tageplanung April'!$18:$18,'Tageplanung April'!79:79,"Wahl 1")+SUMIFS('Tageplanung April'!$18:$18,'Tageplanung April'!79:79,"Wahl 2"))*(3+IF($D60="F",2,0))/5+(SUMIFS('Tageplanung August'!$20:$20,'Tageplanung August'!79:79,"APH")+SUMIFS('Tageplanung August'!$18:$18,'Tageplanung August'!79:79,"Orient.Ph.")+SUMIFS('Tageplanung August'!$18:$18,'Tageplanung August'!79:79,"Vertiefung")+SUMIFS('Tageplanung August'!$18:$18,'Tageplanung August'!79:79,"Wahl 1")+SUMIFS('Tageplanung August'!$18:$18,'Tageplanung August'!79:79,"Wahl 2"))*(3+IF($D60="F",2,0))/5+(SUMIFS('Tageplanung Oktober'!$20:$20,'Tageplanung Oktober'!79:79,"APH")+SUMIFS('Tageplanung Oktober'!$18:$18,'Tageplanung Oktober'!79:79,"Orient.Ph.")+SUMIFS('Tageplanung Oktober'!$18:$18,'Tageplanung Oktober'!79:79,"Vertiefung")+SUMIFS('Tageplanung Oktober'!$18:$18,'Tageplanung Oktober'!79:79,"Wahl 1")+SUMIFS('Tageplanung Oktober'!$18:$18,'Tageplanung Oktober'!79:79,"Wahl 2"))*(3+IF($D60="F",2,0))/5+SUMIFS('Blockplanung April'!$20:$20,'Blockplanung April'!79:79,"APH")+SUMIFS('Blockplanung April'!$18:$18,'Blockplanung April'!79:79,"Orient.Ph.")+SUMIFS('Blockplanung April'!$18:$18,'Blockplanung April'!79:79,"Vertiefung")+SUMIFS('Blockplanung April'!$18:$18,'Blockplanung April'!79:79,"Wahl 1")+SUMIFS('Blockplanung April'!$18:$18,'Blockplanung April'!79:79,"Wahl 2")+SUMIFS('Blockplanung August'!$20:$20,'Blockplanung August'!79:79,"APH")+SUMIFS('Blockplanung August'!$18:$18,'Blockplanung August'!79:79,"Orient.Ph.")+SUMIFS('Blockplanung August'!$18:$18,'Blockplanung August'!79:79,"Vertiefung")+SUMIFS('Blockplanung August'!$18:$18,'Blockplanung August'!79:79,"Wahl 1")+SUMIFS('Blockplanung August'!$18:$18,'Blockplanung August'!79:79,"Wahl 2")+SUMIFS('Blockplanung Oktober'!$20:$20,'Blockplanung Oktober'!79:79,"APH")+SUMIFS('Blockplanung Oktober'!$18:$18,'Blockplanung Oktober'!79:79,"Orient.Ph.")+SUMIFS('Blockplanung Oktober'!$18:$18,'Blockplanung Oktober'!79:79,"Vertiefung")+SUMIFS('Blockplanung Oktober'!$18:$18,'Blockplanung Oktober'!79:79,"Wahl 1")+SUMIFS('Blockplanung Oktober'!$18:$18,'Blockplanung Oktober'!79:79,"Wahl 2")</f>
        <v>91.6</v>
      </c>
      <c r="F60" s="9">
        <f>(SUMIFS('Tageplanung April'!$20:$20,'Tageplanung April'!79:79,"AD")+SUMIFS('Tageplanung April'!$17:$17,'Tageplanung April'!79:79,"Orient.Ph.")+SUMIFS('Tageplanung April'!$17:$17,'Tageplanung April'!79:79,"Vertiefung")+SUMIFS('Tageplanung April'!$17:$17,'Tageplanung April'!79:79,"Wahl 1")+SUMIFS('Tageplanung April'!$17:$17,'Tageplanung April'!79:79,"Wahl 2"))*(3+IF($D60="F",2,0))/5+(SUMIFS('Tageplanung August'!$20:$20,'Tageplanung August'!79:79,"AD")+SUMIFS('Tageplanung August'!$17:$17,'Tageplanung August'!79:79,"Orient.Ph.")+SUMIFS('Tageplanung August'!$17:$17,'Tageplanung August'!79:79,"Vertiefung")+SUMIFS('Tageplanung August'!$17:$17,'Tageplanung August'!79:79,"Wahl 1")+SUMIFS('Tageplanung August'!$17:$17,'Tageplanung August'!79:79,"Wahl 2"))*(3+IF($D60="F",2,0))/5+(SUMIFS('Tageplanung Oktober'!$20:$20,'Tageplanung Oktober'!79:79,"AD")+SUMIFS('Tageplanung Oktober'!$17:$17,'Tageplanung Oktober'!79:79,"Orient.Ph.")+SUMIFS('Tageplanung Oktober'!$17:$17,'Tageplanung Oktober'!79:79,"Vertiefung")+SUMIFS('Tageplanung Oktober'!$17:$17,'Tageplanung Oktober'!79:79,"Wahl 1")+SUMIFS('Tageplanung Oktober'!$17:$17,'Tageplanung Oktober'!79:79,"Wahl 2"))*(3+IF($D60="F",2,0))/5+SUMIFS('Blockplanung April'!$20:$20,'Blockplanung April'!79:79,"AD")+SUMIFS('Blockplanung April'!$17:$17,'Blockplanung April'!79:79,"Orient.Ph.")+SUMIFS('Blockplanung April'!$17:$17,'Blockplanung April'!79:79,"Vertiefung")+SUMIFS('Blockplanung April'!$17:$17,'Blockplanung April'!79:79,"Wahl 1")+SUMIFS('Blockplanung April'!$17:$17,'Blockplanung April'!79:79,"Wahl 2")+SUMIFS('Blockplanung August'!$20:$20,'Blockplanung August'!79:79,"AD")+SUMIFS('Blockplanung August'!$17:$17,'Blockplanung August'!79:79,"Orient.Ph.")+SUMIFS('Blockplanung August'!$17:$17,'Blockplanung August'!79:79,"Vertiefung")+SUMIFS('Blockplanung August'!$17:$17,'Blockplanung August'!79:79,"Wahl 1")+SUMIFS('Blockplanung August'!$17:$17,'Blockplanung August'!79:79,"Wahl 2")+SUMIFS('Blockplanung Oktober'!$20:$20,'Blockplanung Oktober'!79:79,"AD")+SUMIFS('Blockplanung Oktober'!$17:$17,'Blockplanung Oktober'!79:79,"Orient.Ph.")+SUMIFS('Blockplanung Oktober'!$17:$17,'Blockplanung Oktober'!79:79,"Vertiefung")+SUMIFS('Blockplanung Oktober'!$17:$17,'Blockplanung Oktober'!79:79,"Wahl 1")+SUMIFS('Blockplanung Oktober'!$17:$17,'Blockplanung Oktober'!79:79,"Wahl 2")</f>
        <v>74</v>
      </c>
      <c r="G60" s="9">
        <f>(SUMIFS('Tageplanung April'!$20:$20,'Tageplanung April'!79:79,"KH")+SUMIFS('Tageplanung April'!$15:$15,'Tageplanung April'!79:79,"Orient.Ph.")+SUMIFS('Tageplanung April'!$15:$15,'Tageplanung April'!79:79,"Vertiefung")+SUMIFS('Tageplanung April'!$15:$15,'Tageplanung April'!79:79,"Wahl 1")+SUMIFS('Tageplanung April'!$15:$15,'Tageplanung April'!79:79,"Wahl 2"))*(3+IF($D60="F",2,0))/5+(SUMIFS('Tageplanung August'!$20:$20,'Tageplanung August'!79:79,"KH")+SUMIFS('Tageplanung August'!$15:$15,'Tageplanung August'!79:79,"Orient.Ph.")+SUMIFS('Tageplanung August'!$15:$15,'Tageplanung August'!79:79,"Vertiefung")+SUMIFS('Tageplanung August'!$15:$15,'Tageplanung August'!79:79,"Wahl 1")+SUMIFS('Tageplanung August'!$15:$15,'Tageplanung August'!79:79,"Wahl 2"))*(3+IF($D60="F",2,0))/5+(SUMIFS('Tageplanung Oktober'!$20:$20,'Tageplanung Oktober'!79:79,"KH")+SUMIFS('Tageplanung Oktober'!$15:$15,'Tageplanung Oktober'!79:79,"Orient.Ph.")+SUMIFS('Tageplanung Oktober'!$15:$15,'Tageplanung Oktober'!79:79,"Vertiefung")+SUMIFS('Tageplanung Oktober'!$15:$15,'Tageplanung Oktober'!79:79,"Wahl 1")+SUMIFS('Tageplanung Oktober'!$15:$15,'Tageplanung Oktober'!79:79,"Wahl 2"))*(3+IF($D60="F",2,0))/5+SUMIFS('Blockplanung April'!$20:$20,'Blockplanung April'!79:79,"KH")+SUMIFS('Blockplanung April'!$15:$15,'Blockplanung April'!79:79,"Orient.Ph.")+SUMIFS('Blockplanung April'!$15:$15,'Blockplanung April'!79:79,"Vertiefung")+SUMIFS('Blockplanung April'!$15:$15,'Blockplanung April'!79:79,"Wahl 1")+SUMIFS('Blockplanung April'!$15:$15,'Blockplanung April'!79:79,"Wahl 2")+SUMIFS('Blockplanung August'!$20:$20,'Blockplanung August'!79:79,"KH")+SUMIFS('Blockplanung August'!$15:$15,'Blockplanung August'!79:79,"Orient.Ph.")+SUMIFS('Blockplanung August'!$15:$15,'Blockplanung August'!79:79,"Vertiefung")+SUMIFS('Blockplanung August'!$15:$15,'Blockplanung August'!79:79,"Wahl 1")+SUMIFS('Blockplanung August'!$15:$15,'Blockplanung August'!79:79,"Wahl 2")+SUMIFS('Blockplanung Oktober'!$20:$20,'Blockplanung Oktober'!79:79,"KH")+SUMIFS('Blockplanung Oktober'!$15:$15,'Blockplanung Oktober'!79:79,"Orient.Ph.")+SUMIFS('Blockplanung Oktober'!$15:$15,'Blockplanung Oktober'!79:79,"Vertiefung")+SUMIFS('Blockplanung Oktober'!$15:$15,'Blockplanung Oktober'!79:79,"Wahl 1")+SUMIFS('Blockplanung Oktober'!$15:$15,'Blockplanung Oktober'!79:79,"Wahl 2")</f>
        <v>56</v>
      </c>
      <c r="H60" s="9">
        <f>(SUMIFS('Tageplanung April'!$20:$20,'Tageplanung April'!79:79,"Päd")+SUMIFS('Tageplanung April'!$16:$16,'Tageplanung April'!79:79,"Orient.Ph.")+SUMIFS('Tageplanung April'!$16:$16,'Tageplanung April'!79:79,"Vertiefung")+SUMIFS('Tageplanung April'!$16:$16,'Tageplanung April'!79:79,"Wahl 1")+SUMIFS('Tageplanung April'!$16:$16,'Tageplanung April'!79:79,"Wahl 2"))*(3+IF($D60="F",2,0))/5+(SUMIFS('Tageplanung August'!$20:$20,'Tageplanung August'!79:79,"Päd")+SUMIFS('Tageplanung August'!$16:$16,'Tageplanung August'!79:79,"Orient.Ph.")+SUMIFS('Tageplanung August'!$16:$16,'Tageplanung August'!79:79,"Vertiefung")+SUMIFS('Tageplanung August'!$16:$16,'Tageplanung August'!79:79,"Wahl 1")+SUMIFS('Tageplanung August'!$16:$16,'Tageplanung August'!79:79,"Wahl 2"))*(3+IF($D60="F",2,0))/5+(SUMIFS('Tageplanung Oktober'!$20:$20,'Tageplanung Oktober'!79:79,"Päd")+SUMIFS('Tageplanung Oktober'!$16:$16,'Tageplanung Oktober'!79:79,"Orient.Ph.")+SUMIFS('Tageplanung Oktober'!$16:$16,'Tageplanung Oktober'!79:79,"Vertiefung")+SUMIFS('Tageplanung Oktober'!$16:$16,'Tageplanung Oktober'!79:79,"Wahl 1")+SUMIFS('Tageplanung Oktober'!$16:$16,'Tageplanung Oktober'!79:79,"Wahl 2"))*(3+IF($D60="F",2,0))/5+SUMIFS('Blockplanung April'!$20:$20,'Blockplanung April'!79:79,"Päd")+SUMIFS('Blockplanung April'!$16:$16,'Blockplanung April'!79:79,"Orient.Ph.")+SUMIFS('Blockplanung April'!$16:$16,'Blockplanung April'!79:79,"Vertiefung")+SUMIFS('Blockplanung April'!$16:$16,'Blockplanung April'!79:79,"Wahl 1")+SUMIFS('Blockplanung April'!$16:$16,'Blockplanung April'!79:79,"Wahl 2")+SUMIFS('Blockplanung August'!$20:$20,'Blockplanung August'!79:79,"Päd")+SUMIFS('Blockplanung August'!$16:$16,'Blockplanung August'!79:79,"Orient.Ph.")+SUMIFS('Blockplanung August'!$16:$16,'Blockplanung August'!79:79,"Vertiefung")+SUMIFS('Blockplanung August'!$16:$16,'Blockplanung August'!79:79,"Wahl 1")+SUMIFS('Blockplanung August'!$16:$16,'Blockplanung August'!79:79,"Wahl 2")+SUMIFS('Blockplanung Oktober'!$20:$20,'Blockplanung Oktober'!79:79,"Päd")+SUMIFS('Blockplanung Oktober'!$16:$16,'Blockplanung Oktober'!79:79,"Orient.Ph.")+SUMIFS('Blockplanung Oktober'!$16:$16,'Blockplanung Oktober'!79:79,"Vertiefung")+SUMIFS('Blockplanung Oktober'!$16:$16,'Blockplanung Oktober'!79:79,"Wahl 1")+SUMIFS('Blockplanung Oktober'!$16:$16,'Blockplanung Oktober'!79:79,"Wahl 2")</f>
        <v>11.2</v>
      </c>
      <c r="I60" s="9">
        <f>(SUMIFS('Tageplanung April'!$20:$20,'Tageplanung April'!79:79,"Psych")+SUMIFS('Tageplanung April'!$19:$19,'Tageplanung April'!79:79,"Orient.Ph.")+SUMIFS('Tageplanung April'!$19:$19,'Tageplanung April'!79:79,"Vertiefung")+SUMIFS('Tageplanung April'!$19:$19,'Tageplanung April'!79:79,"Wahl 1")+SUMIFS('Tageplanung April'!$19:$19,'Tageplanung April'!79:79,"Wahl 2"))*(3+IF($D60="F",2,0))/5+(SUMIFS('Tageplanung August'!$20:$20,'Tageplanung August'!79:79,"Psych")+SUMIFS('Tageplanung August'!$19:$19,'Tageplanung August'!79:79,"Orient.Ph.")+SUMIFS('Tageplanung August'!$19:$19,'Tageplanung August'!79:79,"Vertiefung")+SUMIFS('Tageplanung August'!$19:$19,'Tageplanung August'!79:79,"Wahl 1")+SUMIFS('Tageplanung August'!$19:$19,'Tageplanung August'!79:79,"Wahl 2"))*(3+IF($D60="F",2,0))/5+(SUMIFS('Tageplanung Oktober'!$20:$20,'Tageplanung Oktober'!79:79,"Psych")+SUMIFS('Tageplanung Oktober'!$19:$19,'Tageplanung Oktober'!79:79,"Orient.Ph.")+SUMIFS('Tageplanung Oktober'!$19:$19,'Tageplanung Oktober'!79:79,"Vertiefung")+SUMIFS('Tageplanung Oktober'!$19:$19,'Tageplanung Oktober'!79:79,"Wahl 1")+SUMIFS('Tageplanung Oktober'!$19:$19,'Tageplanung Oktober'!79:79,"Wahl 2"))*(3+IF($D60="F",2,0))/5+SUMIFS('Blockplanung April'!$20:$20,'Blockplanung April'!79:79,"Psych")+SUMIFS('Blockplanung April'!$19:$19,'Blockplanung April'!79:79,"Orient.Ph.")+SUMIFS('Blockplanung April'!$19:$19,'Blockplanung April'!79:79,"Vertiefung")+SUMIFS('Blockplanung April'!$19:$19,'Blockplanung April'!79:79,"Wahl 1")+SUMIFS('Blockplanung April'!$19:$19,'Blockplanung April'!79:79,"Wahl 2")+SUMIFS('Blockplanung August'!$20:$20,'Blockplanung August'!79:79,"Psych")+SUMIFS('Blockplanung August'!$19:$19,'Blockplanung August'!79:79,"Orient.Ph.")+SUMIFS('Blockplanung August'!$19:$19,'Blockplanung August'!79:79,"Vertiefung")+SUMIFS('Blockplanung August'!$19:$19,'Blockplanung August'!79:79,"Wahl 1")+SUMIFS('Blockplanung August'!$19:$19,'Blockplanung August'!79:79,"Wahl 2")+SUMIFS('Blockplanung Oktober'!$20:$20,'Blockplanung Oktober'!79:79,"Psych")+SUMIFS('Blockplanung Oktober'!$19:$19,'Blockplanung Oktober'!79:79,"Orient.Ph.")+SUMIFS('Blockplanung Oktober'!$19:$19,'Blockplanung Oktober'!79:79,"Vertiefung")+SUMIFS('Blockplanung Oktober'!$19:$19,'Blockplanung Oktober'!79:79,"Wahl 1")+SUMIFS('Blockplanung Oktober'!$19:$19,'Blockplanung Oktober'!79:79,"Wahl 2")</f>
        <v>0</v>
      </c>
      <c r="J60" s="9">
        <f t="shared" si="0"/>
        <v>224</v>
      </c>
      <c r="K60" s="9">
        <f t="shared" si="1"/>
        <v>88</v>
      </c>
      <c r="L60" s="9">
        <f t="shared" si="2"/>
        <v>32</v>
      </c>
      <c r="M60" s="9">
        <f t="shared" si="3"/>
        <v>8</v>
      </c>
      <c r="N60" s="7">
        <f t="shared" si="4"/>
        <v>120</v>
      </c>
      <c r="O60" s="316"/>
    </row>
    <row r="61" spans="1:15" x14ac:dyDescent="0.2">
      <c r="A61" s="258"/>
      <c r="B61" s="310"/>
      <c r="C61" s="11">
        <v>19</v>
      </c>
      <c r="D61" s="39"/>
      <c r="E61" s="9">
        <f>(SUMIFS('Tageplanung April'!$20:$20,'Tageplanung April'!80:80,"APH")+SUMIFS('Tageplanung April'!$18:$18,'Tageplanung April'!80:80,"Orient.Ph.")+SUMIFS('Tageplanung April'!$18:$18,'Tageplanung April'!80:80,"Vertiefung")+SUMIFS('Tageplanung April'!$18:$18,'Tageplanung April'!80:80,"Wahl 1")+SUMIFS('Tageplanung April'!$18:$18,'Tageplanung April'!80:80,"Wahl 2"))*(3+IF($D61="F",2,0))/5+(SUMIFS('Tageplanung August'!$20:$20,'Tageplanung August'!80:80,"APH")+SUMIFS('Tageplanung August'!$18:$18,'Tageplanung August'!80:80,"Orient.Ph.")+SUMIFS('Tageplanung August'!$18:$18,'Tageplanung August'!80:80,"Vertiefung")+SUMIFS('Tageplanung August'!$18:$18,'Tageplanung August'!80:80,"Wahl 1")+SUMIFS('Tageplanung August'!$18:$18,'Tageplanung August'!80:80,"Wahl 2"))*(3+IF($D61="F",2,0))/5+(SUMIFS('Tageplanung Oktober'!$20:$20,'Tageplanung Oktober'!80:80,"APH")+SUMIFS('Tageplanung Oktober'!$18:$18,'Tageplanung Oktober'!80:80,"Orient.Ph.")+SUMIFS('Tageplanung Oktober'!$18:$18,'Tageplanung Oktober'!80:80,"Vertiefung")+SUMIFS('Tageplanung Oktober'!$18:$18,'Tageplanung Oktober'!80:80,"Wahl 1")+SUMIFS('Tageplanung Oktober'!$18:$18,'Tageplanung Oktober'!80:80,"Wahl 2"))*(3+IF($D61="F",2,0))/5+SUMIFS('Blockplanung April'!$20:$20,'Blockplanung April'!80:80,"APH")+SUMIFS('Blockplanung April'!$18:$18,'Blockplanung April'!80:80,"Orient.Ph.")+SUMIFS('Blockplanung April'!$18:$18,'Blockplanung April'!80:80,"Vertiefung")+SUMIFS('Blockplanung April'!$18:$18,'Blockplanung April'!80:80,"Wahl 1")+SUMIFS('Blockplanung April'!$18:$18,'Blockplanung April'!80:80,"Wahl 2")+SUMIFS('Blockplanung August'!$20:$20,'Blockplanung August'!80:80,"APH")+SUMIFS('Blockplanung August'!$18:$18,'Blockplanung August'!80:80,"Orient.Ph.")+SUMIFS('Blockplanung August'!$18:$18,'Blockplanung August'!80:80,"Vertiefung")+SUMIFS('Blockplanung August'!$18:$18,'Blockplanung August'!80:80,"Wahl 1")+SUMIFS('Blockplanung August'!$18:$18,'Blockplanung August'!80:80,"Wahl 2")+SUMIFS('Blockplanung Oktober'!$20:$20,'Blockplanung Oktober'!80:80,"APH")+SUMIFS('Blockplanung Oktober'!$18:$18,'Blockplanung Oktober'!80:80,"Orient.Ph.")+SUMIFS('Blockplanung Oktober'!$18:$18,'Blockplanung Oktober'!80:80,"Vertiefung")+SUMIFS('Blockplanung Oktober'!$18:$18,'Blockplanung Oktober'!80:80,"Wahl 1")+SUMIFS('Blockplanung Oktober'!$18:$18,'Blockplanung Oktober'!80:80,"Wahl 2")</f>
        <v>131.6</v>
      </c>
      <c r="F61" s="9">
        <f>(SUMIFS('Tageplanung April'!$20:$20,'Tageplanung April'!80:80,"AD")+SUMIFS('Tageplanung April'!$17:$17,'Tageplanung April'!80:80,"Orient.Ph.")+SUMIFS('Tageplanung April'!$17:$17,'Tageplanung April'!80:80,"Vertiefung")+SUMIFS('Tageplanung April'!$17:$17,'Tageplanung April'!80:80,"Wahl 1")+SUMIFS('Tageplanung April'!$17:$17,'Tageplanung April'!80:80,"Wahl 2"))*(3+IF($D61="F",2,0))/5+(SUMIFS('Tageplanung August'!$20:$20,'Tageplanung August'!80:80,"AD")+SUMIFS('Tageplanung August'!$17:$17,'Tageplanung August'!80:80,"Orient.Ph.")+SUMIFS('Tageplanung August'!$17:$17,'Tageplanung August'!80:80,"Vertiefung")+SUMIFS('Tageplanung August'!$17:$17,'Tageplanung August'!80:80,"Wahl 1")+SUMIFS('Tageplanung August'!$17:$17,'Tageplanung August'!80:80,"Wahl 2"))*(3+IF($D61="F",2,0))/5+(SUMIFS('Tageplanung Oktober'!$20:$20,'Tageplanung Oktober'!80:80,"AD")+SUMIFS('Tageplanung Oktober'!$17:$17,'Tageplanung Oktober'!80:80,"Orient.Ph.")+SUMIFS('Tageplanung Oktober'!$17:$17,'Tageplanung Oktober'!80:80,"Vertiefung")+SUMIFS('Tageplanung Oktober'!$17:$17,'Tageplanung Oktober'!80:80,"Wahl 1")+SUMIFS('Tageplanung Oktober'!$17:$17,'Tageplanung Oktober'!80:80,"Wahl 2"))*(3+IF($D61="F",2,0))/5+SUMIFS('Blockplanung April'!$20:$20,'Blockplanung April'!80:80,"AD")+SUMIFS('Blockplanung April'!$17:$17,'Blockplanung April'!80:80,"Orient.Ph.")+SUMIFS('Blockplanung April'!$17:$17,'Blockplanung April'!80:80,"Vertiefung")+SUMIFS('Blockplanung April'!$17:$17,'Blockplanung April'!80:80,"Wahl 1")+SUMIFS('Blockplanung April'!$17:$17,'Blockplanung April'!80:80,"Wahl 2")+SUMIFS('Blockplanung August'!$20:$20,'Blockplanung August'!80:80,"AD")+SUMIFS('Blockplanung August'!$17:$17,'Blockplanung August'!80:80,"Orient.Ph.")+SUMIFS('Blockplanung August'!$17:$17,'Blockplanung August'!80:80,"Vertiefung")+SUMIFS('Blockplanung August'!$17:$17,'Blockplanung August'!80:80,"Wahl 1")+SUMIFS('Blockplanung August'!$17:$17,'Blockplanung August'!80:80,"Wahl 2")+SUMIFS('Blockplanung Oktober'!$20:$20,'Blockplanung Oktober'!80:80,"AD")+SUMIFS('Blockplanung Oktober'!$17:$17,'Blockplanung Oktober'!80:80,"Orient.Ph.")+SUMIFS('Blockplanung Oktober'!$17:$17,'Blockplanung Oktober'!80:80,"Vertiefung")+SUMIFS('Blockplanung Oktober'!$17:$17,'Blockplanung Oktober'!80:80,"Wahl 1")+SUMIFS('Blockplanung Oktober'!$17:$17,'Blockplanung Oktober'!80:80,"Wahl 2")</f>
        <v>111.6</v>
      </c>
      <c r="G61" s="9">
        <f>(SUMIFS('Tageplanung April'!$20:$20,'Tageplanung April'!80:80,"KH")+SUMIFS('Tageplanung April'!$15:$15,'Tageplanung April'!80:80,"Orient.Ph.")+SUMIFS('Tageplanung April'!$15:$15,'Tageplanung April'!80:80,"Vertiefung")+SUMIFS('Tageplanung April'!$15:$15,'Tageplanung April'!80:80,"Wahl 1")+SUMIFS('Tageplanung April'!$15:$15,'Tageplanung April'!80:80,"Wahl 2"))*(3+IF($D61="F",2,0))/5+(SUMIFS('Tageplanung August'!$20:$20,'Tageplanung August'!80:80,"KH")+SUMIFS('Tageplanung August'!$15:$15,'Tageplanung August'!80:80,"Orient.Ph.")+SUMIFS('Tageplanung August'!$15:$15,'Tageplanung August'!80:80,"Vertiefung")+SUMIFS('Tageplanung August'!$15:$15,'Tageplanung August'!80:80,"Wahl 1")+SUMIFS('Tageplanung August'!$15:$15,'Tageplanung August'!80:80,"Wahl 2"))*(3+IF($D61="F",2,0))/5+(SUMIFS('Tageplanung Oktober'!$20:$20,'Tageplanung Oktober'!80:80,"KH")+SUMIFS('Tageplanung Oktober'!$15:$15,'Tageplanung Oktober'!80:80,"Orient.Ph.")+SUMIFS('Tageplanung Oktober'!$15:$15,'Tageplanung Oktober'!80:80,"Vertiefung")+SUMIFS('Tageplanung Oktober'!$15:$15,'Tageplanung Oktober'!80:80,"Wahl 1")+SUMIFS('Tageplanung Oktober'!$15:$15,'Tageplanung Oktober'!80:80,"Wahl 2"))*(3+IF($D61="F",2,0))/5+SUMIFS('Blockplanung April'!$20:$20,'Blockplanung April'!80:80,"KH")+SUMIFS('Blockplanung April'!$15:$15,'Blockplanung April'!80:80,"Orient.Ph.")+SUMIFS('Blockplanung April'!$15:$15,'Blockplanung April'!80:80,"Vertiefung")+SUMIFS('Blockplanung April'!$15:$15,'Blockplanung April'!80:80,"Wahl 1")+SUMIFS('Blockplanung April'!$15:$15,'Blockplanung April'!80:80,"Wahl 2")+SUMIFS('Blockplanung August'!$20:$20,'Blockplanung August'!80:80,"KH")+SUMIFS('Blockplanung August'!$15:$15,'Blockplanung August'!80:80,"Orient.Ph.")+SUMIFS('Blockplanung August'!$15:$15,'Blockplanung August'!80:80,"Vertiefung")+SUMIFS('Blockplanung August'!$15:$15,'Blockplanung August'!80:80,"Wahl 1")+SUMIFS('Blockplanung August'!$15:$15,'Blockplanung August'!80:80,"Wahl 2")+SUMIFS('Blockplanung Oktober'!$20:$20,'Blockplanung Oktober'!80:80,"KH")+SUMIFS('Blockplanung Oktober'!$15:$15,'Blockplanung Oktober'!80:80,"Orient.Ph.")+SUMIFS('Blockplanung Oktober'!$15:$15,'Blockplanung Oktober'!80:80,"Vertiefung")+SUMIFS('Blockplanung Oktober'!$15:$15,'Blockplanung Oktober'!80:80,"Wahl 1")+SUMIFS('Blockplanung Oktober'!$15:$15,'Blockplanung Oktober'!80:80,"Wahl 2")</f>
        <v>90.4</v>
      </c>
      <c r="H61" s="9">
        <f>(SUMIFS('Tageplanung April'!$20:$20,'Tageplanung April'!80:80,"Päd")+SUMIFS('Tageplanung April'!$16:$16,'Tageplanung April'!80:80,"Orient.Ph.")+SUMIFS('Tageplanung April'!$16:$16,'Tageplanung April'!80:80,"Vertiefung")+SUMIFS('Tageplanung April'!$16:$16,'Tageplanung April'!80:80,"Wahl 1")+SUMIFS('Tageplanung April'!$16:$16,'Tageplanung April'!80:80,"Wahl 2"))*(3+IF($D61="F",2,0))/5+(SUMIFS('Tageplanung August'!$20:$20,'Tageplanung August'!80:80,"Päd")+SUMIFS('Tageplanung August'!$16:$16,'Tageplanung August'!80:80,"Orient.Ph.")+SUMIFS('Tageplanung August'!$16:$16,'Tageplanung August'!80:80,"Vertiefung")+SUMIFS('Tageplanung August'!$16:$16,'Tageplanung August'!80:80,"Wahl 1")+SUMIFS('Tageplanung August'!$16:$16,'Tageplanung August'!80:80,"Wahl 2"))*(3+IF($D61="F",2,0))/5+(SUMIFS('Tageplanung Oktober'!$20:$20,'Tageplanung Oktober'!80:80,"Päd")+SUMIFS('Tageplanung Oktober'!$16:$16,'Tageplanung Oktober'!80:80,"Orient.Ph.")+SUMIFS('Tageplanung Oktober'!$16:$16,'Tageplanung Oktober'!80:80,"Vertiefung")+SUMIFS('Tageplanung Oktober'!$16:$16,'Tageplanung Oktober'!80:80,"Wahl 1")+SUMIFS('Tageplanung Oktober'!$16:$16,'Tageplanung Oktober'!80:80,"Wahl 2"))*(3+IF($D61="F",2,0))/5+SUMIFS('Blockplanung April'!$20:$20,'Blockplanung April'!80:80,"Päd")+SUMIFS('Blockplanung April'!$16:$16,'Blockplanung April'!80:80,"Orient.Ph.")+SUMIFS('Blockplanung April'!$16:$16,'Blockplanung April'!80:80,"Vertiefung")+SUMIFS('Blockplanung April'!$16:$16,'Blockplanung April'!80:80,"Wahl 1")+SUMIFS('Blockplanung April'!$16:$16,'Blockplanung April'!80:80,"Wahl 2")+SUMIFS('Blockplanung August'!$20:$20,'Blockplanung August'!80:80,"Päd")+SUMIFS('Blockplanung August'!$16:$16,'Blockplanung August'!80:80,"Orient.Ph.")+SUMIFS('Blockplanung August'!$16:$16,'Blockplanung August'!80:80,"Vertiefung")+SUMIFS('Blockplanung August'!$16:$16,'Blockplanung August'!80:80,"Wahl 1")+SUMIFS('Blockplanung August'!$16:$16,'Blockplanung August'!80:80,"Wahl 2")+SUMIFS('Blockplanung Oktober'!$20:$20,'Blockplanung Oktober'!80:80,"Päd")+SUMIFS('Blockplanung Oktober'!$16:$16,'Blockplanung Oktober'!80:80,"Orient.Ph.")+SUMIFS('Blockplanung Oktober'!$16:$16,'Blockplanung Oktober'!80:80,"Vertiefung")+SUMIFS('Blockplanung Oktober'!$16:$16,'Blockplanung Oktober'!80:80,"Wahl 1")+SUMIFS('Blockplanung Oktober'!$16:$16,'Blockplanung Oktober'!80:80,"Wahl 2")</f>
        <v>19.2</v>
      </c>
      <c r="I61" s="9">
        <f>(SUMIFS('Tageplanung April'!$20:$20,'Tageplanung April'!80:80,"Psych")+SUMIFS('Tageplanung April'!$19:$19,'Tageplanung April'!80:80,"Orient.Ph.")+SUMIFS('Tageplanung April'!$19:$19,'Tageplanung April'!80:80,"Vertiefung")+SUMIFS('Tageplanung April'!$19:$19,'Tageplanung April'!80:80,"Wahl 1")+SUMIFS('Tageplanung April'!$19:$19,'Tageplanung April'!80:80,"Wahl 2"))*(3+IF($D61="F",2,0))/5+(SUMIFS('Tageplanung August'!$20:$20,'Tageplanung August'!80:80,"Psych")+SUMIFS('Tageplanung August'!$19:$19,'Tageplanung August'!80:80,"Orient.Ph.")+SUMIFS('Tageplanung August'!$19:$19,'Tageplanung August'!80:80,"Vertiefung")+SUMIFS('Tageplanung August'!$19:$19,'Tageplanung August'!80:80,"Wahl 1")+SUMIFS('Tageplanung August'!$19:$19,'Tageplanung August'!80:80,"Wahl 2"))*(3+IF($D61="F",2,0))/5+(SUMIFS('Tageplanung Oktober'!$20:$20,'Tageplanung Oktober'!80:80,"Psych")+SUMIFS('Tageplanung Oktober'!$19:$19,'Tageplanung Oktober'!80:80,"Orient.Ph.")+SUMIFS('Tageplanung Oktober'!$19:$19,'Tageplanung Oktober'!80:80,"Vertiefung")+SUMIFS('Tageplanung Oktober'!$19:$19,'Tageplanung Oktober'!80:80,"Wahl 1")+SUMIFS('Tageplanung Oktober'!$19:$19,'Tageplanung Oktober'!80:80,"Wahl 2"))*(3+IF($D61="F",2,0))/5+SUMIFS('Blockplanung April'!$20:$20,'Blockplanung April'!80:80,"Psych")+SUMIFS('Blockplanung April'!$19:$19,'Blockplanung April'!80:80,"Orient.Ph.")+SUMIFS('Blockplanung April'!$19:$19,'Blockplanung April'!80:80,"Vertiefung")+SUMIFS('Blockplanung April'!$19:$19,'Blockplanung April'!80:80,"Wahl 1")+SUMIFS('Blockplanung April'!$19:$19,'Blockplanung April'!80:80,"Wahl 2")+SUMIFS('Blockplanung August'!$20:$20,'Blockplanung August'!80:80,"Psych")+SUMIFS('Blockplanung August'!$19:$19,'Blockplanung August'!80:80,"Orient.Ph.")+SUMIFS('Blockplanung August'!$19:$19,'Blockplanung August'!80:80,"Vertiefung")+SUMIFS('Blockplanung August'!$19:$19,'Blockplanung August'!80:80,"Wahl 1")+SUMIFS('Blockplanung August'!$19:$19,'Blockplanung August'!80:80,"Wahl 2")+SUMIFS('Blockplanung Oktober'!$20:$20,'Blockplanung Oktober'!80:80,"Psych")+SUMIFS('Blockplanung Oktober'!$19:$19,'Blockplanung Oktober'!80:80,"Orient.Ph.")+SUMIFS('Blockplanung Oktober'!$19:$19,'Blockplanung Oktober'!80:80,"Vertiefung")+SUMIFS('Blockplanung Oktober'!$19:$19,'Blockplanung Oktober'!80:80,"Wahl 1")+SUMIFS('Blockplanung Oktober'!$19:$19,'Blockplanung Oktober'!80:80,"Wahl 2")</f>
        <v>0</v>
      </c>
      <c r="J61" s="9">
        <f t="shared" si="0"/>
        <v>224</v>
      </c>
      <c r="K61" s="9">
        <f t="shared" si="1"/>
        <v>88</v>
      </c>
      <c r="L61" s="9">
        <f t="shared" si="2"/>
        <v>32</v>
      </c>
      <c r="M61" s="9">
        <f t="shared" si="3"/>
        <v>8</v>
      </c>
      <c r="N61" s="7">
        <f t="shared" si="4"/>
        <v>120</v>
      </c>
      <c r="O61" s="316"/>
    </row>
    <row r="62" spans="1:15" x14ac:dyDescent="0.2">
      <c r="A62" s="258"/>
      <c r="B62" s="310"/>
      <c r="C62" s="11">
        <v>20</v>
      </c>
      <c r="D62" s="39"/>
      <c r="E62" s="9">
        <f>(SUMIFS('Tageplanung April'!$20:$20,'Tageplanung April'!81:81,"APH")+SUMIFS('Tageplanung April'!$18:$18,'Tageplanung April'!81:81,"Orient.Ph.")+SUMIFS('Tageplanung April'!$18:$18,'Tageplanung April'!81:81,"Vertiefung")+SUMIFS('Tageplanung April'!$18:$18,'Tageplanung April'!81:81,"Wahl 1")+SUMIFS('Tageplanung April'!$18:$18,'Tageplanung April'!81:81,"Wahl 2"))*(3+IF($D62="F",2,0))/5+(SUMIFS('Tageplanung August'!$20:$20,'Tageplanung August'!81:81,"APH")+SUMIFS('Tageplanung August'!$18:$18,'Tageplanung August'!81:81,"Orient.Ph.")+SUMIFS('Tageplanung August'!$18:$18,'Tageplanung August'!81:81,"Vertiefung")+SUMIFS('Tageplanung August'!$18:$18,'Tageplanung August'!81:81,"Wahl 1")+SUMIFS('Tageplanung August'!$18:$18,'Tageplanung August'!81:81,"Wahl 2"))*(3+IF($D62="F",2,0))/5+(SUMIFS('Tageplanung Oktober'!$20:$20,'Tageplanung Oktober'!81:81,"APH")+SUMIFS('Tageplanung Oktober'!$18:$18,'Tageplanung Oktober'!81:81,"Orient.Ph.")+SUMIFS('Tageplanung Oktober'!$18:$18,'Tageplanung Oktober'!81:81,"Vertiefung")+SUMIFS('Tageplanung Oktober'!$18:$18,'Tageplanung Oktober'!81:81,"Wahl 1")+SUMIFS('Tageplanung Oktober'!$18:$18,'Tageplanung Oktober'!81:81,"Wahl 2"))*(3+IF($D62="F",2,0))/5+SUMIFS('Blockplanung April'!$20:$20,'Blockplanung April'!81:81,"APH")+SUMIFS('Blockplanung April'!$18:$18,'Blockplanung April'!81:81,"Orient.Ph.")+SUMIFS('Blockplanung April'!$18:$18,'Blockplanung April'!81:81,"Vertiefung")+SUMIFS('Blockplanung April'!$18:$18,'Blockplanung April'!81:81,"Wahl 1")+SUMIFS('Blockplanung April'!$18:$18,'Blockplanung April'!81:81,"Wahl 2")+SUMIFS('Blockplanung August'!$20:$20,'Blockplanung August'!81:81,"APH")+SUMIFS('Blockplanung August'!$18:$18,'Blockplanung August'!81:81,"Orient.Ph.")+SUMIFS('Blockplanung August'!$18:$18,'Blockplanung August'!81:81,"Vertiefung")+SUMIFS('Blockplanung August'!$18:$18,'Blockplanung August'!81:81,"Wahl 1")+SUMIFS('Blockplanung August'!$18:$18,'Blockplanung August'!81:81,"Wahl 2")+SUMIFS('Blockplanung Oktober'!$20:$20,'Blockplanung Oktober'!81:81,"APH")+SUMIFS('Blockplanung Oktober'!$18:$18,'Blockplanung Oktober'!81:81,"Orient.Ph.")+SUMIFS('Blockplanung Oktober'!$18:$18,'Blockplanung Oktober'!81:81,"Vertiefung")+SUMIFS('Blockplanung Oktober'!$18:$18,'Blockplanung Oktober'!81:81,"Wahl 1")+SUMIFS('Blockplanung Oktober'!$18:$18,'Blockplanung Oktober'!81:81,"Wahl 2")</f>
        <v>165.6</v>
      </c>
      <c r="F62" s="9">
        <f>(SUMIFS('Tageplanung April'!$20:$20,'Tageplanung April'!81:81,"AD")+SUMIFS('Tageplanung April'!$17:$17,'Tageplanung April'!81:81,"Orient.Ph.")+SUMIFS('Tageplanung April'!$17:$17,'Tageplanung April'!81:81,"Vertiefung")+SUMIFS('Tageplanung April'!$17:$17,'Tageplanung April'!81:81,"Wahl 1")+SUMIFS('Tageplanung April'!$17:$17,'Tageplanung April'!81:81,"Wahl 2"))*(3+IF($D62="F",2,0))/5+(SUMIFS('Tageplanung August'!$20:$20,'Tageplanung August'!81:81,"AD")+SUMIFS('Tageplanung August'!$17:$17,'Tageplanung August'!81:81,"Orient.Ph.")+SUMIFS('Tageplanung August'!$17:$17,'Tageplanung August'!81:81,"Vertiefung")+SUMIFS('Tageplanung August'!$17:$17,'Tageplanung August'!81:81,"Wahl 1")+SUMIFS('Tageplanung August'!$17:$17,'Tageplanung August'!81:81,"Wahl 2"))*(3+IF($D62="F",2,0))/5+(SUMIFS('Tageplanung Oktober'!$20:$20,'Tageplanung Oktober'!81:81,"AD")+SUMIFS('Tageplanung Oktober'!$17:$17,'Tageplanung Oktober'!81:81,"Orient.Ph.")+SUMIFS('Tageplanung Oktober'!$17:$17,'Tageplanung Oktober'!81:81,"Vertiefung")+SUMIFS('Tageplanung Oktober'!$17:$17,'Tageplanung Oktober'!81:81,"Wahl 1")+SUMIFS('Tageplanung Oktober'!$17:$17,'Tageplanung Oktober'!81:81,"Wahl 2"))*(3+IF($D62="F",2,0))/5+SUMIFS('Blockplanung April'!$20:$20,'Blockplanung April'!81:81,"AD")+SUMIFS('Blockplanung April'!$17:$17,'Blockplanung April'!81:81,"Orient.Ph.")+SUMIFS('Blockplanung April'!$17:$17,'Blockplanung April'!81:81,"Vertiefung")+SUMIFS('Blockplanung April'!$17:$17,'Blockplanung April'!81:81,"Wahl 1")+SUMIFS('Blockplanung April'!$17:$17,'Blockplanung April'!81:81,"Wahl 2")+SUMIFS('Blockplanung August'!$20:$20,'Blockplanung August'!81:81,"AD")+SUMIFS('Blockplanung August'!$17:$17,'Blockplanung August'!81:81,"Orient.Ph.")+SUMIFS('Blockplanung August'!$17:$17,'Blockplanung August'!81:81,"Vertiefung")+SUMIFS('Blockplanung August'!$17:$17,'Blockplanung August'!81:81,"Wahl 1")+SUMIFS('Blockplanung August'!$17:$17,'Blockplanung August'!81:81,"Wahl 2")+SUMIFS('Blockplanung Oktober'!$20:$20,'Blockplanung Oktober'!81:81,"AD")+SUMIFS('Blockplanung Oktober'!$17:$17,'Blockplanung Oktober'!81:81,"Orient.Ph.")+SUMIFS('Blockplanung Oktober'!$17:$17,'Blockplanung Oktober'!81:81,"Vertiefung")+SUMIFS('Blockplanung Oktober'!$17:$17,'Blockplanung Oktober'!81:81,"Wahl 1")+SUMIFS('Blockplanung Oktober'!$17:$17,'Blockplanung Oktober'!81:81,"Wahl 2")</f>
        <v>126.6</v>
      </c>
      <c r="G62" s="9">
        <f>(SUMIFS('Tageplanung April'!$20:$20,'Tageplanung April'!81:81,"KH")+SUMIFS('Tageplanung April'!$15:$15,'Tageplanung April'!81:81,"Orient.Ph.")+SUMIFS('Tageplanung April'!$15:$15,'Tageplanung April'!81:81,"Vertiefung")+SUMIFS('Tageplanung April'!$15:$15,'Tageplanung April'!81:81,"Wahl 1")+SUMIFS('Tageplanung April'!$15:$15,'Tageplanung April'!81:81,"Wahl 2"))*(3+IF($D62="F",2,0))/5+(SUMIFS('Tageplanung August'!$20:$20,'Tageplanung August'!81:81,"KH")+SUMIFS('Tageplanung August'!$15:$15,'Tageplanung August'!81:81,"Orient.Ph.")+SUMIFS('Tageplanung August'!$15:$15,'Tageplanung August'!81:81,"Vertiefung")+SUMIFS('Tageplanung August'!$15:$15,'Tageplanung August'!81:81,"Wahl 1")+SUMIFS('Tageplanung August'!$15:$15,'Tageplanung August'!81:81,"Wahl 2"))*(3+IF($D62="F",2,0))/5+(SUMIFS('Tageplanung Oktober'!$20:$20,'Tageplanung Oktober'!81:81,"KH")+SUMIFS('Tageplanung Oktober'!$15:$15,'Tageplanung Oktober'!81:81,"Orient.Ph.")+SUMIFS('Tageplanung Oktober'!$15:$15,'Tageplanung Oktober'!81:81,"Vertiefung")+SUMIFS('Tageplanung Oktober'!$15:$15,'Tageplanung Oktober'!81:81,"Wahl 1")+SUMIFS('Tageplanung Oktober'!$15:$15,'Tageplanung Oktober'!81:81,"Wahl 2"))*(3+IF($D62="F",2,0))/5+SUMIFS('Blockplanung April'!$20:$20,'Blockplanung April'!81:81,"KH")+SUMIFS('Blockplanung April'!$15:$15,'Blockplanung April'!81:81,"Orient.Ph.")+SUMIFS('Blockplanung April'!$15:$15,'Blockplanung April'!81:81,"Vertiefung")+SUMIFS('Blockplanung April'!$15:$15,'Blockplanung April'!81:81,"Wahl 1")+SUMIFS('Blockplanung April'!$15:$15,'Blockplanung April'!81:81,"Wahl 2")+SUMIFS('Blockplanung August'!$20:$20,'Blockplanung August'!81:81,"KH")+SUMIFS('Blockplanung August'!$15:$15,'Blockplanung August'!81:81,"Orient.Ph.")+SUMIFS('Blockplanung August'!$15:$15,'Blockplanung August'!81:81,"Vertiefung")+SUMIFS('Blockplanung August'!$15:$15,'Blockplanung August'!81:81,"Wahl 1")+SUMIFS('Blockplanung August'!$15:$15,'Blockplanung August'!81:81,"Wahl 2")+SUMIFS('Blockplanung Oktober'!$20:$20,'Blockplanung Oktober'!81:81,"KH")+SUMIFS('Blockplanung Oktober'!$15:$15,'Blockplanung Oktober'!81:81,"Orient.Ph.")+SUMIFS('Blockplanung Oktober'!$15:$15,'Blockplanung Oktober'!81:81,"Vertiefung")+SUMIFS('Blockplanung Oktober'!$15:$15,'Blockplanung Oktober'!81:81,"Wahl 1")+SUMIFS('Blockplanung Oktober'!$15:$15,'Blockplanung Oktober'!81:81,"Wahl 2")</f>
        <v>102.4</v>
      </c>
      <c r="H62" s="9">
        <f>(SUMIFS('Tageplanung April'!$20:$20,'Tageplanung April'!81:81,"Päd")+SUMIFS('Tageplanung April'!$16:$16,'Tageplanung April'!81:81,"Orient.Ph.")+SUMIFS('Tageplanung April'!$16:$16,'Tageplanung April'!81:81,"Vertiefung")+SUMIFS('Tageplanung April'!$16:$16,'Tageplanung April'!81:81,"Wahl 1")+SUMIFS('Tageplanung April'!$16:$16,'Tageplanung April'!81:81,"Wahl 2"))*(3+IF($D62="F",2,0))/5+(SUMIFS('Tageplanung August'!$20:$20,'Tageplanung August'!81:81,"Päd")+SUMIFS('Tageplanung August'!$16:$16,'Tageplanung August'!81:81,"Orient.Ph.")+SUMIFS('Tageplanung August'!$16:$16,'Tageplanung August'!81:81,"Vertiefung")+SUMIFS('Tageplanung August'!$16:$16,'Tageplanung August'!81:81,"Wahl 1")+SUMIFS('Tageplanung August'!$16:$16,'Tageplanung August'!81:81,"Wahl 2"))*(3+IF($D62="F",2,0))/5+(SUMIFS('Tageplanung Oktober'!$20:$20,'Tageplanung Oktober'!81:81,"Päd")+SUMIFS('Tageplanung Oktober'!$16:$16,'Tageplanung Oktober'!81:81,"Orient.Ph.")+SUMIFS('Tageplanung Oktober'!$16:$16,'Tageplanung Oktober'!81:81,"Vertiefung")+SUMIFS('Tageplanung Oktober'!$16:$16,'Tageplanung Oktober'!81:81,"Wahl 1")+SUMIFS('Tageplanung Oktober'!$16:$16,'Tageplanung Oktober'!81:81,"Wahl 2"))*(3+IF($D62="F",2,0))/5+SUMIFS('Blockplanung April'!$20:$20,'Blockplanung April'!81:81,"Päd")+SUMIFS('Blockplanung April'!$16:$16,'Blockplanung April'!81:81,"Orient.Ph.")+SUMIFS('Blockplanung April'!$16:$16,'Blockplanung April'!81:81,"Vertiefung")+SUMIFS('Blockplanung April'!$16:$16,'Blockplanung April'!81:81,"Wahl 1")+SUMIFS('Blockplanung April'!$16:$16,'Blockplanung April'!81:81,"Wahl 2")+SUMIFS('Blockplanung August'!$20:$20,'Blockplanung August'!81:81,"Päd")+SUMIFS('Blockplanung August'!$16:$16,'Blockplanung August'!81:81,"Orient.Ph.")+SUMIFS('Blockplanung August'!$16:$16,'Blockplanung August'!81:81,"Vertiefung")+SUMIFS('Blockplanung August'!$16:$16,'Blockplanung August'!81:81,"Wahl 1")+SUMIFS('Blockplanung August'!$16:$16,'Blockplanung August'!81:81,"Wahl 2")+SUMIFS('Blockplanung Oktober'!$20:$20,'Blockplanung Oktober'!81:81,"Päd")+SUMIFS('Blockplanung Oktober'!$16:$16,'Blockplanung Oktober'!81:81,"Orient.Ph.")+SUMIFS('Blockplanung Oktober'!$16:$16,'Blockplanung Oktober'!81:81,"Vertiefung")+SUMIFS('Blockplanung Oktober'!$16:$16,'Blockplanung Oktober'!81:81,"Wahl 1")+SUMIFS('Blockplanung Oktober'!$16:$16,'Blockplanung Oktober'!81:81,"Wahl 2")</f>
        <v>18.2</v>
      </c>
      <c r="I62" s="9">
        <f>(SUMIFS('Tageplanung April'!$20:$20,'Tageplanung April'!81:81,"Psych")+SUMIFS('Tageplanung April'!$19:$19,'Tageplanung April'!81:81,"Orient.Ph.")+SUMIFS('Tageplanung April'!$19:$19,'Tageplanung April'!81:81,"Vertiefung")+SUMIFS('Tageplanung April'!$19:$19,'Tageplanung April'!81:81,"Wahl 1")+SUMIFS('Tageplanung April'!$19:$19,'Tageplanung April'!81:81,"Wahl 2"))*(3+IF($D62="F",2,0))/5+(SUMIFS('Tageplanung August'!$20:$20,'Tageplanung August'!81:81,"Psych")+SUMIFS('Tageplanung August'!$19:$19,'Tageplanung August'!81:81,"Orient.Ph.")+SUMIFS('Tageplanung August'!$19:$19,'Tageplanung August'!81:81,"Vertiefung")+SUMIFS('Tageplanung August'!$19:$19,'Tageplanung August'!81:81,"Wahl 1")+SUMIFS('Tageplanung August'!$19:$19,'Tageplanung August'!81:81,"Wahl 2"))*(3+IF($D62="F",2,0))/5+(SUMIFS('Tageplanung Oktober'!$20:$20,'Tageplanung Oktober'!81:81,"Psych")+SUMIFS('Tageplanung Oktober'!$19:$19,'Tageplanung Oktober'!81:81,"Orient.Ph.")+SUMIFS('Tageplanung Oktober'!$19:$19,'Tageplanung Oktober'!81:81,"Vertiefung")+SUMIFS('Tageplanung Oktober'!$19:$19,'Tageplanung Oktober'!81:81,"Wahl 1")+SUMIFS('Tageplanung Oktober'!$19:$19,'Tageplanung Oktober'!81:81,"Wahl 2"))*(3+IF($D62="F",2,0))/5+SUMIFS('Blockplanung April'!$20:$20,'Blockplanung April'!81:81,"Psych")+SUMIFS('Blockplanung April'!$19:$19,'Blockplanung April'!81:81,"Orient.Ph.")+SUMIFS('Blockplanung April'!$19:$19,'Blockplanung April'!81:81,"Vertiefung")+SUMIFS('Blockplanung April'!$19:$19,'Blockplanung April'!81:81,"Wahl 1")+SUMIFS('Blockplanung April'!$19:$19,'Blockplanung April'!81:81,"Wahl 2")+SUMIFS('Blockplanung August'!$20:$20,'Blockplanung August'!81:81,"Psych")+SUMIFS('Blockplanung August'!$19:$19,'Blockplanung August'!81:81,"Orient.Ph.")+SUMIFS('Blockplanung August'!$19:$19,'Blockplanung August'!81:81,"Vertiefung")+SUMIFS('Blockplanung August'!$19:$19,'Blockplanung August'!81:81,"Wahl 1")+SUMIFS('Blockplanung August'!$19:$19,'Blockplanung August'!81:81,"Wahl 2")+SUMIFS('Blockplanung Oktober'!$20:$20,'Blockplanung Oktober'!81:81,"Psych")+SUMIFS('Blockplanung Oktober'!$19:$19,'Blockplanung Oktober'!81:81,"Orient.Ph.")+SUMIFS('Blockplanung Oktober'!$19:$19,'Blockplanung Oktober'!81:81,"Vertiefung")+SUMIFS('Blockplanung Oktober'!$19:$19,'Blockplanung Oktober'!81:81,"Wahl 1")+SUMIFS('Blockplanung Oktober'!$19:$19,'Blockplanung Oktober'!81:81,"Wahl 2")</f>
        <v>0</v>
      </c>
      <c r="J62" s="9">
        <f t="shared" si="0"/>
        <v>224</v>
      </c>
      <c r="K62" s="9">
        <f t="shared" si="1"/>
        <v>88</v>
      </c>
      <c r="L62" s="9">
        <f t="shared" si="2"/>
        <v>32</v>
      </c>
      <c r="M62" s="9">
        <f t="shared" si="3"/>
        <v>8</v>
      </c>
      <c r="N62" s="7">
        <f t="shared" si="4"/>
        <v>120</v>
      </c>
      <c r="O62" s="316"/>
    </row>
    <row r="63" spans="1:15" x14ac:dyDescent="0.2">
      <c r="A63" s="258"/>
      <c r="B63" s="310"/>
      <c r="C63" s="11">
        <v>21</v>
      </c>
      <c r="D63" s="39" t="s">
        <v>27</v>
      </c>
      <c r="E63" s="9">
        <f>(SUMIFS('Tageplanung April'!$20:$20,'Tageplanung April'!82:82,"APH")+SUMIFS('Tageplanung April'!$18:$18,'Tageplanung April'!82:82,"Orient.Ph.")+SUMIFS('Tageplanung April'!$18:$18,'Tageplanung April'!82:82,"Vertiefung")+SUMIFS('Tageplanung April'!$18:$18,'Tageplanung April'!82:82,"Wahl 1")+SUMIFS('Tageplanung April'!$18:$18,'Tageplanung April'!82:82,"Wahl 2"))*(3+IF($D63="F",2,0))/5+(SUMIFS('Tageplanung August'!$20:$20,'Tageplanung August'!82:82,"APH")+SUMIFS('Tageplanung August'!$18:$18,'Tageplanung August'!82:82,"Orient.Ph.")+SUMIFS('Tageplanung August'!$18:$18,'Tageplanung August'!82:82,"Vertiefung")+SUMIFS('Tageplanung August'!$18:$18,'Tageplanung August'!82:82,"Wahl 1")+SUMIFS('Tageplanung August'!$18:$18,'Tageplanung August'!82:82,"Wahl 2"))*(3+IF($D63="F",2,0))/5+(SUMIFS('Tageplanung Oktober'!$20:$20,'Tageplanung Oktober'!82:82,"APH")+SUMIFS('Tageplanung Oktober'!$18:$18,'Tageplanung Oktober'!82:82,"Orient.Ph.")+SUMIFS('Tageplanung Oktober'!$18:$18,'Tageplanung Oktober'!82:82,"Vertiefung")+SUMIFS('Tageplanung Oktober'!$18:$18,'Tageplanung Oktober'!82:82,"Wahl 1")+SUMIFS('Tageplanung Oktober'!$18:$18,'Tageplanung Oktober'!82:82,"Wahl 2"))*(3+IF($D63="F",2,0))/5+SUMIFS('Blockplanung April'!$20:$20,'Blockplanung April'!82:82,"APH")+SUMIFS('Blockplanung April'!$18:$18,'Blockplanung April'!82:82,"Orient.Ph.")+SUMIFS('Blockplanung April'!$18:$18,'Blockplanung April'!82:82,"Vertiefung")+SUMIFS('Blockplanung April'!$18:$18,'Blockplanung April'!82:82,"Wahl 1")+SUMIFS('Blockplanung April'!$18:$18,'Blockplanung April'!82:82,"Wahl 2")+SUMIFS('Blockplanung August'!$20:$20,'Blockplanung August'!82:82,"APH")+SUMIFS('Blockplanung August'!$18:$18,'Blockplanung August'!82:82,"Orient.Ph.")+SUMIFS('Blockplanung August'!$18:$18,'Blockplanung August'!82:82,"Vertiefung")+SUMIFS('Blockplanung August'!$18:$18,'Blockplanung August'!82:82,"Wahl 1")+SUMIFS('Blockplanung August'!$18:$18,'Blockplanung August'!82:82,"Wahl 2")+SUMIFS('Blockplanung Oktober'!$20:$20,'Blockplanung Oktober'!82:82,"APH")+SUMIFS('Blockplanung Oktober'!$18:$18,'Blockplanung Oktober'!82:82,"Orient.Ph.")+SUMIFS('Blockplanung Oktober'!$18:$18,'Blockplanung Oktober'!82:82,"Vertiefung")+SUMIFS('Blockplanung Oktober'!$18:$18,'Blockplanung Oktober'!82:82,"Wahl 1")+SUMIFS('Blockplanung Oktober'!$18:$18,'Blockplanung Oktober'!82:82,"Wahl 2")</f>
        <v>160</v>
      </c>
      <c r="F63" s="9">
        <f>(SUMIFS('Tageplanung April'!$20:$20,'Tageplanung April'!82:82,"AD")+SUMIFS('Tageplanung April'!$17:$17,'Tageplanung April'!82:82,"Orient.Ph.")+SUMIFS('Tageplanung April'!$17:$17,'Tageplanung April'!82:82,"Vertiefung")+SUMIFS('Tageplanung April'!$17:$17,'Tageplanung April'!82:82,"Wahl 1")+SUMIFS('Tageplanung April'!$17:$17,'Tageplanung April'!82:82,"Wahl 2"))*(3+IF($D63="F",2,0))/5+(SUMIFS('Tageplanung August'!$20:$20,'Tageplanung August'!82:82,"AD")+SUMIFS('Tageplanung August'!$17:$17,'Tageplanung August'!82:82,"Orient.Ph.")+SUMIFS('Tageplanung August'!$17:$17,'Tageplanung August'!82:82,"Vertiefung")+SUMIFS('Tageplanung August'!$17:$17,'Tageplanung August'!82:82,"Wahl 1")+SUMIFS('Tageplanung August'!$17:$17,'Tageplanung August'!82:82,"Wahl 2"))*(3+IF($D63="F",2,0))/5+(SUMIFS('Tageplanung Oktober'!$20:$20,'Tageplanung Oktober'!82:82,"AD")+SUMIFS('Tageplanung Oktober'!$17:$17,'Tageplanung Oktober'!82:82,"Orient.Ph.")+SUMIFS('Tageplanung Oktober'!$17:$17,'Tageplanung Oktober'!82:82,"Vertiefung")+SUMIFS('Tageplanung Oktober'!$17:$17,'Tageplanung Oktober'!82:82,"Wahl 1")+SUMIFS('Tageplanung Oktober'!$17:$17,'Tageplanung Oktober'!82:82,"Wahl 2"))*(3+IF($D63="F",2,0))/5+SUMIFS('Blockplanung April'!$20:$20,'Blockplanung April'!82:82,"AD")+SUMIFS('Blockplanung April'!$17:$17,'Blockplanung April'!82:82,"Orient.Ph.")+SUMIFS('Blockplanung April'!$17:$17,'Blockplanung April'!82:82,"Vertiefung")+SUMIFS('Blockplanung April'!$17:$17,'Blockplanung April'!82:82,"Wahl 1")+SUMIFS('Blockplanung April'!$17:$17,'Blockplanung April'!82:82,"Wahl 2")+SUMIFS('Blockplanung August'!$20:$20,'Blockplanung August'!82:82,"AD")+SUMIFS('Blockplanung August'!$17:$17,'Blockplanung August'!82:82,"Orient.Ph.")+SUMIFS('Blockplanung August'!$17:$17,'Blockplanung August'!82:82,"Vertiefung")+SUMIFS('Blockplanung August'!$17:$17,'Blockplanung August'!82:82,"Wahl 1")+SUMIFS('Blockplanung August'!$17:$17,'Blockplanung August'!82:82,"Wahl 2")+SUMIFS('Blockplanung Oktober'!$20:$20,'Blockplanung Oktober'!82:82,"AD")+SUMIFS('Blockplanung Oktober'!$17:$17,'Blockplanung Oktober'!82:82,"Orient.Ph.")+SUMIFS('Blockplanung Oktober'!$17:$17,'Blockplanung Oktober'!82:82,"Vertiefung")+SUMIFS('Blockplanung Oktober'!$17:$17,'Blockplanung Oktober'!82:82,"Wahl 1")+SUMIFS('Blockplanung Oktober'!$17:$17,'Blockplanung Oktober'!82:82,"Wahl 2")</f>
        <v>113</v>
      </c>
      <c r="G63" s="9">
        <f>(SUMIFS('Tageplanung April'!$20:$20,'Tageplanung April'!82:82,"KH")+SUMIFS('Tageplanung April'!$15:$15,'Tageplanung April'!82:82,"Orient.Ph.")+SUMIFS('Tageplanung April'!$15:$15,'Tageplanung April'!82:82,"Vertiefung")+SUMIFS('Tageplanung April'!$15:$15,'Tageplanung April'!82:82,"Wahl 1")+SUMIFS('Tageplanung April'!$15:$15,'Tageplanung April'!82:82,"Wahl 2"))*(3+IF($D63="F",2,0))/5+(SUMIFS('Tageplanung August'!$20:$20,'Tageplanung August'!82:82,"KH")+SUMIFS('Tageplanung August'!$15:$15,'Tageplanung August'!82:82,"Orient.Ph.")+SUMIFS('Tageplanung August'!$15:$15,'Tageplanung August'!82:82,"Vertiefung")+SUMIFS('Tageplanung August'!$15:$15,'Tageplanung August'!82:82,"Wahl 1")+SUMIFS('Tageplanung August'!$15:$15,'Tageplanung August'!82:82,"Wahl 2"))*(3+IF($D63="F",2,0))/5+(SUMIFS('Tageplanung Oktober'!$20:$20,'Tageplanung Oktober'!82:82,"KH")+SUMIFS('Tageplanung Oktober'!$15:$15,'Tageplanung Oktober'!82:82,"Orient.Ph.")+SUMIFS('Tageplanung Oktober'!$15:$15,'Tageplanung Oktober'!82:82,"Vertiefung")+SUMIFS('Tageplanung Oktober'!$15:$15,'Tageplanung Oktober'!82:82,"Wahl 1")+SUMIFS('Tageplanung Oktober'!$15:$15,'Tageplanung Oktober'!82:82,"Wahl 2"))*(3+IF($D63="F",2,0))/5+SUMIFS('Blockplanung April'!$20:$20,'Blockplanung April'!82:82,"KH")+SUMIFS('Blockplanung April'!$15:$15,'Blockplanung April'!82:82,"Orient.Ph.")+SUMIFS('Blockplanung April'!$15:$15,'Blockplanung April'!82:82,"Vertiefung")+SUMIFS('Blockplanung April'!$15:$15,'Blockplanung April'!82:82,"Wahl 1")+SUMIFS('Blockplanung April'!$15:$15,'Blockplanung April'!82:82,"Wahl 2")+SUMIFS('Blockplanung August'!$20:$20,'Blockplanung August'!82:82,"KH")+SUMIFS('Blockplanung August'!$15:$15,'Blockplanung August'!82:82,"Orient.Ph.")+SUMIFS('Blockplanung August'!$15:$15,'Blockplanung August'!82:82,"Vertiefung")+SUMIFS('Blockplanung August'!$15:$15,'Blockplanung August'!82:82,"Wahl 1")+SUMIFS('Blockplanung August'!$15:$15,'Blockplanung August'!82:82,"Wahl 2")+SUMIFS('Blockplanung Oktober'!$20:$20,'Blockplanung Oktober'!82:82,"KH")+SUMIFS('Blockplanung Oktober'!$15:$15,'Blockplanung Oktober'!82:82,"Orient.Ph.")+SUMIFS('Blockplanung Oktober'!$15:$15,'Blockplanung Oktober'!82:82,"Vertiefung")+SUMIFS('Blockplanung Oktober'!$15:$15,'Blockplanung Oktober'!82:82,"Wahl 1")+SUMIFS('Blockplanung Oktober'!$15:$15,'Blockplanung Oktober'!82:82,"Wahl 2")</f>
        <v>92</v>
      </c>
      <c r="H63" s="9">
        <f>(SUMIFS('Tageplanung April'!$20:$20,'Tageplanung April'!82:82,"Päd")+SUMIFS('Tageplanung April'!$16:$16,'Tageplanung April'!82:82,"Orient.Ph.")+SUMIFS('Tageplanung April'!$16:$16,'Tageplanung April'!82:82,"Vertiefung")+SUMIFS('Tageplanung April'!$16:$16,'Tageplanung April'!82:82,"Wahl 1")+SUMIFS('Tageplanung April'!$16:$16,'Tageplanung April'!82:82,"Wahl 2"))*(3+IF($D63="F",2,0))/5+(SUMIFS('Tageplanung August'!$20:$20,'Tageplanung August'!82:82,"Päd")+SUMIFS('Tageplanung August'!$16:$16,'Tageplanung August'!82:82,"Orient.Ph.")+SUMIFS('Tageplanung August'!$16:$16,'Tageplanung August'!82:82,"Vertiefung")+SUMIFS('Tageplanung August'!$16:$16,'Tageplanung August'!82:82,"Wahl 1")+SUMIFS('Tageplanung August'!$16:$16,'Tageplanung August'!82:82,"Wahl 2"))*(3+IF($D63="F",2,0))/5+(SUMIFS('Tageplanung Oktober'!$20:$20,'Tageplanung Oktober'!82:82,"Päd")+SUMIFS('Tageplanung Oktober'!$16:$16,'Tageplanung Oktober'!82:82,"Orient.Ph.")+SUMIFS('Tageplanung Oktober'!$16:$16,'Tageplanung Oktober'!82:82,"Vertiefung")+SUMIFS('Tageplanung Oktober'!$16:$16,'Tageplanung Oktober'!82:82,"Wahl 1")+SUMIFS('Tageplanung Oktober'!$16:$16,'Tageplanung Oktober'!82:82,"Wahl 2"))*(3+IF($D63="F",2,0))/5+SUMIFS('Blockplanung April'!$20:$20,'Blockplanung April'!82:82,"Päd")+SUMIFS('Blockplanung April'!$16:$16,'Blockplanung April'!82:82,"Orient.Ph.")+SUMIFS('Blockplanung April'!$16:$16,'Blockplanung April'!82:82,"Vertiefung")+SUMIFS('Blockplanung April'!$16:$16,'Blockplanung April'!82:82,"Wahl 1")+SUMIFS('Blockplanung April'!$16:$16,'Blockplanung April'!82:82,"Wahl 2")+SUMIFS('Blockplanung August'!$20:$20,'Blockplanung August'!82:82,"Päd")+SUMIFS('Blockplanung August'!$16:$16,'Blockplanung August'!82:82,"Orient.Ph.")+SUMIFS('Blockplanung August'!$16:$16,'Blockplanung August'!82:82,"Vertiefung")+SUMIFS('Blockplanung August'!$16:$16,'Blockplanung August'!82:82,"Wahl 1")+SUMIFS('Blockplanung August'!$16:$16,'Blockplanung August'!82:82,"Wahl 2")+SUMIFS('Blockplanung Oktober'!$20:$20,'Blockplanung Oktober'!82:82,"Päd")+SUMIFS('Blockplanung Oktober'!$16:$16,'Blockplanung Oktober'!82:82,"Orient.Ph.")+SUMIFS('Blockplanung Oktober'!$16:$16,'Blockplanung Oktober'!82:82,"Vertiefung")+SUMIFS('Blockplanung Oktober'!$16:$16,'Blockplanung Oktober'!82:82,"Wahl 1")+SUMIFS('Blockplanung Oktober'!$16:$16,'Blockplanung Oktober'!82:82,"Wahl 2")</f>
        <v>19</v>
      </c>
      <c r="I63" s="9">
        <f>(SUMIFS('Tageplanung April'!$20:$20,'Tageplanung April'!82:82,"Psych")+SUMIFS('Tageplanung April'!$19:$19,'Tageplanung April'!82:82,"Orient.Ph.")+SUMIFS('Tageplanung April'!$19:$19,'Tageplanung April'!82:82,"Vertiefung")+SUMIFS('Tageplanung April'!$19:$19,'Tageplanung April'!82:82,"Wahl 1")+SUMIFS('Tageplanung April'!$19:$19,'Tageplanung April'!82:82,"Wahl 2"))*(3+IF($D63="F",2,0))/5+(SUMIFS('Tageplanung August'!$20:$20,'Tageplanung August'!82:82,"Psych")+SUMIFS('Tageplanung August'!$19:$19,'Tageplanung August'!82:82,"Orient.Ph.")+SUMIFS('Tageplanung August'!$19:$19,'Tageplanung August'!82:82,"Vertiefung")+SUMIFS('Tageplanung August'!$19:$19,'Tageplanung August'!82:82,"Wahl 1")+SUMIFS('Tageplanung August'!$19:$19,'Tageplanung August'!82:82,"Wahl 2"))*(3+IF($D63="F",2,0))/5+(SUMIFS('Tageplanung Oktober'!$20:$20,'Tageplanung Oktober'!82:82,"Psych")+SUMIFS('Tageplanung Oktober'!$19:$19,'Tageplanung Oktober'!82:82,"Orient.Ph.")+SUMIFS('Tageplanung Oktober'!$19:$19,'Tageplanung Oktober'!82:82,"Vertiefung")+SUMIFS('Tageplanung Oktober'!$19:$19,'Tageplanung Oktober'!82:82,"Wahl 1")+SUMIFS('Tageplanung Oktober'!$19:$19,'Tageplanung Oktober'!82:82,"Wahl 2"))*(3+IF($D63="F",2,0))/5+SUMIFS('Blockplanung April'!$20:$20,'Blockplanung April'!82:82,"Psych")+SUMIFS('Blockplanung April'!$19:$19,'Blockplanung April'!82:82,"Orient.Ph.")+SUMIFS('Blockplanung April'!$19:$19,'Blockplanung April'!82:82,"Vertiefung")+SUMIFS('Blockplanung April'!$19:$19,'Blockplanung April'!82:82,"Wahl 1")+SUMIFS('Blockplanung April'!$19:$19,'Blockplanung April'!82:82,"Wahl 2")+SUMIFS('Blockplanung August'!$20:$20,'Blockplanung August'!82:82,"Psych")+SUMIFS('Blockplanung August'!$19:$19,'Blockplanung August'!82:82,"Orient.Ph.")+SUMIFS('Blockplanung August'!$19:$19,'Blockplanung August'!82:82,"Vertiefung")+SUMIFS('Blockplanung August'!$19:$19,'Blockplanung August'!82:82,"Wahl 1")+SUMIFS('Blockplanung August'!$19:$19,'Blockplanung August'!82:82,"Wahl 2")+SUMIFS('Blockplanung Oktober'!$20:$20,'Blockplanung Oktober'!82:82,"Psych")+SUMIFS('Blockplanung Oktober'!$19:$19,'Blockplanung Oktober'!82:82,"Orient.Ph.")+SUMIFS('Blockplanung Oktober'!$19:$19,'Blockplanung Oktober'!82:82,"Vertiefung")+SUMIFS('Blockplanung Oktober'!$19:$19,'Blockplanung Oktober'!82:82,"Wahl 1")+SUMIFS('Blockplanung Oktober'!$19:$19,'Blockplanung Oktober'!82:82,"Wahl 2")</f>
        <v>0</v>
      </c>
      <c r="J63" s="9">
        <f t="shared" si="0"/>
        <v>224</v>
      </c>
      <c r="K63" s="9">
        <f t="shared" si="1"/>
        <v>88</v>
      </c>
      <c r="L63" s="9">
        <f t="shared" si="2"/>
        <v>32</v>
      </c>
      <c r="M63" s="9">
        <f t="shared" si="3"/>
        <v>8</v>
      </c>
      <c r="N63" s="7">
        <f t="shared" si="4"/>
        <v>120</v>
      </c>
      <c r="O63" s="316"/>
    </row>
    <row r="64" spans="1:15" x14ac:dyDescent="0.2">
      <c r="A64" s="258"/>
      <c r="B64" s="310" t="s">
        <v>9</v>
      </c>
      <c r="C64" s="11">
        <v>22</v>
      </c>
      <c r="D64" s="39" t="s">
        <v>27</v>
      </c>
      <c r="E64" s="9">
        <f>(SUMIFS('Tageplanung April'!$20:$20,'Tageplanung April'!83:83,"APH")+SUMIFS('Tageplanung April'!$18:$18,'Tageplanung April'!83:83,"Orient.Ph.")+SUMIFS('Tageplanung April'!$18:$18,'Tageplanung April'!83:83,"Vertiefung")+SUMIFS('Tageplanung April'!$18:$18,'Tageplanung April'!83:83,"Wahl 1")+SUMIFS('Tageplanung April'!$18:$18,'Tageplanung April'!83:83,"Wahl 2"))*(3+IF($D64="F",2,0))/5+(SUMIFS('Tageplanung August'!$20:$20,'Tageplanung August'!83:83,"APH")+SUMIFS('Tageplanung August'!$18:$18,'Tageplanung August'!83:83,"Orient.Ph.")+SUMIFS('Tageplanung August'!$18:$18,'Tageplanung August'!83:83,"Vertiefung")+SUMIFS('Tageplanung August'!$18:$18,'Tageplanung August'!83:83,"Wahl 1")+SUMIFS('Tageplanung August'!$18:$18,'Tageplanung August'!83:83,"Wahl 2"))*(3+IF($D64="F",2,0))/5+(SUMIFS('Tageplanung Oktober'!$20:$20,'Tageplanung Oktober'!83:83,"APH")+SUMIFS('Tageplanung Oktober'!$18:$18,'Tageplanung Oktober'!83:83,"Orient.Ph.")+SUMIFS('Tageplanung Oktober'!$18:$18,'Tageplanung Oktober'!83:83,"Vertiefung")+SUMIFS('Tageplanung Oktober'!$18:$18,'Tageplanung Oktober'!83:83,"Wahl 1")+SUMIFS('Tageplanung Oktober'!$18:$18,'Tageplanung Oktober'!83:83,"Wahl 2"))*(3+IF($D64="F",2,0))/5+SUMIFS('Blockplanung April'!$20:$20,'Blockplanung April'!83:83,"APH")+SUMIFS('Blockplanung April'!$18:$18,'Blockplanung April'!83:83,"Orient.Ph.")+SUMIFS('Blockplanung April'!$18:$18,'Blockplanung April'!83:83,"Vertiefung")+SUMIFS('Blockplanung April'!$18:$18,'Blockplanung April'!83:83,"Wahl 1")+SUMIFS('Blockplanung April'!$18:$18,'Blockplanung April'!83:83,"Wahl 2")+SUMIFS('Blockplanung August'!$20:$20,'Blockplanung August'!83:83,"APH")+SUMIFS('Blockplanung August'!$18:$18,'Blockplanung August'!83:83,"Orient.Ph.")+SUMIFS('Blockplanung August'!$18:$18,'Blockplanung August'!83:83,"Vertiefung")+SUMIFS('Blockplanung August'!$18:$18,'Blockplanung August'!83:83,"Wahl 1")+SUMIFS('Blockplanung August'!$18:$18,'Blockplanung August'!83:83,"Wahl 2")+SUMIFS('Blockplanung Oktober'!$20:$20,'Blockplanung Oktober'!83:83,"APH")+SUMIFS('Blockplanung Oktober'!$18:$18,'Blockplanung Oktober'!83:83,"Orient.Ph.")+SUMIFS('Blockplanung Oktober'!$18:$18,'Blockplanung Oktober'!83:83,"Vertiefung")+SUMIFS('Blockplanung Oktober'!$18:$18,'Blockplanung Oktober'!83:83,"Wahl 1")+SUMIFS('Blockplanung Oktober'!$18:$18,'Blockplanung Oktober'!83:83,"Wahl 2")</f>
        <v>160</v>
      </c>
      <c r="F64" s="9">
        <f>(SUMIFS('Tageplanung April'!$20:$20,'Tageplanung April'!83:83,"AD")+SUMIFS('Tageplanung April'!$17:$17,'Tageplanung April'!83:83,"Orient.Ph.")+SUMIFS('Tageplanung April'!$17:$17,'Tageplanung April'!83:83,"Vertiefung")+SUMIFS('Tageplanung April'!$17:$17,'Tageplanung April'!83:83,"Wahl 1")+SUMIFS('Tageplanung April'!$17:$17,'Tageplanung April'!83:83,"Wahl 2"))*(3+IF($D64="F",2,0))/5+(SUMIFS('Tageplanung August'!$20:$20,'Tageplanung August'!83:83,"AD")+SUMIFS('Tageplanung August'!$17:$17,'Tageplanung August'!83:83,"Orient.Ph.")+SUMIFS('Tageplanung August'!$17:$17,'Tageplanung August'!83:83,"Vertiefung")+SUMIFS('Tageplanung August'!$17:$17,'Tageplanung August'!83:83,"Wahl 1")+SUMIFS('Tageplanung August'!$17:$17,'Tageplanung August'!83:83,"Wahl 2"))*(3+IF($D64="F",2,0))/5+(SUMIFS('Tageplanung Oktober'!$20:$20,'Tageplanung Oktober'!83:83,"AD")+SUMIFS('Tageplanung Oktober'!$17:$17,'Tageplanung Oktober'!83:83,"Orient.Ph.")+SUMIFS('Tageplanung Oktober'!$17:$17,'Tageplanung Oktober'!83:83,"Vertiefung")+SUMIFS('Tageplanung Oktober'!$17:$17,'Tageplanung Oktober'!83:83,"Wahl 1")+SUMIFS('Tageplanung Oktober'!$17:$17,'Tageplanung Oktober'!83:83,"Wahl 2"))*(3+IF($D64="F",2,0))/5+SUMIFS('Blockplanung April'!$20:$20,'Blockplanung April'!83:83,"AD")+SUMIFS('Blockplanung April'!$17:$17,'Blockplanung April'!83:83,"Orient.Ph.")+SUMIFS('Blockplanung April'!$17:$17,'Blockplanung April'!83:83,"Vertiefung")+SUMIFS('Blockplanung April'!$17:$17,'Blockplanung April'!83:83,"Wahl 1")+SUMIFS('Blockplanung April'!$17:$17,'Blockplanung April'!83:83,"Wahl 2")+SUMIFS('Blockplanung August'!$20:$20,'Blockplanung August'!83:83,"AD")+SUMIFS('Blockplanung August'!$17:$17,'Blockplanung August'!83:83,"Orient.Ph.")+SUMIFS('Blockplanung August'!$17:$17,'Blockplanung August'!83:83,"Vertiefung")+SUMIFS('Blockplanung August'!$17:$17,'Blockplanung August'!83:83,"Wahl 1")+SUMIFS('Blockplanung August'!$17:$17,'Blockplanung August'!83:83,"Wahl 2")+SUMIFS('Blockplanung Oktober'!$20:$20,'Blockplanung Oktober'!83:83,"AD")+SUMIFS('Blockplanung Oktober'!$17:$17,'Blockplanung Oktober'!83:83,"Orient.Ph.")+SUMIFS('Blockplanung Oktober'!$17:$17,'Blockplanung Oktober'!83:83,"Vertiefung")+SUMIFS('Blockplanung Oktober'!$17:$17,'Blockplanung Oktober'!83:83,"Wahl 1")+SUMIFS('Blockplanung Oktober'!$17:$17,'Blockplanung Oktober'!83:83,"Wahl 2")</f>
        <v>113</v>
      </c>
      <c r="G64" s="9">
        <f>(SUMIFS('Tageplanung April'!$20:$20,'Tageplanung April'!83:83,"KH")+SUMIFS('Tageplanung April'!$15:$15,'Tageplanung April'!83:83,"Orient.Ph.")+SUMIFS('Tageplanung April'!$15:$15,'Tageplanung April'!83:83,"Vertiefung")+SUMIFS('Tageplanung April'!$15:$15,'Tageplanung April'!83:83,"Wahl 1")+SUMIFS('Tageplanung April'!$15:$15,'Tageplanung April'!83:83,"Wahl 2"))*(3+IF($D64="F",2,0))/5+(SUMIFS('Tageplanung August'!$20:$20,'Tageplanung August'!83:83,"KH")+SUMIFS('Tageplanung August'!$15:$15,'Tageplanung August'!83:83,"Orient.Ph.")+SUMIFS('Tageplanung August'!$15:$15,'Tageplanung August'!83:83,"Vertiefung")+SUMIFS('Tageplanung August'!$15:$15,'Tageplanung August'!83:83,"Wahl 1")+SUMIFS('Tageplanung August'!$15:$15,'Tageplanung August'!83:83,"Wahl 2"))*(3+IF($D64="F",2,0))/5+(SUMIFS('Tageplanung Oktober'!$20:$20,'Tageplanung Oktober'!83:83,"KH")+SUMIFS('Tageplanung Oktober'!$15:$15,'Tageplanung Oktober'!83:83,"Orient.Ph.")+SUMIFS('Tageplanung Oktober'!$15:$15,'Tageplanung Oktober'!83:83,"Vertiefung")+SUMIFS('Tageplanung Oktober'!$15:$15,'Tageplanung Oktober'!83:83,"Wahl 1")+SUMIFS('Tageplanung Oktober'!$15:$15,'Tageplanung Oktober'!83:83,"Wahl 2"))*(3+IF($D64="F",2,0))/5+SUMIFS('Blockplanung April'!$20:$20,'Blockplanung April'!83:83,"KH")+SUMIFS('Blockplanung April'!$15:$15,'Blockplanung April'!83:83,"Orient.Ph.")+SUMIFS('Blockplanung April'!$15:$15,'Blockplanung April'!83:83,"Vertiefung")+SUMIFS('Blockplanung April'!$15:$15,'Blockplanung April'!83:83,"Wahl 1")+SUMIFS('Blockplanung April'!$15:$15,'Blockplanung April'!83:83,"Wahl 2")+SUMIFS('Blockplanung August'!$20:$20,'Blockplanung August'!83:83,"KH")+SUMIFS('Blockplanung August'!$15:$15,'Blockplanung August'!83:83,"Orient.Ph.")+SUMIFS('Blockplanung August'!$15:$15,'Blockplanung August'!83:83,"Vertiefung")+SUMIFS('Blockplanung August'!$15:$15,'Blockplanung August'!83:83,"Wahl 1")+SUMIFS('Blockplanung August'!$15:$15,'Blockplanung August'!83:83,"Wahl 2")+SUMIFS('Blockplanung Oktober'!$20:$20,'Blockplanung Oktober'!83:83,"KH")+SUMIFS('Blockplanung Oktober'!$15:$15,'Blockplanung Oktober'!83:83,"Orient.Ph.")+SUMIFS('Blockplanung Oktober'!$15:$15,'Blockplanung Oktober'!83:83,"Vertiefung")+SUMIFS('Blockplanung Oktober'!$15:$15,'Blockplanung Oktober'!83:83,"Wahl 1")+SUMIFS('Blockplanung Oktober'!$15:$15,'Blockplanung Oktober'!83:83,"Wahl 2")</f>
        <v>92</v>
      </c>
      <c r="H64" s="9">
        <f>(SUMIFS('Tageplanung April'!$20:$20,'Tageplanung April'!83:83,"Päd")+SUMIFS('Tageplanung April'!$16:$16,'Tageplanung April'!83:83,"Orient.Ph.")+SUMIFS('Tageplanung April'!$16:$16,'Tageplanung April'!83:83,"Vertiefung")+SUMIFS('Tageplanung April'!$16:$16,'Tageplanung April'!83:83,"Wahl 1")+SUMIFS('Tageplanung April'!$16:$16,'Tageplanung April'!83:83,"Wahl 2"))*(3+IF($D64="F",2,0))/5+(SUMIFS('Tageplanung August'!$20:$20,'Tageplanung August'!83:83,"Päd")+SUMIFS('Tageplanung August'!$16:$16,'Tageplanung August'!83:83,"Orient.Ph.")+SUMIFS('Tageplanung August'!$16:$16,'Tageplanung August'!83:83,"Vertiefung")+SUMIFS('Tageplanung August'!$16:$16,'Tageplanung August'!83:83,"Wahl 1")+SUMIFS('Tageplanung August'!$16:$16,'Tageplanung August'!83:83,"Wahl 2"))*(3+IF($D64="F",2,0))/5+(SUMIFS('Tageplanung Oktober'!$20:$20,'Tageplanung Oktober'!83:83,"Päd")+SUMIFS('Tageplanung Oktober'!$16:$16,'Tageplanung Oktober'!83:83,"Orient.Ph.")+SUMIFS('Tageplanung Oktober'!$16:$16,'Tageplanung Oktober'!83:83,"Vertiefung")+SUMIFS('Tageplanung Oktober'!$16:$16,'Tageplanung Oktober'!83:83,"Wahl 1")+SUMIFS('Tageplanung Oktober'!$16:$16,'Tageplanung Oktober'!83:83,"Wahl 2"))*(3+IF($D64="F",2,0))/5+SUMIFS('Blockplanung April'!$20:$20,'Blockplanung April'!83:83,"Päd")+SUMIFS('Blockplanung April'!$16:$16,'Blockplanung April'!83:83,"Orient.Ph.")+SUMIFS('Blockplanung April'!$16:$16,'Blockplanung April'!83:83,"Vertiefung")+SUMIFS('Blockplanung April'!$16:$16,'Blockplanung April'!83:83,"Wahl 1")+SUMIFS('Blockplanung April'!$16:$16,'Blockplanung April'!83:83,"Wahl 2")+SUMIFS('Blockplanung August'!$20:$20,'Blockplanung August'!83:83,"Päd")+SUMIFS('Blockplanung August'!$16:$16,'Blockplanung August'!83:83,"Orient.Ph.")+SUMIFS('Blockplanung August'!$16:$16,'Blockplanung August'!83:83,"Vertiefung")+SUMIFS('Blockplanung August'!$16:$16,'Blockplanung August'!83:83,"Wahl 1")+SUMIFS('Blockplanung August'!$16:$16,'Blockplanung August'!83:83,"Wahl 2")+SUMIFS('Blockplanung Oktober'!$20:$20,'Blockplanung Oktober'!83:83,"Päd")+SUMIFS('Blockplanung Oktober'!$16:$16,'Blockplanung Oktober'!83:83,"Orient.Ph.")+SUMIFS('Blockplanung Oktober'!$16:$16,'Blockplanung Oktober'!83:83,"Vertiefung")+SUMIFS('Blockplanung Oktober'!$16:$16,'Blockplanung Oktober'!83:83,"Wahl 1")+SUMIFS('Blockplanung Oktober'!$16:$16,'Blockplanung Oktober'!83:83,"Wahl 2")</f>
        <v>19</v>
      </c>
      <c r="I64" s="9">
        <f>(SUMIFS('Tageplanung April'!$20:$20,'Tageplanung April'!83:83,"Psych")+SUMIFS('Tageplanung April'!$19:$19,'Tageplanung April'!83:83,"Orient.Ph.")+SUMIFS('Tageplanung April'!$19:$19,'Tageplanung April'!83:83,"Vertiefung")+SUMIFS('Tageplanung April'!$19:$19,'Tageplanung April'!83:83,"Wahl 1")+SUMIFS('Tageplanung April'!$19:$19,'Tageplanung April'!83:83,"Wahl 2"))*(3+IF($D64="F",2,0))/5+(SUMIFS('Tageplanung August'!$20:$20,'Tageplanung August'!83:83,"Psych")+SUMIFS('Tageplanung August'!$19:$19,'Tageplanung August'!83:83,"Orient.Ph.")+SUMIFS('Tageplanung August'!$19:$19,'Tageplanung August'!83:83,"Vertiefung")+SUMIFS('Tageplanung August'!$19:$19,'Tageplanung August'!83:83,"Wahl 1")+SUMIFS('Tageplanung August'!$19:$19,'Tageplanung August'!83:83,"Wahl 2"))*(3+IF($D64="F",2,0))/5+(SUMIFS('Tageplanung Oktober'!$20:$20,'Tageplanung Oktober'!83:83,"Psych")+SUMIFS('Tageplanung Oktober'!$19:$19,'Tageplanung Oktober'!83:83,"Orient.Ph.")+SUMIFS('Tageplanung Oktober'!$19:$19,'Tageplanung Oktober'!83:83,"Vertiefung")+SUMIFS('Tageplanung Oktober'!$19:$19,'Tageplanung Oktober'!83:83,"Wahl 1")+SUMIFS('Tageplanung Oktober'!$19:$19,'Tageplanung Oktober'!83:83,"Wahl 2"))*(3+IF($D64="F",2,0))/5+SUMIFS('Blockplanung April'!$20:$20,'Blockplanung April'!83:83,"Psych")+SUMIFS('Blockplanung April'!$19:$19,'Blockplanung April'!83:83,"Orient.Ph.")+SUMIFS('Blockplanung April'!$19:$19,'Blockplanung April'!83:83,"Vertiefung")+SUMIFS('Blockplanung April'!$19:$19,'Blockplanung April'!83:83,"Wahl 1")+SUMIFS('Blockplanung April'!$19:$19,'Blockplanung April'!83:83,"Wahl 2")+SUMIFS('Blockplanung August'!$20:$20,'Blockplanung August'!83:83,"Psych")+SUMIFS('Blockplanung August'!$19:$19,'Blockplanung August'!83:83,"Orient.Ph.")+SUMIFS('Blockplanung August'!$19:$19,'Blockplanung August'!83:83,"Vertiefung")+SUMIFS('Blockplanung August'!$19:$19,'Blockplanung August'!83:83,"Wahl 1")+SUMIFS('Blockplanung August'!$19:$19,'Blockplanung August'!83:83,"Wahl 2")+SUMIFS('Blockplanung Oktober'!$20:$20,'Blockplanung Oktober'!83:83,"Psych")+SUMIFS('Blockplanung Oktober'!$19:$19,'Blockplanung Oktober'!83:83,"Orient.Ph.")+SUMIFS('Blockplanung Oktober'!$19:$19,'Blockplanung Oktober'!83:83,"Vertiefung")+SUMIFS('Blockplanung Oktober'!$19:$19,'Blockplanung Oktober'!83:83,"Wahl 1")+SUMIFS('Blockplanung Oktober'!$19:$19,'Blockplanung Oktober'!83:83,"Wahl 2")</f>
        <v>0</v>
      </c>
      <c r="J64" s="9">
        <f t="shared" si="0"/>
        <v>224</v>
      </c>
      <c r="K64" s="9">
        <f t="shared" si="1"/>
        <v>88</v>
      </c>
      <c r="L64" s="9">
        <f t="shared" si="2"/>
        <v>32</v>
      </c>
      <c r="M64" s="9">
        <f t="shared" si="3"/>
        <v>8</v>
      </c>
      <c r="N64" s="7">
        <f t="shared" si="4"/>
        <v>120</v>
      </c>
      <c r="O64" s="316"/>
    </row>
    <row r="65" spans="1:15" x14ac:dyDescent="0.2">
      <c r="A65" s="258"/>
      <c r="B65" s="310"/>
      <c r="C65" s="11">
        <v>23</v>
      </c>
      <c r="D65" s="39"/>
      <c r="E65" s="9">
        <f>(SUMIFS('Tageplanung April'!$20:$20,'Tageplanung April'!84:84,"APH")+SUMIFS('Tageplanung April'!$18:$18,'Tageplanung April'!84:84,"Orient.Ph.")+SUMIFS('Tageplanung April'!$18:$18,'Tageplanung April'!84:84,"Vertiefung")+SUMIFS('Tageplanung April'!$18:$18,'Tageplanung April'!84:84,"Wahl 1")+SUMIFS('Tageplanung April'!$18:$18,'Tageplanung April'!84:84,"Wahl 2"))*(3+IF($D65="F",2,0))/5+(SUMIFS('Tageplanung August'!$20:$20,'Tageplanung August'!84:84,"APH")+SUMIFS('Tageplanung August'!$18:$18,'Tageplanung August'!84:84,"Orient.Ph.")+SUMIFS('Tageplanung August'!$18:$18,'Tageplanung August'!84:84,"Vertiefung")+SUMIFS('Tageplanung August'!$18:$18,'Tageplanung August'!84:84,"Wahl 1")+SUMIFS('Tageplanung August'!$18:$18,'Tageplanung August'!84:84,"Wahl 2"))*(3+IF($D65="F",2,0))/5+(SUMIFS('Tageplanung Oktober'!$20:$20,'Tageplanung Oktober'!84:84,"APH")+SUMIFS('Tageplanung Oktober'!$18:$18,'Tageplanung Oktober'!84:84,"Orient.Ph.")+SUMIFS('Tageplanung Oktober'!$18:$18,'Tageplanung Oktober'!84:84,"Vertiefung")+SUMIFS('Tageplanung Oktober'!$18:$18,'Tageplanung Oktober'!84:84,"Wahl 1")+SUMIFS('Tageplanung Oktober'!$18:$18,'Tageplanung Oktober'!84:84,"Wahl 2"))*(3+IF($D65="F",2,0))/5+SUMIFS('Blockplanung April'!$20:$20,'Blockplanung April'!84:84,"APH")+SUMIFS('Blockplanung April'!$18:$18,'Blockplanung April'!84:84,"Orient.Ph.")+SUMIFS('Blockplanung April'!$18:$18,'Blockplanung April'!84:84,"Vertiefung")+SUMIFS('Blockplanung April'!$18:$18,'Blockplanung April'!84:84,"Wahl 1")+SUMIFS('Blockplanung April'!$18:$18,'Blockplanung April'!84:84,"Wahl 2")+SUMIFS('Blockplanung August'!$20:$20,'Blockplanung August'!84:84,"APH")+SUMIFS('Blockplanung August'!$18:$18,'Blockplanung August'!84:84,"Orient.Ph.")+SUMIFS('Blockplanung August'!$18:$18,'Blockplanung August'!84:84,"Vertiefung")+SUMIFS('Blockplanung August'!$18:$18,'Blockplanung August'!84:84,"Wahl 1")+SUMIFS('Blockplanung August'!$18:$18,'Blockplanung August'!84:84,"Wahl 2")+SUMIFS('Blockplanung Oktober'!$20:$20,'Blockplanung Oktober'!84:84,"APH")+SUMIFS('Blockplanung Oktober'!$18:$18,'Blockplanung Oktober'!84:84,"Orient.Ph.")+SUMIFS('Blockplanung Oktober'!$18:$18,'Blockplanung Oktober'!84:84,"Vertiefung")+SUMIFS('Blockplanung Oktober'!$18:$18,'Blockplanung Oktober'!84:84,"Wahl 1")+SUMIFS('Blockplanung Oktober'!$18:$18,'Blockplanung Oktober'!84:84,"Wahl 2")</f>
        <v>125.6</v>
      </c>
      <c r="F65" s="9">
        <f>(SUMIFS('Tageplanung April'!$20:$20,'Tageplanung April'!84:84,"AD")+SUMIFS('Tageplanung April'!$17:$17,'Tageplanung April'!84:84,"Orient.Ph.")+SUMIFS('Tageplanung April'!$17:$17,'Tageplanung April'!84:84,"Vertiefung")+SUMIFS('Tageplanung April'!$17:$17,'Tageplanung April'!84:84,"Wahl 1")+SUMIFS('Tageplanung April'!$17:$17,'Tageplanung April'!84:84,"Wahl 2"))*(3+IF($D65="F",2,0))/5+(SUMIFS('Tageplanung August'!$20:$20,'Tageplanung August'!84:84,"AD")+SUMIFS('Tageplanung August'!$17:$17,'Tageplanung August'!84:84,"Orient.Ph.")+SUMIFS('Tageplanung August'!$17:$17,'Tageplanung August'!84:84,"Vertiefung")+SUMIFS('Tageplanung August'!$17:$17,'Tageplanung August'!84:84,"Wahl 1")+SUMIFS('Tageplanung August'!$17:$17,'Tageplanung August'!84:84,"Wahl 2"))*(3+IF($D65="F",2,0))/5+(SUMIFS('Tageplanung Oktober'!$20:$20,'Tageplanung Oktober'!84:84,"AD")+SUMIFS('Tageplanung Oktober'!$17:$17,'Tageplanung Oktober'!84:84,"Orient.Ph.")+SUMIFS('Tageplanung Oktober'!$17:$17,'Tageplanung Oktober'!84:84,"Vertiefung")+SUMIFS('Tageplanung Oktober'!$17:$17,'Tageplanung Oktober'!84:84,"Wahl 1")+SUMIFS('Tageplanung Oktober'!$17:$17,'Tageplanung Oktober'!84:84,"Wahl 2"))*(3+IF($D65="F",2,0))/5+SUMIFS('Blockplanung April'!$20:$20,'Blockplanung April'!84:84,"AD")+SUMIFS('Blockplanung April'!$17:$17,'Blockplanung April'!84:84,"Orient.Ph.")+SUMIFS('Blockplanung April'!$17:$17,'Blockplanung April'!84:84,"Vertiefung")+SUMIFS('Blockplanung April'!$17:$17,'Blockplanung April'!84:84,"Wahl 1")+SUMIFS('Blockplanung April'!$17:$17,'Blockplanung April'!84:84,"Wahl 2")+SUMIFS('Blockplanung August'!$20:$20,'Blockplanung August'!84:84,"AD")+SUMIFS('Blockplanung August'!$17:$17,'Blockplanung August'!84:84,"Orient.Ph.")+SUMIFS('Blockplanung August'!$17:$17,'Blockplanung August'!84:84,"Vertiefung")+SUMIFS('Blockplanung August'!$17:$17,'Blockplanung August'!84:84,"Wahl 1")+SUMIFS('Blockplanung August'!$17:$17,'Blockplanung August'!84:84,"Wahl 2")+SUMIFS('Blockplanung Oktober'!$20:$20,'Blockplanung Oktober'!84:84,"AD")+SUMIFS('Blockplanung Oktober'!$17:$17,'Blockplanung Oktober'!84:84,"Orient.Ph.")+SUMIFS('Blockplanung Oktober'!$17:$17,'Blockplanung Oktober'!84:84,"Vertiefung")+SUMIFS('Blockplanung Oktober'!$17:$17,'Blockplanung Oktober'!84:84,"Wahl 1")+SUMIFS('Blockplanung Oktober'!$17:$17,'Blockplanung Oktober'!84:84,"Wahl 2")</f>
        <v>84.199999999999989</v>
      </c>
      <c r="G65" s="9">
        <f>(SUMIFS('Tageplanung April'!$20:$20,'Tageplanung April'!84:84,"KH")+SUMIFS('Tageplanung April'!$15:$15,'Tageplanung April'!84:84,"Orient.Ph.")+SUMIFS('Tageplanung April'!$15:$15,'Tageplanung April'!84:84,"Vertiefung")+SUMIFS('Tageplanung April'!$15:$15,'Tageplanung April'!84:84,"Wahl 1")+SUMIFS('Tageplanung April'!$15:$15,'Tageplanung April'!84:84,"Wahl 2"))*(3+IF($D65="F",2,0))/5+(SUMIFS('Tageplanung August'!$20:$20,'Tageplanung August'!84:84,"KH")+SUMIFS('Tageplanung August'!$15:$15,'Tageplanung August'!84:84,"Orient.Ph.")+SUMIFS('Tageplanung August'!$15:$15,'Tageplanung August'!84:84,"Vertiefung")+SUMIFS('Tageplanung August'!$15:$15,'Tageplanung August'!84:84,"Wahl 1")+SUMIFS('Tageplanung August'!$15:$15,'Tageplanung August'!84:84,"Wahl 2"))*(3+IF($D65="F",2,0))/5+(SUMIFS('Tageplanung Oktober'!$20:$20,'Tageplanung Oktober'!84:84,"KH")+SUMIFS('Tageplanung Oktober'!$15:$15,'Tageplanung Oktober'!84:84,"Orient.Ph.")+SUMIFS('Tageplanung Oktober'!$15:$15,'Tageplanung Oktober'!84:84,"Vertiefung")+SUMIFS('Tageplanung Oktober'!$15:$15,'Tageplanung Oktober'!84:84,"Wahl 1")+SUMIFS('Tageplanung Oktober'!$15:$15,'Tageplanung Oktober'!84:84,"Wahl 2"))*(3+IF($D65="F",2,0))/5+SUMIFS('Blockplanung April'!$20:$20,'Blockplanung April'!84:84,"KH")+SUMIFS('Blockplanung April'!$15:$15,'Blockplanung April'!84:84,"Orient.Ph.")+SUMIFS('Blockplanung April'!$15:$15,'Blockplanung April'!84:84,"Vertiefung")+SUMIFS('Blockplanung April'!$15:$15,'Blockplanung April'!84:84,"Wahl 1")+SUMIFS('Blockplanung April'!$15:$15,'Blockplanung April'!84:84,"Wahl 2")+SUMIFS('Blockplanung August'!$20:$20,'Blockplanung August'!84:84,"KH")+SUMIFS('Blockplanung August'!$15:$15,'Blockplanung August'!84:84,"Orient.Ph.")+SUMIFS('Blockplanung August'!$15:$15,'Blockplanung August'!84:84,"Vertiefung")+SUMIFS('Blockplanung August'!$15:$15,'Blockplanung August'!84:84,"Wahl 1")+SUMIFS('Blockplanung August'!$15:$15,'Blockplanung August'!84:84,"Wahl 2")+SUMIFS('Blockplanung Oktober'!$20:$20,'Blockplanung Oktober'!84:84,"KH")+SUMIFS('Blockplanung Oktober'!$15:$15,'Blockplanung Oktober'!84:84,"Orient.Ph.")+SUMIFS('Blockplanung Oktober'!$15:$15,'Blockplanung Oktober'!84:84,"Vertiefung")+SUMIFS('Blockplanung Oktober'!$15:$15,'Blockplanung Oktober'!84:84,"Wahl 1")+SUMIFS('Blockplanung Oktober'!$15:$15,'Blockplanung Oktober'!84:84,"Wahl 2")</f>
        <v>68.8</v>
      </c>
      <c r="H65" s="9">
        <f>(SUMIFS('Tageplanung April'!$20:$20,'Tageplanung April'!84:84,"Päd")+SUMIFS('Tageplanung April'!$16:$16,'Tageplanung April'!84:84,"Orient.Ph.")+SUMIFS('Tageplanung April'!$16:$16,'Tageplanung April'!84:84,"Vertiefung")+SUMIFS('Tageplanung April'!$16:$16,'Tageplanung April'!84:84,"Wahl 1")+SUMIFS('Tageplanung April'!$16:$16,'Tageplanung April'!84:84,"Wahl 2"))*(3+IF($D65="F",2,0))/5+(SUMIFS('Tageplanung August'!$20:$20,'Tageplanung August'!84:84,"Päd")+SUMIFS('Tageplanung August'!$16:$16,'Tageplanung August'!84:84,"Orient.Ph.")+SUMIFS('Tageplanung August'!$16:$16,'Tageplanung August'!84:84,"Vertiefung")+SUMIFS('Tageplanung August'!$16:$16,'Tageplanung August'!84:84,"Wahl 1")+SUMIFS('Tageplanung August'!$16:$16,'Tageplanung August'!84:84,"Wahl 2"))*(3+IF($D65="F",2,0))/5+(SUMIFS('Tageplanung Oktober'!$20:$20,'Tageplanung Oktober'!84:84,"Päd")+SUMIFS('Tageplanung Oktober'!$16:$16,'Tageplanung Oktober'!84:84,"Orient.Ph.")+SUMIFS('Tageplanung Oktober'!$16:$16,'Tageplanung Oktober'!84:84,"Vertiefung")+SUMIFS('Tageplanung Oktober'!$16:$16,'Tageplanung Oktober'!84:84,"Wahl 1")+SUMIFS('Tageplanung Oktober'!$16:$16,'Tageplanung Oktober'!84:84,"Wahl 2"))*(3+IF($D65="F",2,0))/5+SUMIFS('Blockplanung April'!$20:$20,'Blockplanung April'!84:84,"Päd")+SUMIFS('Blockplanung April'!$16:$16,'Blockplanung April'!84:84,"Orient.Ph.")+SUMIFS('Blockplanung April'!$16:$16,'Blockplanung April'!84:84,"Vertiefung")+SUMIFS('Blockplanung April'!$16:$16,'Blockplanung April'!84:84,"Wahl 1")+SUMIFS('Blockplanung April'!$16:$16,'Blockplanung April'!84:84,"Wahl 2")+SUMIFS('Blockplanung August'!$20:$20,'Blockplanung August'!84:84,"Päd")+SUMIFS('Blockplanung August'!$16:$16,'Blockplanung August'!84:84,"Orient.Ph.")+SUMIFS('Blockplanung August'!$16:$16,'Blockplanung August'!84:84,"Vertiefung")+SUMIFS('Blockplanung August'!$16:$16,'Blockplanung August'!84:84,"Wahl 1")+SUMIFS('Blockplanung August'!$16:$16,'Blockplanung August'!84:84,"Wahl 2")+SUMIFS('Blockplanung Oktober'!$20:$20,'Blockplanung Oktober'!84:84,"Päd")+SUMIFS('Blockplanung Oktober'!$16:$16,'Blockplanung Oktober'!84:84,"Orient.Ph.")+SUMIFS('Blockplanung Oktober'!$16:$16,'Blockplanung Oktober'!84:84,"Vertiefung")+SUMIFS('Blockplanung Oktober'!$16:$16,'Blockplanung Oktober'!84:84,"Wahl 1")+SUMIFS('Blockplanung Oktober'!$16:$16,'Blockplanung Oktober'!84:84,"Wahl 2")</f>
        <v>14.2</v>
      </c>
      <c r="I65" s="9">
        <f>(SUMIFS('Tageplanung April'!$20:$20,'Tageplanung April'!84:84,"Psych")+SUMIFS('Tageplanung April'!$19:$19,'Tageplanung April'!84:84,"Orient.Ph.")+SUMIFS('Tageplanung April'!$19:$19,'Tageplanung April'!84:84,"Vertiefung")+SUMIFS('Tageplanung April'!$19:$19,'Tageplanung April'!84:84,"Wahl 1")+SUMIFS('Tageplanung April'!$19:$19,'Tageplanung April'!84:84,"Wahl 2"))*(3+IF($D65="F",2,0))/5+(SUMIFS('Tageplanung August'!$20:$20,'Tageplanung August'!84:84,"Psych")+SUMIFS('Tageplanung August'!$19:$19,'Tageplanung August'!84:84,"Orient.Ph.")+SUMIFS('Tageplanung August'!$19:$19,'Tageplanung August'!84:84,"Vertiefung")+SUMIFS('Tageplanung August'!$19:$19,'Tageplanung August'!84:84,"Wahl 1")+SUMIFS('Tageplanung August'!$19:$19,'Tageplanung August'!84:84,"Wahl 2"))*(3+IF($D65="F",2,0))/5+(SUMIFS('Tageplanung Oktober'!$20:$20,'Tageplanung Oktober'!84:84,"Psych")+SUMIFS('Tageplanung Oktober'!$19:$19,'Tageplanung Oktober'!84:84,"Orient.Ph.")+SUMIFS('Tageplanung Oktober'!$19:$19,'Tageplanung Oktober'!84:84,"Vertiefung")+SUMIFS('Tageplanung Oktober'!$19:$19,'Tageplanung Oktober'!84:84,"Wahl 1")+SUMIFS('Tageplanung Oktober'!$19:$19,'Tageplanung Oktober'!84:84,"Wahl 2"))*(3+IF($D65="F",2,0))/5+SUMIFS('Blockplanung April'!$20:$20,'Blockplanung April'!84:84,"Psych")+SUMIFS('Blockplanung April'!$19:$19,'Blockplanung April'!84:84,"Orient.Ph.")+SUMIFS('Blockplanung April'!$19:$19,'Blockplanung April'!84:84,"Vertiefung")+SUMIFS('Blockplanung April'!$19:$19,'Blockplanung April'!84:84,"Wahl 1")+SUMIFS('Blockplanung April'!$19:$19,'Blockplanung April'!84:84,"Wahl 2")+SUMIFS('Blockplanung August'!$20:$20,'Blockplanung August'!84:84,"Psych")+SUMIFS('Blockplanung August'!$19:$19,'Blockplanung August'!84:84,"Orient.Ph.")+SUMIFS('Blockplanung August'!$19:$19,'Blockplanung August'!84:84,"Vertiefung")+SUMIFS('Blockplanung August'!$19:$19,'Blockplanung August'!84:84,"Wahl 1")+SUMIFS('Blockplanung August'!$19:$19,'Blockplanung August'!84:84,"Wahl 2")+SUMIFS('Blockplanung Oktober'!$20:$20,'Blockplanung Oktober'!84:84,"Psych")+SUMIFS('Blockplanung Oktober'!$19:$19,'Blockplanung Oktober'!84:84,"Orient.Ph.")+SUMIFS('Blockplanung Oktober'!$19:$19,'Blockplanung Oktober'!84:84,"Vertiefung")+SUMIFS('Blockplanung Oktober'!$19:$19,'Blockplanung Oktober'!84:84,"Wahl 1")+SUMIFS('Blockplanung Oktober'!$19:$19,'Blockplanung Oktober'!84:84,"Wahl 2")</f>
        <v>0</v>
      </c>
      <c r="J65" s="9">
        <f t="shared" si="0"/>
        <v>224</v>
      </c>
      <c r="K65" s="9">
        <f t="shared" si="1"/>
        <v>88</v>
      </c>
      <c r="L65" s="9">
        <f t="shared" si="2"/>
        <v>32</v>
      </c>
      <c r="M65" s="9">
        <f t="shared" si="3"/>
        <v>8</v>
      </c>
      <c r="N65" s="7">
        <f t="shared" si="4"/>
        <v>120</v>
      </c>
      <c r="O65" s="316"/>
    </row>
    <row r="66" spans="1:15" x14ac:dyDescent="0.2">
      <c r="A66" s="258"/>
      <c r="B66" s="310"/>
      <c r="C66" s="11">
        <v>24</v>
      </c>
      <c r="D66" s="39"/>
      <c r="E66" s="9">
        <f>(SUMIFS('Tageplanung April'!$20:$20,'Tageplanung April'!85:85,"APH")+SUMIFS('Tageplanung April'!$18:$18,'Tageplanung April'!85:85,"Orient.Ph.")+SUMIFS('Tageplanung April'!$18:$18,'Tageplanung April'!85:85,"Vertiefung")+SUMIFS('Tageplanung April'!$18:$18,'Tageplanung April'!85:85,"Wahl 1")+SUMIFS('Tageplanung April'!$18:$18,'Tageplanung April'!85:85,"Wahl 2"))*(3+IF($D66="F",2,0))/5+(SUMIFS('Tageplanung August'!$20:$20,'Tageplanung August'!85:85,"APH")+SUMIFS('Tageplanung August'!$18:$18,'Tageplanung August'!85:85,"Orient.Ph.")+SUMIFS('Tageplanung August'!$18:$18,'Tageplanung August'!85:85,"Vertiefung")+SUMIFS('Tageplanung August'!$18:$18,'Tageplanung August'!85:85,"Wahl 1")+SUMIFS('Tageplanung August'!$18:$18,'Tageplanung August'!85:85,"Wahl 2"))*(3+IF($D66="F",2,0))/5+(SUMIFS('Tageplanung Oktober'!$20:$20,'Tageplanung Oktober'!85:85,"APH")+SUMIFS('Tageplanung Oktober'!$18:$18,'Tageplanung Oktober'!85:85,"Orient.Ph.")+SUMIFS('Tageplanung Oktober'!$18:$18,'Tageplanung Oktober'!85:85,"Vertiefung")+SUMIFS('Tageplanung Oktober'!$18:$18,'Tageplanung Oktober'!85:85,"Wahl 1")+SUMIFS('Tageplanung Oktober'!$18:$18,'Tageplanung Oktober'!85:85,"Wahl 2"))*(3+IF($D66="F",2,0))/5+SUMIFS('Blockplanung April'!$20:$20,'Blockplanung April'!85:85,"APH")+SUMIFS('Blockplanung April'!$18:$18,'Blockplanung April'!85:85,"Orient.Ph.")+SUMIFS('Blockplanung April'!$18:$18,'Blockplanung April'!85:85,"Vertiefung")+SUMIFS('Blockplanung April'!$18:$18,'Blockplanung April'!85:85,"Wahl 1")+SUMIFS('Blockplanung April'!$18:$18,'Blockplanung April'!85:85,"Wahl 2")+SUMIFS('Blockplanung August'!$20:$20,'Blockplanung August'!85:85,"APH")+SUMIFS('Blockplanung August'!$18:$18,'Blockplanung August'!85:85,"Orient.Ph.")+SUMIFS('Blockplanung August'!$18:$18,'Blockplanung August'!85:85,"Vertiefung")+SUMIFS('Blockplanung August'!$18:$18,'Blockplanung August'!85:85,"Wahl 1")+SUMIFS('Blockplanung August'!$18:$18,'Blockplanung August'!85:85,"Wahl 2")+SUMIFS('Blockplanung Oktober'!$20:$20,'Blockplanung Oktober'!85:85,"APH")+SUMIFS('Blockplanung Oktober'!$18:$18,'Blockplanung Oktober'!85:85,"Orient.Ph.")+SUMIFS('Blockplanung Oktober'!$18:$18,'Blockplanung Oktober'!85:85,"Vertiefung")+SUMIFS('Blockplanung Oktober'!$18:$18,'Blockplanung Oktober'!85:85,"Wahl 1")+SUMIFS('Blockplanung Oktober'!$18:$18,'Blockplanung Oktober'!85:85,"Wahl 2")</f>
        <v>125.6</v>
      </c>
      <c r="F66" s="9">
        <f>(SUMIFS('Tageplanung April'!$20:$20,'Tageplanung April'!85:85,"AD")+SUMIFS('Tageplanung April'!$17:$17,'Tageplanung April'!85:85,"Orient.Ph.")+SUMIFS('Tageplanung April'!$17:$17,'Tageplanung April'!85:85,"Vertiefung")+SUMIFS('Tageplanung April'!$17:$17,'Tageplanung April'!85:85,"Wahl 1")+SUMIFS('Tageplanung April'!$17:$17,'Tageplanung April'!85:85,"Wahl 2"))*(3+IF($D66="F",2,0))/5+(SUMIFS('Tageplanung August'!$20:$20,'Tageplanung August'!85:85,"AD")+SUMIFS('Tageplanung August'!$17:$17,'Tageplanung August'!85:85,"Orient.Ph.")+SUMIFS('Tageplanung August'!$17:$17,'Tageplanung August'!85:85,"Vertiefung")+SUMIFS('Tageplanung August'!$17:$17,'Tageplanung August'!85:85,"Wahl 1")+SUMIFS('Tageplanung August'!$17:$17,'Tageplanung August'!85:85,"Wahl 2"))*(3+IF($D66="F",2,0))/5+(SUMIFS('Tageplanung Oktober'!$20:$20,'Tageplanung Oktober'!85:85,"AD")+SUMIFS('Tageplanung Oktober'!$17:$17,'Tageplanung Oktober'!85:85,"Orient.Ph.")+SUMIFS('Tageplanung Oktober'!$17:$17,'Tageplanung Oktober'!85:85,"Vertiefung")+SUMIFS('Tageplanung Oktober'!$17:$17,'Tageplanung Oktober'!85:85,"Wahl 1")+SUMIFS('Tageplanung Oktober'!$17:$17,'Tageplanung Oktober'!85:85,"Wahl 2"))*(3+IF($D66="F",2,0))/5+SUMIFS('Blockplanung April'!$20:$20,'Blockplanung April'!85:85,"AD")+SUMIFS('Blockplanung April'!$17:$17,'Blockplanung April'!85:85,"Orient.Ph.")+SUMIFS('Blockplanung April'!$17:$17,'Blockplanung April'!85:85,"Vertiefung")+SUMIFS('Blockplanung April'!$17:$17,'Blockplanung April'!85:85,"Wahl 1")+SUMIFS('Blockplanung April'!$17:$17,'Blockplanung April'!85:85,"Wahl 2")+SUMIFS('Blockplanung August'!$20:$20,'Blockplanung August'!85:85,"AD")+SUMIFS('Blockplanung August'!$17:$17,'Blockplanung August'!85:85,"Orient.Ph.")+SUMIFS('Blockplanung August'!$17:$17,'Blockplanung August'!85:85,"Vertiefung")+SUMIFS('Blockplanung August'!$17:$17,'Blockplanung August'!85:85,"Wahl 1")+SUMIFS('Blockplanung August'!$17:$17,'Blockplanung August'!85:85,"Wahl 2")+SUMIFS('Blockplanung Oktober'!$20:$20,'Blockplanung Oktober'!85:85,"AD")+SUMIFS('Blockplanung Oktober'!$17:$17,'Blockplanung Oktober'!85:85,"Orient.Ph.")+SUMIFS('Blockplanung Oktober'!$17:$17,'Blockplanung Oktober'!85:85,"Vertiefung")+SUMIFS('Blockplanung Oktober'!$17:$17,'Blockplanung Oktober'!85:85,"Wahl 1")+SUMIFS('Blockplanung Oktober'!$17:$17,'Blockplanung Oktober'!85:85,"Wahl 2")</f>
        <v>84.199999999999989</v>
      </c>
      <c r="G66" s="9">
        <f>(SUMIFS('Tageplanung April'!$20:$20,'Tageplanung April'!85:85,"KH")+SUMIFS('Tageplanung April'!$15:$15,'Tageplanung April'!85:85,"Orient.Ph.")+SUMIFS('Tageplanung April'!$15:$15,'Tageplanung April'!85:85,"Vertiefung")+SUMIFS('Tageplanung April'!$15:$15,'Tageplanung April'!85:85,"Wahl 1")+SUMIFS('Tageplanung April'!$15:$15,'Tageplanung April'!85:85,"Wahl 2"))*(3+IF($D66="F",2,0))/5+(SUMIFS('Tageplanung August'!$20:$20,'Tageplanung August'!85:85,"KH")+SUMIFS('Tageplanung August'!$15:$15,'Tageplanung August'!85:85,"Orient.Ph.")+SUMIFS('Tageplanung August'!$15:$15,'Tageplanung August'!85:85,"Vertiefung")+SUMIFS('Tageplanung August'!$15:$15,'Tageplanung August'!85:85,"Wahl 1")+SUMIFS('Tageplanung August'!$15:$15,'Tageplanung August'!85:85,"Wahl 2"))*(3+IF($D66="F",2,0))/5+(SUMIFS('Tageplanung Oktober'!$20:$20,'Tageplanung Oktober'!85:85,"KH")+SUMIFS('Tageplanung Oktober'!$15:$15,'Tageplanung Oktober'!85:85,"Orient.Ph.")+SUMIFS('Tageplanung Oktober'!$15:$15,'Tageplanung Oktober'!85:85,"Vertiefung")+SUMIFS('Tageplanung Oktober'!$15:$15,'Tageplanung Oktober'!85:85,"Wahl 1")+SUMIFS('Tageplanung Oktober'!$15:$15,'Tageplanung Oktober'!85:85,"Wahl 2"))*(3+IF($D66="F",2,0))/5+SUMIFS('Blockplanung April'!$20:$20,'Blockplanung April'!85:85,"KH")+SUMIFS('Blockplanung April'!$15:$15,'Blockplanung April'!85:85,"Orient.Ph.")+SUMIFS('Blockplanung April'!$15:$15,'Blockplanung April'!85:85,"Vertiefung")+SUMIFS('Blockplanung April'!$15:$15,'Blockplanung April'!85:85,"Wahl 1")+SUMIFS('Blockplanung April'!$15:$15,'Blockplanung April'!85:85,"Wahl 2")+SUMIFS('Blockplanung August'!$20:$20,'Blockplanung August'!85:85,"KH")+SUMIFS('Blockplanung August'!$15:$15,'Blockplanung August'!85:85,"Orient.Ph.")+SUMIFS('Blockplanung August'!$15:$15,'Blockplanung August'!85:85,"Vertiefung")+SUMIFS('Blockplanung August'!$15:$15,'Blockplanung August'!85:85,"Wahl 1")+SUMIFS('Blockplanung August'!$15:$15,'Blockplanung August'!85:85,"Wahl 2")+SUMIFS('Blockplanung Oktober'!$20:$20,'Blockplanung Oktober'!85:85,"KH")+SUMIFS('Blockplanung Oktober'!$15:$15,'Blockplanung Oktober'!85:85,"Orient.Ph.")+SUMIFS('Blockplanung Oktober'!$15:$15,'Blockplanung Oktober'!85:85,"Vertiefung")+SUMIFS('Blockplanung Oktober'!$15:$15,'Blockplanung Oktober'!85:85,"Wahl 1")+SUMIFS('Blockplanung Oktober'!$15:$15,'Blockplanung Oktober'!85:85,"Wahl 2")</f>
        <v>68.8</v>
      </c>
      <c r="H66" s="9">
        <f>(SUMIFS('Tageplanung April'!$20:$20,'Tageplanung April'!85:85,"Päd")+SUMIFS('Tageplanung April'!$16:$16,'Tageplanung April'!85:85,"Orient.Ph.")+SUMIFS('Tageplanung April'!$16:$16,'Tageplanung April'!85:85,"Vertiefung")+SUMIFS('Tageplanung April'!$16:$16,'Tageplanung April'!85:85,"Wahl 1")+SUMIFS('Tageplanung April'!$16:$16,'Tageplanung April'!85:85,"Wahl 2"))*(3+IF($D66="F",2,0))/5+(SUMIFS('Tageplanung August'!$20:$20,'Tageplanung August'!85:85,"Päd")+SUMIFS('Tageplanung August'!$16:$16,'Tageplanung August'!85:85,"Orient.Ph.")+SUMIFS('Tageplanung August'!$16:$16,'Tageplanung August'!85:85,"Vertiefung")+SUMIFS('Tageplanung August'!$16:$16,'Tageplanung August'!85:85,"Wahl 1")+SUMIFS('Tageplanung August'!$16:$16,'Tageplanung August'!85:85,"Wahl 2"))*(3+IF($D66="F",2,0))/5+(SUMIFS('Tageplanung Oktober'!$20:$20,'Tageplanung Oktober'!85:85,"Päd")+SUMIFS('Tageplanung Oktober'!$16:$16,'Tageplanung Oktober'!85:85,"Orient.Ph.")+SUMIFS('Tageplanung Oktober'!$16:$16,'Tageplanung Oktober'!85:85,"Vertiefung")+SUMIFS('Tageplanung Oktober'!$16:$16,'Tageplanung Oktober'!85:85,"Wahl 1")+SUMIFS('Tageplanung Oktober'!$16:$16,'Tageplanung Oktober'!85:85,"Wahl 2"))*(3+IF($D66="F",2,0))/5+SUMIFS('Blockplanung April'!$20:$20,'Blockplanung April'!85:85,"Päd")+SUMIFS('Blockplanung April'!$16:$16,'Blockplanung April'!85:85,"Orient.Ph.")+SUMIFS('Blockplanung April'!$16:$16,'Blockplanung April'!85:85,"Vertiefung")+SUMIFS('Blockplanung April'!$16:$16,'Blockplanung April'!85:85,"Wahl 1")+SUMIFS('Blockplanung April'!$16:$16,'Blockplanung April'!85:85,"Wahl 2")+SUMIFS('Blockplanung August'!$20:$20,'Blockplanung August'!85:85,"Päd")+SUMIFS('Blockplanung August'!$16:$16,'Blockplanung August'!85:85,"Orient.Ph.")+SUMIFS('Blockplanung August'!$16:$16,'Blockplanung August'!85:85,"Vertiefung")+SUMIFS('Blockplanung August'!$16:$16,'Blockplanung August'!85:85,"Wahl 1")+SUMIFS('Blockplanung August'!$16:$16,'Blockplanung August'!85:85,"Wahl 2")+SUMIFS('Blockplanung Oktober'!$20:$20,'Blockplanung Oktober'!85:85,"Päd")+SUMIFS('Blockplanung Oktober'!$16:$16,'Blockplanung Oktober'!85:85,"Orient.Ph.")+SUMIFS('Blockplanung Oktober'!$16:$16,'Blockplanung Oktober'!85:85,"Vertiefung")+SUMIFS('Blockplanung Oktober'!$16:$16,'Blockplanung Oktober'!85:85,"Wahl 1")+SUMIFS('Blockplanung Oktober'!$16:$16,'Blockplanung Oktober'!85:85,"Wahl 2")</f>
        <v>14.2</v>
      </c>
      <c r="I66" s="9">
        <f>(SUMIFS('Tageplanung April'!$20:$20,'Tageplanung April'!85:85,"Psych")+SUMIFS('Tageplanung April'!$19:$19,'Tageplanung April'!85:85,"Orient.Ph.")+SUMIFS('Tageplanung April'!$19:$19,'Tageplanung April'!85:85,"Vertiefung")+SUMIFS('Tageplanung April'!$19:$19,'Tageplanung April'!85:85,"Wahl 1")+SUMIFS('Tageplanung April'!$19:$19,'Tageplanung April'!85:85,"Wahl 2"))*(3+IF($D66="F",2,0))/5+(SUMIFS('Tageplanung August'!$20:$20,'Tageplanung August'!85:85,"Psych")+SUMIFS('Tageplanung August'!$19:$19,'Tageplanung August'!85:85,"Orient.Ph.")+SUMIFS('Tageplanung August'!$19:$19,'Tageplanung August'!85:85,"Vertiefung")+SUMIFS('Tageplanung August'!$19:$19,'Tageplanung August'!85:85,"Wahl 1")+SUMIFS('Tageplanung August'!$19:$19,'Tageplanung August'!85:85,"Wahl 2"))*(3+IF($D66="F",2,0))/5+(SUMIFS('Tageplanung Oktober'!$20:$20,'Tageplanung Oktober'!85:85,"Psych")+SUMIFS('Tageplanung Oktober'!$19:$19,'Tageplanung Oktober'!85:85,"Orient.Ph.")+SUMIFS('Tageplanung Oktober'!$19:$19,'Tageplanung Oktober'!85:85,"Vertiefung")+SUMIFS('Tageplanung Oktober'!$19:$19,'Tageplanung Oktober'!85:85,"Wahl 1")+SUMIFS('Tageplanung Oktober'!$19:$19,'Tageplanung Oktober'!85:85,"Wahl 2"))*(3+IF($D66="F",2,0))/5+SUMIFS('Blockplanung April'!$20:$20,'Blockplanung April'!85:85,"Psych")+SUMIFS('Blockplanung April'!$19:$19,'Blockplanung April'!85:85,"Orient.Ph.")+SUMIFS('Blockplanung April'!$19:$19,'Blockplanung April'!85:85,"Vertiefung")+SUMIFS('Blockplanung April'!$19:$19,'Blockplanung April'!85:85,"Wahl 1")+SUMIFS('Blockplanung April'!$19:$19,'Blockplanung April'!85:85,"Wahl 2")+SUMIFS('Blockplanung August'!$20:$20,'Blockplanung August'!85:85,"Psych")+SUMIFS('Blockplanung August'!$19:$19,'Blockplanung August'!85:85,"Orient.Ph.")+SUMIFS('Blockplanung August'!$19:$19,'Blockplanung August'!85:85,"Vertiefung")+SUMIFS('Blockplanung August'!$19:$19,'Blockplanung August'!85:85,"Wahl 1")+SUMIFS('Blockplanung August'!$19:$19,'Blockplanung August'!85:85,"Wahl 2")+SUMIFS('Blockplanung Oktober'!$20:$20,'Blockplanung Oktober'!85:85,"Psych")+SUMIFS('Blockplanung Oktober'!$19:$19,'Blockplanung Oktober'!85:85,"Orient.Ph.")+SUMIFS('Blockplanung Oktober'!$19:$19,'Blockplanung Oktober'!85:85,"Vertiefung")+SUMIFS('Blockplanung Oktober'!$19:$19,'Blockplanung Oktober'!85:85,"Wahl 1")+SUMIFS('Blockplanung Oktober'!$19:$19,'Blockplanung Oktober'!85:85,"Wahl 2")</f>
        <v>0</v>
      </c>
      <c r="J66" s="9">
        <f t="shared" si="0"/>
        <v>224</v>
      </c>
      <c r="K66" s="9">
        <f t="shared" si="1"/>
        <v>88</v>
      </c>
      <c r="L66" s="9">
        <f t="shared" si="2"/>
        <v>32</v>
      </c>
      <c r="M66" s="9">
        <f t="shared" si="3"/>
        <v>8</v>
      </c>
      <c r="N66" s="7">
        <f t="shared" si="4"/>
        <v>120</v>
      </c>
      <c r="O66" s="316"/>
    </row>
    <row r="67" spans="1:15" x14ac:dyDescent="0.2">
      <c r="A67" s="258"/>
      <c r="B67" s="310"/>
      <c r="C67" s="11">
        <v>25</v>
      </c>
      <c r="D67" s="39"/>
      <c r="E67" s="9">
        <f>(SUMIFS('Tageplanung April'!$20:$20,'Tageplanung April'!86:86,"APH")+SUMIFS('Tageplanung April'!$18:$18,'Tageplanung April'!86:86,"Orient.Ph.")+SUMIFS('Tageplanung April'!$18:$18,'Tageplanung April'!86:86,"Vertiefung")+SUMIFS('Tageplanung April'!$18:$18,'Tageplanung April'!86:86,"Wahl 1")+SUMIFS('Tageplanung April'!$18:$18,'Tageplanung April'!86:86,"Wahl 2"))*(3+IF($D67="F",2,0))/5+(SUMIFS('Tageplanung August'!$20:$20,'Tageplanung August'!86:86,"APH")+SUMIFS('Tageplanung August'!$18:$18,'Tageplanung August'!86:86,"Orient.Ph.")+SUMIFS('Tageplanung August'!$18:$18,'Tageplanung August'!86:86,"Vertiefung")+SUMIFS('Tageplanung August'!$18:$18,'Tageplanung August'!86:86,"Wahl 1")+SUMIFS('Tageplanung August'!$18:$18,'Tageplanung August'!86:86,"Wahl 2"))*(3+IF($D67="F",2,0))/5+(SUMIFS('Tageplanung Oktober'!$20:$20,'Tageplanung Oktober'!86:86,"APH")+SUMIFS('Tageplanung Oktober'!$18:$18,'Tageplanung Oktober'!86:86,"Orient.Ph.")+SUMIFS('Tageplanung Oktober'!$18:$18,'Tageplanung Oktober'!86:86,"Vertiefung")+SUMIFS('Tageplanung Oktober'!$18:$18,'Tageplanung Oktober'!86:86,"Wahl 1")+SUMIFS('Tageplanung Oktober'!$18:$18,'Tageplanung Oktober'!86:86,"Wahl 2"))*(3+IF($D67="F",2,0))/5+SUMIFS('Blockplanung April'!$20:$20,'Blockplanung April'!86:86,"APH")+SUMIFS('Blockplanung April'!$18:$18,'Blockplanung April'!86:86,"Orient.Ph.")+SUMIFS('Blockplanung April'!$18:$18,'Blockplanung April'!86:86,"Vertiefung")+SUMIFS('Blockplanung April'!$18:$18,'Blockplanung April'!86:86,"Wahl 1")+SUMIFS('Blockplanung April'!$18:$18,'Blockplanung April'!86:86,"Wahl 2")+SUMIFS('Blockplanung August'!$20:$20,'Blockplanung August'!86:86,"APH")+SUMIFS('Blockplanung August'!$18:$18,'Blockplanung August'!86:86,"Orient.Ph.")+SUMIFS('Blockplanung August'!$18:$18,'Blockplanung August'!86:86,"Vertiefung")+SUMIFS('Blockplanung August'!$18:$18,'Blockplanung August'!86:86,"Wahl 1")+SUMIFS('Blockplanung August'!$18:$18,'Blockplanung August'!86:86,"Wahl 2")+SUMIFS('Blockplanung Oktober'!$20:$20,'Blockplanung Oktober'!86:86,"APH")+SUMIFS('Blockplanung Oktober'!$18:$18,'Blockplanung Oktober'!86:86,"Orient.Ph.")+SUMIFS('Blockplanung Oktober'!$18:$18,'Blockplanung Oktober'!86:86,"Vertiefung")+SUMIFS('Blockplanung Oktober'!$18:$18,'Blockplanung Oktober'!86:86,"Wahl 1")+SUMIFS('Blockplanung Oktober'!$18:$18,'Blockplanung Oktober'!86:86,"Wahl 2")</f>
        <v>125.6</v>
      </c>
      <c r="F67" s="9">
        <f>(SUMIFS('Tageplanung April'!$20:$20,'Tageplanung April'!86:86,"AD")+SUMIFS('Tageplanung April'!$17:$17,'Tageplanung April'!86:86,"Orient.Ph.")+SUMIFS('Tageplanung April'!$17:$17,'Tageplanung April'!86:86,"Vertiefung")+SUMIFS('Tageplanung April'!$17:$17,'Tageplanung April'!86:86,"Wahl 1")+SUMIFS('Tageplanung April'!$17:$17,'Tageplanung April'!86:86,"Wahl 2"))*(3+IF($D67="F",2,0))/5+(SUMIFS('Tageplanung August'!$20:$20,'Tageplanung August'!86:86,"AD")+SUMIFS('Tageplanung August'!$17:$17,'Tageplanung August'!86:86,"Orient.Ph.")+SUMIFS('Tageplanung August'!$17:$17,'Tageplanung August'!86:86,"Vertiefung")+SUMIFS('Tageplanung August'!$17:$17,'Tageplanung August'!86:86,"Wahl 1")+SUMIFS('Tageplanung August'!$17:$17,'Tageplanung August'!86:86,"Wahl 2"))*(3+IF($D67="F",2,0))/5+(SUMIFS('Tageplanung Oktober'!$20:$20,'Tageplanung Oktober'!86:86,"AD")+SUMIFS('Tageplanung Oktober'!$17:$17,'Tageplanung Oktober'!86:86,"Orient.Ph.")+SUMIFS('Tageplanung Oktober'!$17:$17,'Tageplanung Oktober'!86:86,"Vertiefung")+SUMIFS('Tageplanung Oktober'!$17:$17,'Tageplanung Oktober'!86:86,"Wahl 1")+SUMIFS('Tageplanung Oktober'!$17:$17,'Tageplanung Oktober'!86:86,"Wahl 2"))*(3+IF($D67="F",2,0))/5+SUMIFS('Blockplanung April'!$20:$20,'Blockplanung April'!86:86,"AD")+SUMIFS('Blockplanung April'!$17:$17,'Blockplanung April'!86:86,"Orient.Ph.")+SUMIFS('Blockplanung April'!$17:$17,'Blockplanung April'!86:86,"Vertiefung")+SUMIFS('Blockplanung April'!$17:$17,'Blockplanung April'!86:86,"Wahl 1")+SUMIFS('Blockplanung April'!$17:$17,'Blockplanung April'!86:86,"Wahl 2")+SUMIFS('Blockplanung August'!$20:$20,'Blockplanung August'!86:86,"AD")+SUMIFS('Blockplanung August'!$17:$17,'Blockplanung August'!86:86,"Orient.Ph.")+SUMIFS('Blockplanung August'!$17:$17,'Blockplanung August'!86:86,"Vertiefung")+SUMIFS('Blockplanung August'!$17:$17,'Blockplanung August'!86:86,"Wahl 1")+SUMIFS('Blockplanung August'!$17:$17,'Blockplanung August'!86:86,"Wahl 2")+SUMIFS('Blockplanung Oktober'!$20:$20,'Blockplanung Oktober'!86:86,"AD")+SUMIFS('Blockplanung Oktober'!$17:$17,'Blockplanung Oktober'!86:86,"Orient.Ph.")+SUMIFS('Blockplanung Oktober'!$17:$17,'Blockplanung Oktober'!86:86,"Vertiefung")+SUMIFS('Blockplanung Oktober'!$17:$17,'Blockplanung Oktober'!86:86,"Wahl 1")+SUMIFS('Blockplanung Oktober'!$17:$17,'Blockplanung Oktober'!86:86,"Wahl 2")</f>
        <v>84.199999999999989</v>
      </c>
      <c r="G67" s="9">
        <f>(SUMIFS('Tageplanung April'!$20:$20,'Tageplanung April'!86:86,"KH")+SUMIFS('Tageplanung April'!$15:$15,'Tageplanung April'!86:86,"Orient.Ph.")+SUMIFS('Tageplanung April'!$15:$15,'Tageplanung April'!86:86,"Vertiefung")+SUMIFS('Tageplanung April'!$15:$15,'Tageplanung April'!86:86,"Wahl 1")+SUMIFS('Tageplanung April'!$15:$15,'Tageplanung April'!86:86,"Wahl 2"))*(3+IF($D67="F",2,0))/5+(SUMIFS('Tageplanung August'!$20:$20,'Tageplanung August'!86:86,"KH")+SUMIFS('Tageplanung August'!$15:$15,'Tageplanung August'!86:86,"Orient.Ph.")+SUMIFS('Tageplanung August'!$15:$15,'Tageplanung August'!86:86,"Vertiefung")+SUMIFS('Tageplanung August'!$15:$15,'Tageplanung August'!86:86,"Wahl 1")+SUMIFS('Tageplanung August'!$15:$15,'Tageplanung August'!86:86,"Wahl 2"))*(3+IF($D67="F",2,0))/5+(SUMIFS('Tageplanung Oktober'!$20:$20,'Tageplanung Oktober'!86:86,"KH")+SUMIFS('Tageplanung Oktober'!$15:$15,'Tageplanung Oktober'!86:86,"Orient.Ph.")+SUMIFS('Tageplanung Oktober'!$15:$15,'Tageplanung Oktober'!86:86,"Vertiefung")+SUMIFS('Tageplanung Oktober'!$15:$15,'Tageplanung Oktober'!86:86,"Wahl 1")+SUMIFS('Tageplanung Oktober'!$15:$15,'Tageplanung Oktober'!86:86,"Wahl 2"))*(3+IF($D67="F",2,0))/5+SUMIFS('Blockplanung April'!$20:$20,'Blockplanung April'!86:86,"KH")+SUMIFS('Blockplanung April'!$15:$15,'Blockplanung April'!86:86,"Orient.Ph.")+SUMIFS('Blockplanung April'!$15:$15,'Blockplanung April'!86:86,"Vertiefung")+SUMIFS('Blockplanung April'!$15:$15,'Blockplanung April'!86:86,"Wahl 1")+SUMIFS('Blockplanung April'!$15:$15,'Blockplanung April'!86:86,"Wahl 2")+SUMIFS('Blockplanung August'!$20:$20,'Blockplanung August'!86:86,"KH")+SUMIFS('Blockplanung August'!$15:$15,'Blockplanung August'!86:86,"Orient.Ph.")+SUMIFS('Blockplanung August'!$15:$15,'Blockplanung August'!86:86,"Vertiefung")+SUMIFS('Blockplanung August'!$15:$15,'Blockplanung August'!86:86,"Wahl 1")+SUMIFS('Blockplanung August'!$15:$15,'Blockplanung August'!86:86,"Wahl 2")+SUMIFS('Blockplanung Oktober'!$20:$20,'Blockplanung Oktober'!86:86,"KH")+SUMIFS('Blockplanung Oktober'!$15:$15,'Blockplanung Oktober'!86:86,"Orient.Ph.")+SUMIFS('Blockplanung Oktober'!$15:$15,'Blockplanung Oktober'!86:86,"Vertiefung")+SUMIFS('Blockplanung Oktober'!$15:$15,'Blockplanung Oktober'!86:86,"Wahl 1")+SUMIFS('Blockplanung Oktober'!$15:$15,'Blockplanung Oktober'!86:86,"Wahl 2")</f>
        <v>68.8</v>
      </c>
      <c r="H67" s="9">
        <f>(SUMIFS('Tageplanung April'!$20:$20,'Tageplanung April'!86:86,"Päd")+SUMIFS('Tageplanung April'!$16:$16,'Tageplanung April'!86:86,"Orient.Ph.")+SUMIFS('Tageplanung April'!$16:$16,'Tageplanung April'!86:86,"Vertiefung")+SUMIFS('Tageplanung April'!$16:$16,'Tageplanung April'!86:86,"Wahl 1")+SUMIFS('Tageplanung April'!$16:$16,'Tageplanung April'!86:86,"Wahl 2"))*(3+IF($D67="F",2,0))/5+(SUMIFS('Tageplanung August'!$20:$20,'Tageplanung August'!86:86,"Päd")+SUMIFS('Tageplanung August'!$16:$16,'Tageplanung August'!86:86,"Orient.Ph.")+SUMIFS('Tageplanung August'!$16:$16,'Tageplanung August'!86:86,"Vertiefung")+SUMIFS('Tageplanung August'!$16:$16,'Tageplanung August'!86:86,"Wahl 1")+SUMIFS('Tageplanung August'!$16:$16,'Tageplanung August'!86:86,"Wahl 2"))*(3+IF($D67="F",2,0))/5+(SUMIFS('Tageplanung Oktober'!$20:$20,'Tageplanung Oktober'!86:86,"Päd")+SUMIFS('Tageplanung Oktober'!$16:$16,'Tageplanung Oktober'!86:86,"Orient.Ph.")+SUMIFS('Tageplanung Oktober'!$16:$16,'Tageplanung Oktober'!86:86,"Vertiefung")+SUMIFS('Tageplanung Oktober'!$16:$16,'Tageplanung Oktober'!86:86,"Wahl 1")+SUMIFS('Tageplanung Oktober'!$16:$16,'Tageplanung Oktober'!86:86,"Wahl 2"))*(3+IF($D67="F",2,0))/5+SUMIFS('Blockplanung April'!$20:$20,'Blockplanung April'!86:86,"Päd")+SUMIFS('Blockplanung April'!$16:$16,'Blockplanung April'!86:86,"Orient.Ph.")+SUMIFS('Blockplanung April'!$16:$16,'Blockplanung April'!86:86,"Vertiefung")+SUMIFS('Blockplanung April'!$16:$16,'Blockplanung April'!86:86,"Wahl 1")+SUMIFS('Blockplanung April'!$16:$16,'Blockplanung April'!86:86,"Wahl 2")+SUMIFS('Blockplanung August'!$20:$20,'Blockplanung August'!86:86,"Päd")+SUMIFS('Blockplanung August'!$16:$16,'Blockplanung August'!86:86,"Orient.Ph.")+SUMIFS('Blockplanung August'!$16:$16,'Blockplanung August'!86:86,"Vertiefung")+SUMIFS('Blockplanung August'!$16:$16,'Blockplanung August'!86:86,"Wahl 1")+SUMIFS('Blockplanung August'!$16:$16,'Blockplanung August'!86:86,"Wahl 2")+SUMIFS('Blockplanung Oktober'!$20:$20,'Blockplanung Oktober'!86:86,"Päd")+SUMIFS('Blockplanung Oktober'!$16:$16,'Blockplanung Oktober'!86:86,"Orient.Ph.")+SUMIFS('Blockplanung Oktober'!$16:$16,'Blockplanung Oktober'!86:86,"Vertiefung")+SUMIFS('Blockplanung Oktober'!$16:$16,'Blockplanung Oktober'!86:86,"Wahl 1")+SUMIFS('Blockplanung Oktober'!$16:$16,'Blockplanung Oktober'!86:86,"Wahl 2")</f>
        <v>14.2</v>
      </c>
      <c r="I67" s="9">
        <f>(SUMIFS('Tageplanung April'!$20:$20,'Tageplanung April'!86:86,"Psych")+SUMIFS('Tageplanung April'!$19:$19,'Tageplanung April'!86:86,"Orient.Ph.")+SUMIFS('Tageplanung April'!$19:$19,'Tageplanung April'!86:86,"Vertiefung")+SUMIFS('Tageplanung April'!$19:$19,'Tageplanung April'!86:86,"Wahl 1")+SUMIFS('Tageplanung April'!$19:$19,'Tageplanung April'!86:86,"Wahl 2"))*(3+IF($D67="F",2,0))/5+(SUMIFS('Tageplanung August'!$20:$20,'Tageplanung August'!86:86,"Psych")+SUMIFS('Tageplanung August'!$19:$19,'Tageplanung August'!86:86,"Orient.Ph.")+SUMIFS('Tageplanung August'!$19:$19,'Tageplanung August'!86:86,"Vertiefung")+SUMIFS('Tageplanung August'!$19:$19,'Tageplanung August'!86:86,"Wahl 1")+SUMIFS('Tageplanung August'!$19:$19,'Tageplanung August'!86:86,"Wahl 2"))*(3+IF($D67="F",2,0))/5+(SUMIFS('Tageplanung Oktober'!$20:$20,'Tageplanung Oktober'!86:86,"Psych")+SUMIFS('Tageplanung Oktober'!$19:$19,'Tageplanung Oktober'!86:86,"Orient.Ph.")+SUMIFS('Tageplanung Oktober'!$19:$19,'Tageplanung Oktober'!86:86,"Vertiefung")+SUMIFS('Tageplanung Oktober'!$19:$19,'Tageplanung Oktober'!86:86,"Wahl 1")+SUMIFS('Tageplanung Oktober'!$19:$19,'Tageplanung Oktober'!86:86,"Wahl 2"))*(3+IF($D67="F",2,0))/5+SUMIFS('Blockplanung April'!$20:$20,'Blockplanung April'!86:86,"Psych")+SUMIFS('Blockplanung April'!$19:$19,'Blockplanung April'!86:86,"Orient.Ph.")+SUMIFS('Blockplanung April'!$19:$19,'Blockplanung April'!86:86,"Vertiefung")+SUMIFS('Blockplanung April'!$19:$19,'Blockplanung April'!86:86,"Wahl 1")+SUMIFS('Blockplanung April'!$19:$19,'Blockplanung April'!86:86,"Wahl 2")+SUMIFS('Blockplanung August'!$20:$20,'Blockplanung August'!86:86,"Psych")+SUMIFS('Blockplanung August'!$19:$19,'Blockplanung August'!86:86,"Orient.Ph.")+SUMIFS('Blockplanung August'!$19:$19,'Blockplanung August'!86:86,"Vertiefung")+SUMIFS('Blockplanung August'!$19:$19,'Blockplanung August'!86:86,"Wahl 1")+SUMIFS('Blockplanung August'!$19:$19,'Blockplanung August'!86:86,"Wahl 2")+SUMIFS('Blockplanung Oktober'!$20:$20,'Blockplanung Oktober'!86:86,"Psych")+SUMIFS('Blockplanung Oktober'!$19:$19,'Blockplanung Oktober'!86:86,"Orient.Ph.")+SUMIFS('Blockplanung Oktober'!$19:$19,'Blockplanung Oktober'!86:86,"Vertiefung")+SUMIFS('Blockplanung Oktober'!$19:$19,'Blockplanung Oktober'!86:86,"Wahl 1")+SUMIFS('Blockplanung Oktober'!$19:$19,'Blockplanung Oktober'!86:86,"Wahl 2")</f>
        <v>0</v>
      </c>
      <c r="J67" s="9">
        <f t="shared" si="0"/>
        <v>224</v>
      </c>
      <c r="K67" s="9">
        <f t="shared" ref="K67:K130" si="5">K66</f>
        <v>88</v>
      </c>
      <c r="L67" s="9">
        <f t="shared" ref="L67:L130" si="6">L66</f>
        <v>32</v>
      </c>
      <c r="M67" s="9">
        <f t="shared" ref="M67:M130" si="7">M66</f>
        <v>8</v>
      </c>
      <c r="N67" s="7">
        <f t="shared" ref="N67:N130" si="8">N66</f>
        <v>120</v>
      </c>
      <c r="O67" s="316"/>
    </row>
    <row r="68" spans="1:15" x14ac:dyDescent="0.2">
      <c r="A68" s="258"/>
      <c r="B68" s="310"/>
      <c r="C68" s="11">
        <v>26</v>
      </c>
      <c r="D68" s="39"/>
      <c r="E68" s="9">
        <f>(SUMIFS('Tageplanung April'!$20:$20,'Tageplanung April'!87:87,"APH")+SUMIFS('Tageplanung April'!$18:$18,'Tageplanung April'!87:87,"Orient.Ph.")+SUMIFS('Tageplanung April'!$18:$18,'Tageplanung April'!87:87,"Vertiefung")+SUMIFS('Tageplanung April'!$18:$18,'Tageplanung April'!87:87,"Wahl 1")+SUMIFS('Tageplanung April'!$18:$18,'Tageplanung April'!87:87,"Wahl 2"))*(3+IF($D68="F",2,0))/5+(SUMIFS('Tageplanung August'!$20:$20,'Tageplanung August'!87:87,"APH")+SUMIFS('Tageplanung August'!$18:$18,'Tageplanung August'!87:87,"Orient.Ph.")+SUMIFS('Tageplanung August'!$18:$18,'Tageplanung August'!87:87,"Vertiefung")+SUMIFS('Tageplanung August'!$18:$18,'Tageplanung August'!87:87,"Wahl 1")+SUMIFS('Tageplanung August'!$18:$18,'Tageplanung August'!87:87,"Wahl 2"))*(3+IF($D68="F",2,0))/5+(SUMIFS('Tageplanung Oktober'!$20:$20,'Tageplanung Oktober'!87:87,"APH")+SUMIFS('Tageplanung Oktober'!$18:$18,'Tageplanung Oktober'!87:87,"Orient.Ph.")+SUMIFS('Tageplanung Oktober'!$18:$18,'Tageplanung Oktober'!87:87,"Vertiefung")+SUMIFS('Tageplanung Oktober'!$18:$18,'Tageplanung Oktober'!87:87,"Wahl 1")+SUMIFS('Tageplanung Oktober'!$18:$18,'Tageplanung Oktober'!87:87,"Wahl 2"))*(3+IF($D68="F",2,0))/5+SUMIFS('Blockplanung April'!$20:$20,'Blockplanung April'!87:87,"APH")+SUMIFS('Blockplanung April'!$18:$18,'Blockplanung April'!87:87,"Orient.Ph.")+SUMIFS('Blockplanung April'!$18:$18,'Blockplanung April'!87:87,"Vertiefung")+SUMIFS('Blockplanung April'!$18:$18,'Blockplanung April'!87:87,"Wahl 1")+SUMIFS('Blockplanung April'!$18:$18,'Blockplanung April'!87:87,"Wahl 2")+SUMIFS('Blockplanung August'!$20:$20,'Blockplanung August'!87:87,"APH")+SUMIFS('Blockplanung August'!$18:$18,'Blockplanung August'!87:87,"Orient.Ph.")+SUMIFS('Blockplanung August'!$18:$18,'Blockplanung August'!87:87,"Vertiefung")+SUMIFS('Blockplanung August'!$18:$18,'Blockplanung August'!87:87,"Wahl 1")+SUMIFS('Blockplanung August'!$18:$18,'Blockplanung August'!87:87,"Wahl 2")+SUMIFS('Blockplanung Oktober'!$20:$20,'Blockplanung Oktober'!87:87,"APH")+SUMIFS('Blockplanung Oktober'!$18:$18,'Blockplanung Oktober'!87:87,"Orient.Ph.")+SUMIFS('Blockplanung Oktober'!$18:$18,'Blockplanung Oktober'!87:87,"Vertiefung")+SUMIFS('Blockplanung Oktober'!$18:$18,'Blockplanung Oktober'!87:87,"Wahl 1")+SUMIFS('Blockplanung Oktober'!$18:$18,'Blockplanung Oktober'!87:87,"Wahl 2")</f>
        <v>125.6</v>
      </c>
      <c r="F68" s="9">
        <f>(SUMIFS('Tageplanung April'!$20:$20,'Tageplanung April'!87:87,"AD")+SUMIFS('Tageplanung April'!$17:$17,'Tageplanung April'!87:87,"Orient.Ph.")+SUMIFS('Tageplanung April'!$17:$17,'Tageplanung April'!87:87,"Vertiefung")+SUMIFS('Tageplanung April'!$17:$17,'Tageplanung April'!87:87,"Wahl 1")+SUMIFS('Tageplanung April'!$17:$17,'Tageplanung April'!87:87,"Wahl 2"))*(3+IF($D68="F",2,0))/5+(SUMIFS('Tageplanung August'!$20:$20,'Tageplanung August'!87:87,"AD")+SUMIFS('Tageplanung August'!$17:$17,'Tageplanung August'!87:87,"Orient.Ph.")+SUMIFS('Tageplanung August'!$17:$17,'Tageplanung August'!87:87,"Vertiefung")+SUMIFS('Tageplanung August'!$17:$17,'Tageplanung August'!87:87,"Wahl 1")+SUMIFS('Tageplanung August'!$17:$17,'Tageplanung August'!87:87,"Wahl 2"))*(3+IF($D68="F",2,0))/5+(SUMIFS('Tageplanung Oktober'!$20:$20,'Tageplanung Oktober'!87:87,"AD")+SUMIFS('Tageplanung Oktober'!$17:$17,'Tageplanung Oktober'!87:87,"Orient.Ph.")+SUMIFS('Tageplanung Oktober'!$17:$17,'Tageplanung Oktober'!87:87,"Vertiefung")+SUMIFS('Tageplanung Oktober'!$17:$17,'Tageplanung Oktober'!87:87,"Wahl 1")+SUMIFS('Tageplanung Oktober'!$17:$17,'Tageplanung Oktober'!87:87,"Wahl 2"))*(3+IF($D68="F",2,0))/5+SUMIFS('Blockplanung April'!$20:$20,'Blockplanung April'!87:87,"AD")+SUMIFS('Blockplanung April'!$17:$17,'Blockplanung April'!87:87,"Orient.Ph.")+SUMIFS('Blockplanung April'!$17:$17,'Blockplanung April'!87:87,"Vertiefung")+SUMIFS('Blockplanung April'!$17:$17,'Blockplanung April'!87:87,"Wahl 1")+SUMIFS('Blockplanung April'!$17:$17,'Blockplanung April'!87:87,"Wahl 2")+SUMIFS('Blockplanung August'!$20:$20,'Blockplanung August'!87:87,"AD")+SUMIFS('Blockplanung August'!$17:$17,'Blockplanung August'!87:87,"Orient.Ph.")+SUMIFS('Blockplanung August'!$17:$17,'Blockplanung August'!87:87,"Vertiefung")+SUMIFS('Blockplanung August'!$17:$17,'Blockplanung August'!87:87,"Wahl 1")+SUMIFS('Blockplanung August'!$17:$17,'Blockplanung August'!87:87,"Wahl 2")+SUMIFS('Blockplanung Oktober'!$20:$20,'Blockplanung Oktober'!87:87,"AD")+SUMIFS('Blockplanung Oktober'!$17:$17,'Blockplanung Oktober'!87:87,"Orient.Ph.")+SUMIFS('Blockplanung Oktober'!$17:$17,'Blockplanung Oktober'!87:87,"Vertiefung")+SUMIFS('Blockplanung Oktober'!$17:$17,'Blockplanung Oktober'!87:87,"Wahl 1")+SUMIFS('Blockplanung Oktober'!$17:$17,'Blockplanung Oktober'!87:87,"Wahl 2")</f>
        <v>84.199999999999989</v>
      </c>
      <c r="G68" s="9">
        <f>(SUMIFS('Tageplanung April'!$20:$20,'Tageplanung April'!87:87,"KH")+SUMIFS('Tageplanung April'!$15:$15,'Tageplanung April'!87:87,"Orient.Ph.")+SUMIFS('Tageplanung April'!$15:$15,'Tageplanung April'!87:87,"Vertiefung")+SUMIFS('Tageplanung April'!$15:$15,'Tageplanung April'!87:87,"Wahl 1")+SUMIFS('Tageplanung April'!$15:$15,'Tageplanung April'!87:87,"Wahl 2"))*(3+IF($D68="F",2,0))/5+(SUMIFS('Tageplanung August'!$20:$20,'Tageplanung August'!87:87,"KH")+SUMIFS('Tageplanung August'!$15:$15,'Tageplanung August'!87:87,"Orient.Ph.")+SUMIFS('Tageplanung August'!$15:$15,'Tageplanung August'!87:87,"Vertiefung")+SUMIFS('Tageplanung August'!$15:$15,'Tageplanung August'!87:87,"Wahl 1")+SUMIFS('Tageplanung August'!$15:$15,'Tageplanung August'!87:87,"Wahl 2"))*(3+IF($D68="F",2,0))/5+(SUMIFS('Tageplanung Oktober'!$20:$20,'Tageplanung Oktober'!87:87,"KH")+SUMIFS('Tageplanung Oktober'!$15:$15,'Tageplanung Oktober'!87:87,"Orient.Ph.")+SUMIFS('Tageplanung Oktober'!$15:$15,'Tageplanung Oktober'!87:87,"Vertiefung")+SUMIFS('Tageplanung Oktober'!$15:$15,'Tageplanung Oktober'!87:87,"Wahl 1")+SUMIFS('Tageplanung Oktober'!$15:$15,'Tageplanung Oktober'!87:87,"Wahl 2"))*(3+IF($D68="F",2,0))/5+SUMIFS('Blockplanung April'!$20:$20,'Blockplanung April'!87:87,"KH")+SUMIFS('Blockplanung April'!$15:$15,'Blockplanung April'!87:87,"Orient.Ph.")+SUMIFS('Blockplanung April'!$15:$15,'Blockplanung April'!87:87,"Vertiefung")+SUMIFS('Blockplanung April'!$15:$15,'Blockplanung April'!87:87,"Wahl 1")+SUMIFS('Blockplanung April'!$15:$15,'Blockplanung April'!87:87,"Wahl 2")+SUMIFS('Blockplanung August'!$20:$20,'Blockplanung August'!87:87,"KH")+SUMIFS('Blockplanung August'!$15:$15,'Blockplanung August'!87:87,"Orient.Ph.")+SUMIFS('Blockplanung August'!$15:$15,'Blockplanung August'!87:87,"Vertiefung")+SUMIFS('Blockplanung August'!$15:$15,'Blockplanung August'!87:87,"Wahl 1")+SUMIFS('Blockplanung August'!$15:$15,'Blockplanung August'!87:87,"Wahl 2")+SUMIFS('Blockplanung Oktober'!$20:$20,'Blockplanung Oktober'!87:87,"KH")+SUMIFS('Blockplanung Oktober'!$15:$15,'Blockplanung Oktober'!87:87,"Orient.Ph.")+SUMIFS('Blockplanung Oktober'!$15:$15,'Blockplanung Oktober'!87:87,"Vertiefung")+SUMIFS('Blockplanung Oktober'!$15:$15,'Blockplanung Oktober'!87:87,"Wahl 1")+SUMIFS('Blockplanung Oktober'!$15:$15,'Blockplanung Oktober'!87:87,"Wahl 2")</f>
        <v>68.8</v>
      </c>
      <c r="H68" s="9">
        <f>(SUMIFS('Tageplanung April'!$20:$20,'Tageplanung April'!87:87,"Päd")+SUMIFS('Tageplanung April'!$16:$16,'Tageplanung April'!87:87,"Orient.Ph.")+SUMIFS('Tageplanung April'!$16:$16,'Tageplanung April'!87:87,"Vertiefung")+SUMIFS('Tageplanung April'!$16:$16,'Tageplanung April'!87:87,"Wahl 1")+SUMIFS('Tageplanung April'!$16:$16,'Tageplanung April'!87:87,"Wahl 2"))*(3+IF($D68="F",2,0))/5+(SUMIFS('Tageplanung August'!$20:$20,'Tageplanung August'!87:87,"Päd")+SUMIFS('Tageplanung August'!$16:$16,'Tageplanung August'!87:87,"Orient.Ph.")+SUMIFS('Tageplanung August'!$16:$16,'Tageplanung August'!87:87,"Vertiefung")+SUMIFS('Tageplanung August'!$16:$16,'Tageplanung August'!87:87,"Wahl 1")+SUMIFS('Tageplanung August'!$16:$16,'Tageplanung August'!87:87,"Wahl 2"))*(3+IF($D68="F",2,0))/5+(SUMIFS('Tageplanung Oktober'!$20:$20,'Tageplanung Oktober'!87:87,"Päd")+SUMIFS('Tageplanung Oktober'!$16:$16,'Tageplanung Oktober'!87:87,"Orient.Ph.")+SUMIFS('Tageplanung Oktober'!$16:$16,'Tageplanung Oktober'!87:87,"Vertiefung")+SUMIFS('Tageplanung Oktober'!$16:$16,'Tageplanung Oktober'!87:87,"Wahl 1")+SUMIFS('Tageplanung Oktober'!$16:$16,'Tageplanung Oktober'!87:87,"Wahl 2"))*(3+IF($D68="F",2,0))/5+SUMIFS('Blockplanung April'!$20:$20,'Blockplanung April'!87:87,"Päd")+SUMIFS('Blockplanung April'!$16:$16,'Blockplanung April'!87:87,"Orient.Ph.")+SUMIFS('Blockplanung April'!$16:$16,'Blockplanung April'!87:87,"Vertiefung")+SUMIFS('Blockplanung April'!$16:$16,'Blockplanung April'!87:87,"Wahl 1")+SUMIFS('Blockplanung April'!$16:$16,'Blockplanung April'!87:87,"Wahl 2")+SUMIFS('Blockplanung August'!$20:$20,'Blockplanung August'!87:87,"Päd")+SUMIFS('Blockplanung August'!$16:$16,'Blockplanung August'!87:87,"Orient.Ph.")+SUMIFS('Blockplanung August'!$16:$16,'Blockplanung August'!87:87,"Vertiefung")+SUMIFS('Blockplanung August'!$16:$16,'Blockplanung August'!87:87,"Wahl 1")+SUMIFS('Blockplanung August'!$16:$16,'Blockplanung August'!87:87,"Wahl 2")+SUMIFS('Blockplanung Oktober'!$20:$20,'Blockplanung Oktober'!87:87,"Päd")+SUMIFS('Blockplanung Oktober'!$16:$16,'Blockplanung Oktober'!87:87,"Orient.Ph.")+SUMIFS('Blockplanung Oktober'!$16:$16,'Blockplanung Oktober'!87:87,"Vertiefung")+SUMIFS('Blockplanung Oktober'!$16:$16,'Blockplanung Oktober'!87:87,"Wahl 1")+SUMIFS('Blockplanung Oktober'!$16:$16,'Blockplanung Oktober'!87:87,"Wahl 2")</f>
        <v>14.2</v>
      </c>
      <c r="I68" s="9">
        <f>(SUMIFS('Tageplanung April'!$20:$20,'Tageplanung April'!87:87,"Psych")+SUMIFS('Tageplanung April'!$19:$19,'Tageplanung April'!87:87,"Orient.Ph.")+SUMIFS('Tageplanung April'!$19:$19,'Tageplanung April'!87:87,"Vertiefung")+SUMIFS('Tageplanung April'!$19:$19,'Tageplanung April'!87:87,"Wahl 1")+SUMIFS('Tageplanung April'!$19:$19,'Tageplanung April'!87:87,"Wahl 2"))*(3+IF($D68="F",2,0))/5+(SUMIFS('Tageplanung August'!$20:$20,'Tageplanung August'!87:87,"Psych")+SUMIFS('Tageplanung August'!$19:$19,'Tageplanung August'!87:87,"Orient.Ph.")+SUMIFS('Tageplanung August'!$19:$19,'Tageplanung August'!87:87,"Vertiefung")+SUMIFS('Tageplanung August'!$19:$19,'Tageplanung August'!87:87,"Wahl 1")+SUMIFS('Tageplanung August'!$19:$19,'Tageplanung August'!87:87,"Wahl 2"))*(3+IF($D68="F",2,0))/5+(SUMIFS('Tageplanung Oktober'!$20:$20,'Tageplanung Oktober'!87:87,"Psych")+SUMIFS('Tageplanung Oktober'!$19:$19,'Tageplanung Oktober'!87:87,"Orient.Ph.")+SUMIFS('Tageplanung Oktober'!$19:$19,'Tageplanung Oktober'!87:87,"Vertiefung")+SUMIFS('Tageplanung Oktober'!$19:$19,'Tageplanung Oktober'!87:87,"Wahl 1")+SUMIFS('Tageplanung Oktober'!$19:$19,'Tageplanung Oktober'!87:87,"Wahl 2"))*(3+IF($D68="F",2,0))/5+SUMIFS('Blockplanung April'!$20:$20,'Blockplanung April'!87:87,"Psych")+SUMIFS('Blockplanung April'!$19:$19,'Blockplanung April'!87:87,"Orient.Ph.")+SUMIFS('Blockplanung April'!$19:$19,'Blockplanung April'!87:87,"Vertiefung")+SUMIFS('Blockplanung April'!$19:$19,'Blockplanung April'!87:87,"Wahl 1")+SUMIFS('Blockplanung April'!$19:$19,'Blockplanung April'!87:87,"Wahl 2")+SUMIFS('Blockplanung August'!$20:$20,'Blockplanung August'!87:87,"Psych")+SUMIFS('Blockplanung August'!$19:$19,'Blockplanung August'!87:87,"Orient.Ph.")+SUMIFS('Blockplanung August'!$19:$19,'Blockplanung August'!87:87,"Vertiefung")+SUMIFS('Blockplanung August'!$19:$19,'Blockplanung August'!87:87,"Wahl 1")+SUMIFS('Blockplanung August'!$19:$19,'Blockplanung August'!87:87,"Wahl 2")+SUMIFS('Blockplanung Oktober'!$20:$20,'Blockplanung Oktober'!87:87,"Psych")+SUMIFS('Blockplanung Oktober'!$19:$19,'Blockplanung Oktober'!87:87,"Orient.Ph.")+SUMIFS('Blockplanung Oktober'!$19:$19,'Blockplanung Oktober'!87:87,"Vertiefung")+SUMIFS('Blockplanung Oktober'!$19:$19,'Blockplanung Oktober'!87:87,"Wahl 1")+SUMIFS('Blockplanung Oktober'!$19:$19,'Blockplanung Oktober'!87:87,"Wahl 2")</f>
        <v>0</v>
      </c>
      <c r="J68" s="9">
        <f t="shared" ref="J68:J131" si="9">J67</f>
        <v>224</v>
      </c>
      <c r="K68" s="9">
        <f t="shared" si="5"/>
        <v>88</v>
      </c>
      <c r="L68" s="9">
        <f t="shared" si="6"/>
        <v>32</v>
      </c>
      <c r="M68" s="9">
        <f t="shared" si="7"/>
        <v>8</v>
      </c>
      <c r="N68" s="7">
        <f t="shared" si="8"/>
        <v>120</v>
      </c>
      <c r="O68" s="316"/>
    </row>
    <row r="69" spans="1:15" x14ac:dyDescent="0.2">
      <c r="A69" s="258"/>
      <c r="B69" s="309" t="s">
        <v>10</v>
      </c>
      <c r="C69" s="11">
        <v>27</v>
      </c>
      <c r="D69" s="39"/>
      <c r="E69" s="9">
        <f>(SUMIFS('Tageplanung April'!$20:$20,'Tageplanung April'!88:88,"APH")+SUMIFS('Tageplanung April'!$18:$18,'Tageplanung April'!88:88,"Orient.Ph.")+SUMIFS('Tageplanung April'!$18:$18,'Tageplanung April'!88:88,"Vertiefung")+SUMIFS('Tageplanung April'!$18:$18,'Tageplanung April'!88:88,"Wahl 1")+SUMIFS('Tageplanung April'!$18:$18,'Tageplanung April'!88:88,"Wahl 2"))*(3+IF($D69="F",2,0))/5+(SUMIFS('Tageplanung August'!$20:$20,'Tageplanung August'!88:88,"APH")+SUMIFS('Tageplanung August'!$18:$18,'Tageplanung August'!88:88,"Orient.Ph.")+SUMIFS('Tageplanung August'!$18:$18,'Tageplanung August'!88:88,"Vertiefung")+SUMIFS('Tageplanung August'!$18:$18,'Tageplanung August'!88:88,"Wahl 1")+SUMIFS('Tageplanung August'!$18:$18,'Tageplanung August'!88:88,"Wahl 2"))*(3+IF($D69="F",2,0))/5+(SUMIFS('Tageplanung Oktober'!$20:$20,'Tageplanung Oktober'!88:88,"APH")+SUMIFS('Tageplanung Oktober'!$18:$18,'Tageplanung Oktober'!88:88,"Orient.Ph.")+SUMIFS('Tageplanung Oktober'!$18:$18,'Tageplanung Oktober'!88:88,"Vertiefung")+SUMIFS('Tageplanung Oktober'!$18:$18,'Tageplanung Oktober'!88:88,"Wahl 1")+SUMIFS('Tageplanung Oktober'!$18:$18,'Tageplanung Oktober'!88:88,"Wahl 2"))*(3+IF($D69="F",2,0))/5+SUMIFS('Blockplanung April'!$20:$20,'Blockplanung April'!88:88,"APH")+SUMIFS('Blockplanung April'!$18:$18,'Blockplanung April'!88:88,"Orient.Ph.")+SUMIFS('Blockplanung April'!$18:$18,'Blockplanung April'!88:88,"Vertiefung")+SUMIFS('Blockplanung April'!$18:$18,'Blockplanung April'!88:88,"Wahl 1")+SUMIFS('Blockplanung April'!$18:$18,'Blockplanung April'!88:88,"Wahl 2")+SUMIFS('Blockplanung August'!$20:$20,'Blockplanung August'!88:88,"APH")+SUMIFS('Blockplanung August'!$18:$18,'Blockplanung August'!88:88,"Orient.Ph.")+SUMIFS('Blockplanung August'!$18:$18,'Blockplanung August'!88:88,"Vertiefung")+SUMIFS('Blockplanung August'!$18:$18,'Blockplanung August'!88:88,"Wahl 1")+SUMIFS('Blockplanung August'!$18:$18,'Blockplanung August'!88:88,"Wahl 2")+SUMIFS('Blockplanung Oktober'!$20:$20,'Blockplanung Oktober'!88:88,"APH")+SUMIFS('Blockplanung Oktober'!$18:$18,'Blockplanung Oktober'!88:88,"Orient.Ph.")+SUMIFS('Blockplanung Oktober'!$18:$18,'Blockplanung Oktober'!88:88,"Vertiefung")+SUMIFS('Blockplanung Oktober'!$18:$18,'Blockplanung Oktober'!88:88,"Wahl 1")+SUMIFS('Blockplanung Oktober'!$18:$18,'Blockplanung Oktober'!88:88,"Wahl 2")</f>
        <v>141.6</v>
      </c>
      <c r="F69" s="9">
        <f>(SUMIFS('Tageplanung April'!$20:$20,'Tageplanung April'!88:88,"AD")+SUMIFS('Tageplanung April'!$17:$17,'Tageplanung April'!88:88,"Orient.Ph.")+SUMIFS('Tageplanung April'!$17:$17,'Tageplanung April'!88:88,"Vertiefung")+SUMIFS('Tageplanung April'!$17:$17,'Tageplanung April'!88:88,"Wahl 1")+SUMIFS('Tageplanung April'!$17:$17,'Tageplanung April'!88:88,"Wahl 2"))*(3+IF($D69="F",2,0))/5+(SUMIFS('Tageplanung August'!$20:$20,'Tageplanung August'!88:88,"AD")+SUMIFS('Tageplanung August'!$17:$17,'Tageplanung August'!88:88,"Orient.Ph.")+SUMIFS('Tageplanung August'!$17:$17,'Tageplanung August'!88:88,"Vertiefung")+SUMIFS('Tageplanung August'!$17:$17,'Tageplanung August'!88:88,"Wahl 1")+SUMIFS('Tageplanung August'!$17:$17,'Tageplanung August'!88:88,"Wahl 2"))*(3+IF($D69="F",2,0))/5+(SUMIFS('Tageplanung Oktober'!$20:$20,'Tageplanung Oktober'!88:88,"AD")+SUMIFS('Tageplanung Oktober'!$17:$17,'Tageplanung Oktober'!88:88,"Orient.Ph.")+SUMIFS('Tageplanung Oktober'!$17:$17,'Tageplanung Oktober'!88:88,"Vertiefung")+SUMIFS('Tageplanung Oktober'!$17:$17,'Tageplanung Oktober'!88:88,"Wahl 1")+SUMIFS('Tageplanung Oktober'!$17:$17,'Tageplanung Oktober'!88:88,"Wahl 2"))*(3+IF($D69="F",2,0))/5+SUMIFS('Blockplanung April'!$20:$20,'Blockplanung April'!88:88,"AD")+SUMIFS('Blockplanung April'!$17:$17,'Blockplanung April'!88:88,"Orient.Ph.")+SUMIFS('Blockplanung April'!$17:$17,'Blockplanung April'!88:88,"Vertiefung")+SUMIFS('Blockplanung April'!$17:$17,'Blockplanung April'!88:88,"Wahl 1")+SUMIFS('Blockplanung April'!$17:$17,'Blockplanung April'!88:88,"Wahl 2")+SUMIFS('Blockplanung August'!$20:$20,'Blockplanung August'!88:88,"AD")+SUMIFS('Blockplanung August'!$17:$17,'Blockplanung August'!88:88,"Orient.Ph.")+SUMIFS('Blockplanung August'!$17:$17,'Blockplanung August'!88:88,"Vertiefung")+SUMIFS('Blockplanung August'!$17:$17,'Blockplanung August'!88:88,"Wahl 1")+SUMIFS('Blockplanung August'!$17:$17,'Blockplanung August'!88:88,"Wahl 2")+SUMIFS('Blockplanung Oktober'!$20:$20,'Blockplanung Oktober'!88:88,"AD")+SUMIFS('Blockplanung Oktober'!$17:$17,'Blockplanung Oktober'!88:88,"Orient.Ph.")+SUMIFS('Blockplanung Oktober'!$17:$17,'Blockplanung Oktober'!88:88,"Vertiefung")+SUMIFS('Blockplanung Oktober'!$17:$17,'Blockplanung Oktober'!88:88,"Wahl 1")+SUMIFS('Blockplanung Oktober'!$17:$17,'Blockplanung Oktober'!88:88,"Wahl 2")</f>
        <v>106.6</v>
      </c>
      <c r="G69" s="9">
        <f>(SUMIFS('Tageplanung April'!$20:$20,'Tageplanung April'!88:88,"KH")+SUMIFS('Tageplanung April'!$15:$15,'Tageplanung April'!88:88,"Orient.Ph.")+SUMIFS('Tageplanung April'!$15:$15,'Tageplanung April'!88:88,"Vertiefung")+SUMIFS('Tageplanung April'!$15:$15,'Tageplanung April'!88:88,"Wahl 1")+SUMIFS('Tageplanung April'!$15:$15,'Tageplanung April'!88:88,"Wahl 2"))*(3+IF($D69="F",2,0))/5+(SUMIFS('Tageplanung August'!$20:$20,'Tageplanung August'!88:88,"KH")+SUMIFS('Tageplanung August'!$15:$15,'Tageplanung August'!88:88,"Orient.Ph.")+SUMIFS('Tageplanung August'!$15:$15,'Tageplanung August'!88:88,"Vertiefung")+SUMIFS('Tageplanung August'!$15:$15,'Tageplanung August'!88:88,"Wahl 1")+SUMIFS('Tageplanung August'!$15:$15,'Tageplanung August'!88:88,"Wahl 2"))*(3+IF($D69="F",2,0))/5+(SUMIFS('Tageplanung Oktober'!$20:$20,'Tageplanung Oktober'!88:88,"KH")+SUMIFS('Tageplanung Oktober'!$15:$15,'Tageplanung Oktober'!88:88,"Orient.Ph.")+SUMIFS('Tageplanung Oktober'!$15:$15,'Tageplanung Oktober'!88:88,"Vertiefung")+SUMIFS('Tageplanung Oktober'!$15:$15,'Tageplanung Oktober'!88:88,"Wahl 1")+SUMIFS('Tageplanung Oktober'!$15:$15,'Tageplanung Oktober'!88:88,"Wahl 2"))*(3+IF($D69="F",2,0))/5+SUMIFS('Blockplanung April'!$20:$20,'Blockplanung April'!88:88,"KH")+SUMIFS('Blockplanung April'!$15:$15,'Blockplanung April'!88:88,"Orient.Ph.")+SUMIFS('Blockplanung April'!$15:$15,'Blockplanung April'!88:88,"Vertiefung")+SUMIFS('Blockplanung April'!$15:$15,'Blockplanung April'!88:88,"Wahl 1")+SUMIFS('Blockplanung April'!$15:$15,'Blockplanung April'!88:88,"Wahl 2")+SUMIFS('Blockplanung August'!$20:$20,'Blockplanung August'!88:88,"KH")+SUMIFS('Blockplanung August'!$15:$15,'Blockplanung August'!88:88,"Orient.Ph.")+SUMIFS('Blockplanung August'!$15:$15,'Blockplanung August'!88:88,"Vertiefung")+SUMIFS('Blockplanung August'!$15:$15,'Blockplanung August'!88:88,"Wahl 1")+SUMIFS('Blockplanung August'!$15:$15,'Blockplanung August'!88:88,"Wahl 2")+SUMIFS('Blockplanung Oktober'!$20:$20,'Blockplanung Oktober'!88:88,"KH")+SUMIFS('Blockplanung Oktober'!$15:$15,'Blockplanung Oktober'!88:88,"Orient.Ph.")+SUMIFS('Blockplanung Oktober'!$15:$15,'Blockplanung Oktober'!88:88,"Vertiefung")+SUMIFS('Blockplanung Oktober'!$15:$15,'Blockplanung Oktober'!88:88,"Wahl 1")+SUMIFS('Blockplanung Oktober'!$15:$15,'Blockplanung Oktober'!88:88,"Wahl 2")</f>
        <v>86.4</v>
      </c>
      <c r="H69" s="9">
        <f>(SUMIFS('Tageplanung April'!$20:$20,'Tageplanung April'!88:88,"Päd")+SUMIFS('Tageplanung April'!$16:$16,'Tageplanung April'!88:88,"Orient.Ph.")+SUMIFS('Tageplanung April'!$16:$16,'Tageplanung April'!88:88,"Vertiefung")+SUMIFS('Tageplanung April'!$16:$16,'Tageplanung April'!88:88,"Wahl 1")+SUMIFS('Tageplanung April'!$16:$16,'Tageplanung April'!88:88,"Wahl 2"))*(3+IF($D69="F",2,0))/5+(SUMIFS('Tageplanung August'!$20:$20,'Tageplanung August'!88:88,"Päd")+SUMIFS('Tageplanung August'!$16:$16,'Tageplanung August'!88:88,"Orient.Ph.")+SUMIFS('Tageplanung August'!$16:$16,'Tageplanung August'!88:88,"Vertiefung")+SUMIFS('Tageplanung August'!$16:$16,'Tageplanung August'!88:88,"Wahl 1")+SUMIFS('Tageplanung August'!$16:$16,'Tageplanung August'!88:88,"Wahl 2"))*(3+IF($D69="F",2,0))/5+(SUMIFS('Tageplanung Oktober'!$20:$20,'Tageplanung Oktober'!88:88,"Päd")+SUMIFS('Tageplanung Oktober'!$16:$16,'Tageplanung Oktober'!88:88,"Orient.Ph.")+SUMIFS('Tageplanung Oktober'!$16:$16,'Tageplanung Oktober'!88:88,"Vertiefung")+SUMIFS('Tageplanung Oktober'!$16:$16,'Tageplanung Oktober'!88:88,"Wahl 1")+SUMIFS('Tageplanung Oktober'!$16:$16,'Tageplanung Oktober'!88:88,"Wahl 2"))*(3+IF($D69="F",2,0))/5+SUMIFS('Blockplanung April'!$20:$20,'Blockplanung April'!88:88,"Päd")+SUMIFS('Blockplanung April'!$16:$16,'Blockplanung April'!88:88,"Orient.Ph.")+SUMIFS('Blockplanung April'!$16:$16,'Blockplanung April'!88:88,"Vertiefung")+SUMIFS('Blockplanung April'!$16:$16,'Blockplanung April'!88:88,"Wahl 1")+SUMIFS('Blockplanung April'!$16:$16,'Blockplanung April'!88:88,"Wahl 2")+SUMIFS('Blockplanung August'!$20:$20,'Blockplanung August'!88:88,"Päd")+SUMIFS('Blockplanung August'!$16:$16,'Blockplanung August'!88:88,"Orient.Ph.")+SUMIFS('Blockplanung August'!$16:$16,'Blockplanung August'!88:88,"Vertiefung")+SUMIFS('Blockplanung August'!$16:$16,'Blockplanung August'!88:88,"Wahl 1")+SUMIFS('Blockplanung August'!$16:$16,'Blockplanung August'!88:88,"Wahl 2")+SUMIFS('Blockplanung Oktober'!$20:$20,'Blockplanung Oktober'!88:88,"Päd")+SUMIFS('Blockplanung Oktober'!$16:$16,'Blockplanung Oktober'!88:88,"Orient.Ph.")+SUMIFS('Blockplanung Oktober'!$16:$16,'Blockplanung Oktober'!88:88,"Vertiefung")+SUMIFS('Blockplanung Oktober'!$16:$16,'Blockplanung Oktober'!88:88,"Wahl 1")+SUMIFS('Blockplanung Oktober'!$16:$16,'Blockplanung Oktober'!88:88,"Wahl 2")</f>
        <v>18.2</v>
      </c>
      <c r="I69" s="9">
        <f>(SUMIFS('Tageplanung April'!$20:$20,'Tageplanung April'!88:88,"Psych")+SUMIFS('Tageplanung April'!$19:$19,'Tageplanung April'!88:88,"Orient.Ph.")+SUMIFS('Tageplanung April'!$19:$19,'Tageplanung April'!88:88,"Vertiefung")+SUMIFS('Tageplanung April'!$19:$19,'Tageplanung April'!88:88,"Wahl 1")+SUMIFS('Tageplanung April'!$19:$19,'Tageplanung April'!88:88,"Wahl 2"))*(3+IF($D69="F",2,0))/5+(SUMIFS('Tageplanung August'!$20:$20,'Tageplanung August'!88:88,"Psych")+SUMIFS('Tageplanung August'!$19:$19,'Tageplanung August'!88:88,"Orient.Ph.")+SUMIFS('Tageplanung August'!$19:$19,'Tageplanung August'!88:88,"Vertiefung")+SUMIFS('Tageplanung August'!$19:$19,'Tageplanung August'!88:88,"Wahl 1")+SUMIFS('Tageplanung August'!$19:$19,'Tageplanung August'!88:88,"Wahl 2"))*(3+IF($D69="F",2,0))/5+(SUMIFS('Tageplanung Oktober'!$20:$20,'Tageplanung Oktober'!88:88,"Psych")+SUMIFS('Tageplanung Oktober'!$19:$19,'Tageplanung Oktober'!88:88,"Orient.Ph.")+SUMIFS('Tageplanung Oktober'!$19:$19,'Tageplanung Oktober'!88:88,"Vertiefung")+SUMIFS('Tageplanung Oktober'!$19:$19,'Tageplanung Oktober'!88:88,"Wahl 1")+SUMIFS('Tageplanung Oktober'!$19:$19,'Tageplanung Oktober'!88:88,"Wahl 2"))*(3+IF($D69="F",2,0))/5+SUMIFS('Blockplanung April'!$20:$20,'Blockplanung April'!88:88,"Psych")+SUMIFS('Blockplanung April'!$19:$19,'Blockplanung April'!88:88,"Orient.Ph.")+SUMIFS('Blockplanung April'!$19:$19,'Blockplanung April'!88:88,"Vertiefung")+SUMIFS('Blockplanung April'!$19:$19,'Blockplanung April'!88:88,"Wahl 1")+SUMIFS('Blockplanung April'!$19:$19,'Blockplanung April'!88:88,"Wahl 2")+SUMIFS('Blockplanung August'!$20:$20,'Blockplanung August'!88:88,"Psych")+SUMIFS('Blockplanung August'!$19:$19,'Blockplanung August'!88:88,"Orient.Ph.")+SUMIFS('Blockplanung August'!$19:$19,'Blockplanung August'!88:88,"Vertiefung")+SUMIFS('Blockplanung August'!$19:$19,'Blockplanung August'!88:88,"Wahl 1")+SUMIFS('Blockplanung August'!$19:$19,'Blockplanung August'!88:88,"Wahl 2")+SUMIFS('Blockplanung Oktober'!$20:$20,'Blockplanung Oktober'!88:88,"Psych")+SUMIFS('Blockplanung Oktober'!$19:$19,'Blockplanung Oktober'!88:88,"Orient.Ph.")+SUMIFS('Blockplanung Oktober'!$19:$19,'Blockplanung Oktober'!88:88,"Vertiefung")+SUMIFS('Blockplanung Oktober'!$19:$19,'Blockplanung Oktober'!88:88,"Wahl 1")+SUMIFS('Blockplanung Oktober'!$19:$19,'Blockplanung Oktober'!88:88,"Wahl 2")</f>
        <v>0</v>
      </c>
      <c r="J69" s="9">
        <f t="shared" si="9"/>
        <v>224</v>
      </c>
      <c r="K69" s="9">
        <f t="shared" si="5"/>
        <v>88</v>
      </c>
      <c r="L69" s="9">
        <f t="shared" si="6"/>
        <v>32</v>
      </c>
      <c r="M69" s="9">
        <f t="shared" si="7"/>
        <v>8</v>
      </c>
      <c r="N69" s="7">
        <f t="shared" si="8"/>
        <v>120</v>
      </c>
      <c r="O69" s="316"/>
    </row>
    <row r="70" spans="1:15" x14ac:dyDescent="0.2">
      <c r="A70" s="258"/>
      <c r="B70" s="309"/>
      <c r="C70" s="11">
        <v>28</v>
      </c>
      <c r="D70" s="39"/>
      <c r="E70" s="9">
        <f>(SUMIFS('Tageplanung April'!$20:$20,'Tageplanung April'!89:89,"APH")+SUMIFS('Tageplanung April'!$18:$18,'Tageplanung April'!89:89,"Orient.Ph.")+SUMIFS('Tageplanung April'!$18:$18,'Tageplanung April'!89:89,"Vertiefung")+SUMIFS('Tageplanung April'!$18:$18,'Tageplanung April'!89:89,"Wahl 1")+SUMIFS('Tageplanung April'!$18:$18,'Tageplanung April'!89:89,"Wahl 2"))*(3+IF($D70="F",2,0))/5+(SUMIFS('Tageplanung August'!$20:$20,'Tageplanung August'!89:89,"APH")+SUMIFS('Tageplanung August'!$18:$18,'Tageplanung August'!89:89,"Orient.Ph.")+SUMIFS('Tageplanung August'!$18:$18,'Tageplanung August'!89:89,"Vertiefung")+SUMIFS('Tageplanung August'!$18:$18,'Tageplanung August'!89:89,"Wahl 1")+SUMIFS('Tageplanung August'!$18:$18,'Tageplanung August'!89:89,"Wahl 2"))*(3+IF($D70="F",2,0))/5+(SUMIFS('Tageplanung Oktober'!$20:$20,'Tageplanung Oktober'!89:89,"APH")+SUMIFS('Tageplanung Oktober'!$18:$18,'Tageplanung Oktober'!89:89,"Orient.Ph.")+SUMIFS('Tageplanung Oktober'!$18:$18,'Tageplanung Oktober'!89:89,"Vertiefung")+SUMIFS('Tageplanung Oktober'!$18:$18,'Tageplanung Oktober'!89:89,"Wahl 1")+SUMIFS('Tageplanung Oktober'!$18:$18,'Tageplanung Oktober'!89:89,"Wahl 2"))*(3+IF($D70="F",2,0))/5+SUMIFS('Blockplanung April'!$20:$20,'Blockplanung April'!89:89,"APH")+SUMIFS('Blockplanung April'!$18:$18,'Blockplanung April'!89:89,"Orient.Ph.")+SUMIFS('Blockplanung April'!$18:$18,'Blockplanung April'!89:89,"Vertiefung")+SUMIFS('Blockplanung April'!$18:$18,'Blockplanung April'!89:89,"Wahl 1")+SUMIFS('Blockplanung April'!$18:$18,'Blockplanung April'!89:89,"Wahl 2")+SUMIFS('Blockplanung August'!$20:$20,'Blockplanung August'!89:89,"APH")+SUMIFS('Blockplanung August'!$18:$18,'Blockplanung August'!89:89,"Orient.Ph.")+SUMIFS('Blockplanung August'!$18:$18,'Blockplanung August'!89:89,"Vertiefung")+SUMIFS('Blockplanung August'!$18:$18,'Blockplanung August'!89:89,"Wahl 1")+SUMIFS('Blockplanung August'!$18:$18,'Blockplanung August'!89:89,"Wahl 2")+SUMIFS('Blockplanung Oktober'!$20:$20,'Blockplanung Oktober'!89:89,"APH")+SUMIFS('Blockplanung Oktober'!$18:$18,'Blockplanung Oktober'!89:89,"Orient.Ph.")+SUMIFS('Blockplanung Oktober'!$18:$18,'Blockplanung Oktober'!89:89,"Vertiefung")+SUMIFS('Blockplanung Oktober'!$18:$18,'Blockplanung Oktober'!89:89,"Wahl 1")+SUMIFS('Blockplanung Oktober'!$18:$18,'Blockplanung Oktober'!89:89,"Wahl 2")</f>
        <v>131.6</v>
      </c>
      <c r="F70" s="9">
        <f>(SUMIFS('Tageplanung April'!$20:$20,'Tageplanung April'!89:89,"AD")+SUMIFS('Tageplanung April'!$17:$17,'Tageplanung April'!89:89,"Orient.Ph.")+SUMIFS('Tageplanung April'!$17:$17,'Tageplanung April'!89:89,"Vertiefung")+SUMIFS('Tageplanung April'!$17:$17,'Tageplanung April'!89:89,"Wahl 1")+SUMIFS('Tageplanung April'!$17:$17,'Tageplanung April'!89:89,"Wahl 2"))*(3+IF($D70="F",2,0))/5+(SUMIFS('Tageplanung August'!$20:$20,'Tageplanung August'!89:89,"AD")+SUMIFS('Tageplanung August'!$17:$17,'Tageplanung August'!89:89,"Orient.Ph.")+SUMIFS('Tageplanung August'!$17:$17,'Tageplanung August'!89:89,"Vertiefung")+SUMIFS('Tageplanung August'!$17:$17,'Tageplanung August'!89:89,"Wahl 1")+SUMIFS('Tageplanung August'!$17:$17,'Tageplanung August'!89:89,"Wahl 2"))*(3+IF($D70="F",2,0))/5+(SUMIFS('Tageplanung Oktober'!$20:$20,'Tageplanung Oktober'!89:89,"AD")+SUMIFS('Tageplanung Oktober'!$17:$17,'Tageplanung Oktober'!89:89,"Orient.Ph.")+SUMIFS('Tageplanung Oktober'!$17:$17,'Tageplanung Oktober'!89:89,"Vertiefung")+SUMIFS('Tageplanung Oktober'!$17:$17,'Tageplanung Oktober'!89:89,"Wahl 1")+SUMIFS('Tageplanung Oktober'!$17:$17,'Tageplanung Oktober'!89:89,"Wahl 2"))*(3+IF($D70="F",2,0))/5+SUMIFS('Blockplanung April'!$20:$20,'Blockplanung April'!89:89,"AD")+SUMIFS('Blockplanung April'!$17:$17,'Blockplanung April'!89:89,"Orient.Ph.")+SUMIFS('Blockplanung April'!$17:$17,'Blockplanung April'!89:89,"Vertiefung")+SUMIFS('Blockplanung April'!$17:$17,'Blockplanung April'!89:89,"Wahl 1")+SUMIFS('Blockplanung April'!$17:$17,'Blockplanung April'!89:89,"Wahl 2")+SUMIFS('Blockplanung August'!$20:$20,'Blockplanung August'!89:89,"AD")+SUMIFS('Blockplanung August'!$17:$17,'Blockplanung August'!89:89,"Orient.Ph.")+SUMIFS('Blockplanung August'!$17:$17,'Blockplanung August'!89:89,"Vertiefung")+SUMIFS('Blockplanung August'!$17:$17,'Blockplanung August'!89:89,"Wahl 1")+SUMIFS('Blockplanung August'!$17:$17,'Blockplanung August'!89:89,"Wahl 2")+SUMIFS('Blockplanung Oktober'!$20:$20,'Blockplanung Oktober'!89:89,"AD")+SUMIFS('Blockplanung Oktober'!$17:$17,'Blockplanung Oktober'!89:89,"Orient.Ph.")+SUMIFS('Blockplanung Oktober'!$17:$17,'Blockplanung Oktober'!89:89,"Vertiefung")+SUMIFS('Blockplanung Oktober'!$17:$17,'Blockplanung Oktober'!89:89,"Wahl 1")+SUMIFS('Blockplanung Oktober'!$17:$17,'Blockplanung Oktober'!89:89,"Wahl 2")</f>
        <v>111.6</v>
      </c>
      <c r="G70" s="9">
        <f>(SUMIFS('Tageplanung April'!$20:$20,'Tageplanung April'!89:89,"KH")+SUMIFS('Tageplanung April'!$15:$15,'Tageplanung April'!89:89,"Orient.Ph.")+SUMIFS('Tageplanung April'!$15:$15,'Tageplanung April'!89:89,"Vertiefung")+SUMIFS('Tageplanung April'!$15:$15,'Tageplanung April'!89:89,"Wahl 1")+SUMIFS('Tageplanung April'!$15:$15,'Tageplanung April'!89:89,"Wahl 2"))*(3+IF($D70="F",2,0))/5+(SUMIFS('Tageplanung August'!$20:$20,'Tageplanung August'!89:89,"KH")+SUMIFS('Tageplanung August'!$15:$15,'Tageplanung August'!89:89,"Orient.Ph.")+SUMIFS('Tageplanung August'!$15:$15,'Tageplanung August'!89:89,"Vertiefung")+SUMIFS('Tageplanung August'!$15:$15,'Tageplanung August'!89:89,"Wahl 1")+SUMIFS('Tageplanung August'!$15:$15,'Tageplanung August'!89:89,"Wahl 2"))*(3+IF($D70="F",2,0))/5+(SUMIFS('Tageplanung Oktober'!$20:$20,'Tageplanung Oktober'!89:89,"KH")+SUMIFS('Tageplanung Oktober'!$15:$15,'Tageplanung Oktober'!89:89,"Orient.Ph.")+SUMIFS('Tageplanung Oktober'!$15:$15,'Tageplanung Oktober'!89:89,"Vertiefung")+SUMIFS('Tageplanung Oktober'!$15:$15,'Tageplanung Oktober'!89:89,"Wahl 1")+SUMIFS('Tageplanung Oktober'!$15:$15,'Tageplanung Oktober'!89:89,"Wahl 2"))*(3+IF($D70="F",2,0))/5+SUMIFS('Blockplanung April'!$20:$20,'Blockplanung April'!89:89,"KH")+SUMIFS('Blockplanung April'!$15:$15,'Blockplanung April'!89:89,"Orient.Ph.")+SUMIFS('Blockplanung April'!$15:$15,'Blockplanung April'!89:89,"Vertiefung")+SUMIFS('Blockplanung April'!$15:$15,'Blockplanung April'!89:89,"Wahl 1")+SUMIFS('Blockplanung April'!$15:$15,'Blockplanung April'!89:89,"Wahl 2")+SUMIFS('Blockplanung August'!$20:$20,'Blockplanung August'!89:89,"KH")+SUMIFS('Blockplanung August'!$15:$15,'Blockplanung August'!89:89,"Orient.Ph.")+SUMIFS('Blockplanung August'!$15:$15,'Blockplanung August'!89:89,"Vertiefung")+SUMIFS('Blockplanung August'!$15:$15,'Blockplanung August'!89:89,"Wahl 1")+SUMIFS('Blockplanung August'!$15:$15,'Blockplanung August'!89:89,"Wahl 2")+SUMIFS('Blockplanung Oktober'!$20:$20,'Blockplanung Oktober'!89:89,"KH")+SUMIFS('Blockplanung Oktober'!$15:$15,'Blockplanung Oktober'!89:89,"Orient.Ph.")+SUMIFS('Blockplanung Oktober'!$15:$15,'Blockplanung Oktober'!89:89,"Vertiefung")+SUMIFS('Blockplanung Oktober'!$15:$15,'Blockplanung Oktober'!89:89,"Wahl 1")+SUMIFS('Blockplanung Oktober'!$15:$15,'Blockplanung Oktober'!89:89,"Wahl 2")</f>
        <v>90.4</v>
      </c>
      <c r="H70" s="9">
        <f>(SUMIFS('Tageplanung April'!$20:$20,'Tageplanung April'!89:89,"Päd")+SUMIFS('Tageplanung April'!$16:$16,'Tageplanung April'!89:89,"Orient.Ph.")+SUMIFS('Tageplanung April'!$16:$16,'Tageplanung April'!89:89,"Vertiefung")+SUMIFS('Tageplanung April'!$16:$16,'Tageplanung April'!89:89,"Wahl 1")+SUMIFS('Tageplanung April'!$16:$16,'Tageplanung April'!89:89,"Wahl 2"))*(3+IF($D70="F",2,0))/5+(SUMIFS('Tageplanung August'!$20:$20,'Tageplanung August'!89:89,"Päd")+SUMIFS('Tageplanung August'!$16:$16,'Tageplanung August'!89:89,"Orient.Ph.")+SUMIFS('Tageplanung August'!$16:$16,'Tageplanung August'!89:89,"Vertiefung")+SUMIFS('Tageplanung August'!$16:$16,'Tageplanung August'!89:89,"Wahl 1")+SUMIFS('Tageplanung August'!$16:$16,'Tageplanung August'!89:89,"Wahl 2"))*(3+IF($D70="F",2,0))/5+(SUMIFS('Tageplanung Oktober'!$20:$20,'Tageplanung Oktober'!89:89,"Päd")+SUMIFS('Tageplanung Oktober'!$16:$16,'Tageplanung Oktober'!89:89,"Orient.Ph.")+SUMIFS('Tageplanung Oktober'!$16:$16,'Tageplanung Oktober'!89:89,"Vertiefung")+SUMIFS('Tageplanung Oktober'!$16:$16,'Tageplanung Oktober'!89:89,"Wahl 1")+SUMIFS('Tageplanung Oktober'!$16:$16,'Tageplanung Oktober'!89:89,"Wahl 2"))*(3+IF($D70="F",2,0))/5+SUMIFS('Blockplanung April'!$20:$20,'Blockplanung April'!89:89,"Päd")+SUMIFS('Blockplanung April'!$16:$16,'Blockplanung April'!89:89,"Orient.Ph.")+SUMIFS('Blockplanung April'!$16:$16,'Blockplanung April'!89:89,"Vertiefung")+SUMIFS('Blockplanung April'!$16:$16,'Blockplanung April'!89:89,"Wahl 1")+SUMIFS('Blockplanung April'!$16:$16,'Blockplanung April'!89:89,"Wahl 2")+SUMIFS('Blockplanung August'!$20:$20,'Blockplanung August'!89:89,"Päd")+SUMIFS('Blockplanung August'!$16:$16,'Blockplanung August'!89:89,"Orient.Ph.")+SUMIFS('Blockplanung August'!$16:$16,'Blockplanung August'!89:89,"Vertiefung")+SUMIFS('Blockplanung August'!$16:$16,'Blockplanung August'!89:89,"Wahl 1")+SUMIFS('Blockplanung August'!$16:$16,'Blockplanung August'!89:89,"Wahl 2")+SUMIFS('Blockplanung Oktober'!$20:$20,'Blockplanung Oktober'!89:89,"Päd")+SUMIFS('Blockplanung Oktober'!$16:$16,'Blockplanung Oktober'!89:89,"Orient.Ph.")+SUMIFS('Blockplanung Oktober'!$16:$16,'Blockplanung Oktober'!89:89,"Vertiefung")+SUMIFS('Blockplanung Oktober'!$16:$16,'Blockplanung Oktober'!89:89,"Wahl 1")+SUMIFS('Blockplanung Oktober'!$16:$16,'Blockplanung Oktober'!89:89,"Wahl 2")</f>
        <v>19.2</v>
      </c>
      <c r="I70" s="9">
        <f>(SUMIFS('Tageplanung April'!$20:$20,'Tageplanung April'!89:89,"Psych")+SUMIFS('Tageplanung April'!$19:$19,'Tageplanung April'!89:89,"Orient.Ph.")+SUMIFS('Tageplanung April'!$19:$19,'Tageplanung April'!89:89,"Vertiefung")+SUMIFS('Tageplanung April'!$19:$19,'Tageplanung April'!89:89,"Wahl 1")+SUMIFS('Tageplanung April'!$19:$19,'Tageplanung April'!89:89,"Wahl 2"))*(3+IF($D70="F",2,0))/5+(SUMIFS('Tageplanung August'!$20:$20,'Tageplanung August'!89:89,"Psych")+SUMIFS('Tageplanung August'!$19:$19,'Tageplanung August'!89:89,"Orient.Ph.")+SUMIFS('Tageplanung August'!$19:$19,'Tageplanung August'!89:89,"Vertiefung")+SUMIFS('Tageplanung August'!$19:$19,'Tageplanung August'!89:89,"Wahl 1")+SUMIFS('Tageplanung August'!$19:$19,'Tageplanung August'!89:89,"Wahl 2"))*(3+IF($D70="F",2,0))/5+(SUMIFS('Tageplanung Oktober'!$20:$20,'Tageplanung Oktober'!89:89,"Psych")+SUMIFS('Tageplanung Oktober'!$19:$19,'Tageplanung Oktober'!89:89,"Orient.Ph.")+SUMIFS('Tageplanung Oktober'!$19:$19,'Tageplanung Oktober'!89:89,"Vertiefung")+SUMIFS('Tageplanung Oktober'!$19:$19,'Tageplanung Oktober'!89:89,"Wahl 1")+SUMIFS('Tageplanung Oktober'!$19:$19,'Tageplanung Oktober'!89:89,"Wahl 2"))*(3+IF($D70="F",2,0))/5+SUMIFS('Blockplanung April'!$20:$20,'Blockplanung April'!89:89,"Psych")+SUMIFS('Blockplanung April'!$19:$19,'Blockplanung April'!89:89,"Orient.Ph.")+SUMIFS('Blockplanung April'!$19:$19,'Blockplanung April'!89:89,"Vertiefung")+SUMIFS('Blockplanung April'!$19:$19,'Blockplanung April'!89:89,"Wahl 1")+SUMIFS('Blockplanung April'!$19:$19,'Blockplanung April'!89:89,"Wahl 2")+SUMIFS('Blockplanung August'!$20:$20,'Blockplanung August'!89:89,"Psych")+SUMIFS('Blockplanung August'!$19:$19,'Blockplanung August'!89:89,"Orient.Ph.")+SUMIFS('Blockplanung August'!$19:$19,'Blockplanung August'!89:89,"Vertiefung")+SUMIFS('Blockplanung August'!$19:$19,'Blockplanung August'!89:89,"Wahl 1")+SUMIFS('Blockplanung August'!$19:$19,'Blockplanung August'!89:89,"Wahl 2")+SUMIFS('Blockplanung Oktober'!$20:$20,'Blockplanung Oktober'!89:89,"Psych")+SUMIFS('Blockplanung Oktober'!$19:$19,'Blockplanung Oktober'!89:89,"Orient.Ph.")+SUMIFS('Blockplanung Oktober'!$19:$19,'Blockplanung Oktober'!89:89,"Vertiefung")+SUMIFS('Blockplanung Oktober'!$19:$19,'Blockplanung Oktober'!89:89,"Wahl 1")+SUMIFS('Blockplanung Oktober'!$19:$19,'Blockplanung Oktober'!89:89,"Wahl 2")</f>
        <v>0</v>
      </c>
      <c r="J70" s="9">
        <f t="shared" si="9"/>
        <v>224</v>
      </c>
      <c r="K70" s="9">
        <f t="shared" si="5"/>
        <v>88</v>
      </c>
      <c r="L70" s="9">
        <f t="shared" si="6"/>
        <v>32</v>
      </c>
      <c r="M70" s="9">
        <f t="shared" si="7"/>
        <v>8</v>
      </c>
      <c r="N70" s="7">
        <f t="shared" si="8"/>
        <v>120</v>
      </c>
      <c r="O70" s="316"/>
    </row>
    <row r="71" spans="1:15" x14ac:dyDescent="0.2">
      <c r="A71" s="258"/>
      <c r="B71" s="309"/>
      <c r="C71" s="11">
        <v>29</v>
      </c>
      <c r="D71" s="39"/>
      <c r="E71" s="9">
        <f>(SUMIFS('Tageplanung April'!$20:$20,'Tageplanung April'!90:90,"APH")+SUMIFS('Tageplanung April'!$18:$18,'Tageplanung April'!90:90,"Orient.Ph.")+SUMIFS('Tageplanung April'!$18:$18,'Tageplanung April'!90:90,"Vertiefung")+SUMIFS('Tageplanung April'!$18:$18,'Tageplanung April'!90:90,"Wahl 1")+SUMIFS('Tageplanung April'!$18:$18,'Tageplanung April'!90:90,"Wahl 2"))*(3+IF($D71="F",2,0))/5+(SUMIFS('Tageplanung August'!$20:$20,'Tageplanung August'!90:90,"APH")+SUMIFS('Tageplanung August'!$18:$18,'Tageplanung August'!90:90,"Orient.Ph.")+SUMIFS('Tageplanung August'!$18:$18,'Tageplanung August'!90:90,"Vertiefung")+SUMIFS('Tageplanung August'!$18:$18,'Tageplanung August'!90:90,"Wahl 1")+SUMIFS('Tageplanung August'!$18:$18,'Tageplanung August'!90:90,"Wahl 2"))*(3+IF($D71="F",2,0))/5+(SUMIFS('Tageplanung Oktober'!$20:$20,'Tageplanung Oktober'!90:90,"APH")+SUMIFS('Tageplanung Oktober'!$18:$18,'Tageplanung Oktober'!90:90,"Orient.Ph.")+SUMIFS('Tageplanung Oktober'!$18:$18,'Tageplanung Oktober'!90:90,"Vertiefung")+SUMIFS('Tageplanung Oktober'!$18:$18,'Tageplanung Oktober'!90:90,"Wahl 1")+SUMIFS('Tageplanung Oktober'!$18:$18,'Tageplanung Oktober'!90:90,"Wahl 2"))*(3+IF($D71="F",2,0))/5+SUMIFS('Blockplanung April'!$20:$20,'Blockplanung April'!90:90,"APH")+SUMIFS('Blockplanung April'!$18:$18,'Blockplanung April'!90:90,"Orient.Ph.")+SUMIFS('Blockplanung April'!$18:$18,'Blockplanung April'!90:90,"Vertiefung")+SUMIFS('Blockplanung April'!$18:$18,'Blockplanung April'!90:90,"Wahl 1")+SUMIFS('Blockplanung April'!$18:$18,'Blockplanung April'!90:90,"Wahl 2")+SUMIFS('Blockplanung August'!$20:$20,'Blockplanung August'!90:90,"APH")+SUMIFS('Blockplanung August'!$18:$18,'Blockplanung August'!90:90,"Orient.Ph.")+SUMIFS('Blockplanung August'!$18:$18,'Blockplanung August'!90:90,"Vertiefung")+SUMIFS('Blockplanung August'!$18:$18,'Blockplanung August'!90:90,"Wahl 1")+SUMIFS('Blockplanung August'!$18:$18,'Blockplanung August'!90:90,"Wahl 2")+SUMIFS('Blockplanung Oktober'!$20:$20,'Blockplanung Oktober'!90:90,"APH")+SUMIFS('Blockplanung Oktober'!$18:$18,'Blockplanung Oktober'!90:90,"Orient.Ph.")+SUMIFS('Blockplanung Oktober'!$18:$18,'Blockplanung Oktober'!90:90,"Vertiefung")+SUMIFS('Blockplanung Oktober'!$18:$18,'Blockplanung Oktober'!90:90,"Wahl 1")+SUMIFS('Blockplanung Oktober'!$18:$18,'Blockplanung Oktober'!90:90,"Wahl 2")</f>
        <v>111.6</v>
      </c>
      <c r="F71" s="9">
        <f>(SUMIFS('Tageplanung April'!$20:$20,'Tageplanung April'!90:90,"AD")+SUMIFS('Tageplanung April'!$17:$17,'Tageplanung April'!90:90,"Orient.Ph.")+SUMIFS('Tageplanung April'!$17:$17,'Tageplanung April'!90:90,"Vertiefung")+SUMIFS('Tageplanung April'!$17:$17,'Tageplanung April'!90:90,"Wahl 1")+SUMIFS('Tageplanung April'!$17:$17,'Tageplanung April'!90:90,"Wahl 2"))*(3+IF($D71="F",2,0))/5+(SUMIFS('Tageplanung August'!$20:$20,'Tageplanung August'!90:90,"AD")+SUMIFS('Tageplanung August'!$17:$17,'Tageplanung August'!90:90,"Orient.Ph.")+SUMIFS('Tageplanung August'!$17:$17,'Tageplanung August'!90:90,"Vertiefung")+SUMIFS('Tageplanung August'!$17:$17,'Tageplanung August'!90:90,"Wahl 1")+SUMIFS('Tageplanung August'!$17:$17,'Tageplanung August'!90:90,"Wahl 2"))*(3+IF($D71="F",2,0))/5+(SUMIFS('Tageplanung Oktober'!$20:$20,'Tageplanung Oktober'!90:90,"AD")+SUMIFS('Tageplanung Oktober'!$17:$17,'Tageplanung Oktober'!90:90,"Orient.Ph.")+SUMIFS('Tageplanung Oktober'!$17:$17,'Tageplanung Oktober'!90:90,"Vertiefung")+SUMIFS('Tageplanung Oktober'!$17:$17,'Tageplanung Oktober'!90:90,"Wahl 1")+SUMIFS('Tageplanung Oktober'!$17:$17,'Tageplanung Oktober'!90:90,"Wahl 2"))*(3+IF($D71="F",2,0))/5+SUMIFS('Blockplanung April'!$20:$20,'Blockplanung April'!90:90,"AD")+SUMIFS('Blockplanung April'!$17:$17,'Blockplanung April'!90:90,"Orient.Ph.")+SUMIFS('Blockplanung April'!$17:$17,'Blockplanung April'!90:90,"Vertiefung")+SUMIFS('Blockplanung April'!$17:$17,'Blockplanung April'!90:90,"Wahl 1")+SUMIFS('Blockplanung April'!$17:$17,'Blockplanung April'!90:90,"Wahl 2")+SUMIFS('Blockplanung August'!$20:$20,'Blockplanung August'!90:90,"AD")+SUMIFS('Blockplanung August'!$17:$17,'Blockplanung August'!90:90,"Orient.Ph.")+SUMIFS('Blockplanung August'!$17:$17,'Blockplanung August'!90:90,"Vertiefung")+SUMIFS('Blockplanung August'!$17:$17,'Blockplanung August'!90:90,"Wahl 1")+SUMIFS('Blockplanung August'!$17:$17,'Blockplanung August'!90:90,"Wahl 2")+SUMIFS('Blockplanung Oktober'!$20:$20,'Blockplanung Oktober'!90:90,"AD")+SUMIFS('Blockplanung Oktober'!$17:$17,'Blockplanung Oktober'!90:90,"Orient.Ph.")+SUMIFS('Blockplanung Oktober'!$17:$17,'Blockplanung Oktober'!90:90,"Vertiefung")+SUMIFS('Blockplanung Oktober'!$17:$17,'Blockplanung Oktober'!90:90,"Wahl 1")+SUMIFS('Blockplanung Oktober'!$17:$17,'Blockplanung Oktober'!90:90,"Wahl 2")</f>
        <v>89.2</v>
      </c>
      <c r="G71" s="9">
        <f>(SUMIFS('Tageplanung April'!$20:$20,'Tageplanung April'!90:90,"KH")+SUMIFS('Tageplanung April'!$15:$15,'Tageplanung April'!90:90,"Orient.Ph.")+SUMIFS('Tageplanung April'!$15:$15,'Tageplanung April'!90:90,"Vertiefung")+SUMIFS('Tageplanung April'!$15:$15,'Tageplanung April'!90:90,"Wahl 1")+SUMIFS('Tageplanung April'!$15:$15,'Tageplanung April'!90:90,"Wahl 2"))*(3+IF($D71="F",2,0))/5+(SUMIFS('Tageplanung August'!$20:$20,'Tageplanung August'!90:90,"KH")+SUMIFS('Tageplanung August'!$15:$15,'Tageplanung August'!90:90,"Orient.Ph.")+SUMIFS('Tageplanung August'!$15:$15,'Tageplanung August'!90:90,"Vertiefung")+SUMIFS('Tageplanung August'!$15:$15,'Tageplanung August'!90:90,"Wahl 1")+SUMIFS('Tageplanung August'!$15:$15,'Tageplanung August'!90:90,"Wahl 2"))*(3+IF($D71="F",2,0))/5+(SUMIFS('Tageplanung Oktober'!$20:$20,'Tageplanung Oktober'!90:90,"KH")+SUMIFS('Tageplanung Oktober'!$15:$15,'Tageplanung Oktober'!90:90,"Orient.Ph.")+SUMIFS('Tageplanung Oktober'!$15:$15,'Tageplanung Oktober'!90:90,"Vertiefung")+SUMIFS('Tageplanung Oktober'!$15:$15,'Tageplanung Oktober'!90:90,"Wahl 1")+SUMIFS('Tageplanung Oktober'!$15:$15,'Tageplanung Oktober'!90:90,"Wahl 2"))*(3+IF($D71="F",2,0))/5+SUMIFS('Blockplanung April'!$20:$20,'Blockplanung April'!90:90,"KH")+SUMIFS('Blockplanung April'!$15:$15,'Blockplanung April'!90:90,"Orient.Ph.")+SUMIFS('Blockplanung April'!$15:$15,'Blockplanung April'!90:90,"Vertiefung")+SUMIFS('Blockplanung April'!$15:$15,'Blockplanung April'!90:90,"Wahl 1")+SUMIFS('Blockplanung April'!$15:$15,'Blockplanung April'!90:90,"Wahl 2")+SUMIFS('Blockplanung August'!$20:$20,'Blockplanung August'!90:90,"KH")+SUMIFS('Blockplanung August'!$15:$15,'Blockplanung August'!90:90,"Orient.Ph.")+SUMIFS('Blockplanung August'!$15:$15,'Blockplanung August'!90:90,"Vertiefung")+SUMIFS('Blockplanung August'!$15:$15,'Blockplanung August'!90:90,"Wahl 1")+SUMIFS('Blockplanung August'!$15:$15,'Blockplanung August'!90:90,"Wahl 2")+SUMIFS('Blockplanung Oktober'!$20:$20,'Blockplanung Oktober'!90:90,"KH")+SUMIFS('Blockplanung Oktober'!$15:$15,'Blockplanung Oktober'!90:90,"Orient.Ph.")+SUMIFS('Blockplanung Oktober'!$15:$15,'Blockplanung Oktober'!90:90,"Vertiefung")+SUMIFS('Blockplanung Oktober'!$15:$15,'Blockplanung Oktober'!90:90,"Wahl 1")+SUMIFS('Blockplanung Oktober'!$15:$15,'Blockplanung Oktober'!90:90,"Wahl 2")</f>
        <v>76.8</v>
      </c>
      <c r="H71" s="9">
        <f>(SUMIFS('Tageplanung April'!$20:$20,'Tageplanung April'!90:90,"Päd")+SUMIFS('Tageplanung April'!$16:$16,'Tageplanung April'!90:90,"Orient.Ph.")+SUMIFS('Tageplanung April'!$16:$16,'Tageplanung April'!90:90,"Vertiefung")+SUMIFS('Tageplanung April'!$16:$16,'Tageplanung April'!90:90,"Wahl 1")+SUMIFS('Tageplanung April'!$16:$16,'Tageplanung April'!90:90,"Wahl 2"))*(3+IF($D71="F",2,0))/5+(SUMIFS('Tageplanung August'!$20:$20,'Tageplanung August'!90:90,"Päd")+SUMIFS('Tageplanung August'!$16:$16,'Tageplanung August'!90:90,"Orient.Ph.")+SUMIFS('Tageplanung August'!$16:$16,'Tageplanung August'!90:90,"Vertiefung")+SUMIFS('Tageplanung August'!$16:$16,'Tageplanung August'!90:90,"Wahl 1")+SUMIFS('Tageplanung August'!$16:$16,'Tageplanung August'!90:90,"Wahl 2"))*(3+IF($D71="F",2,0))/5+(SUMIFS('Tageplanung Oktober'!$20:$20,'Tageplanung Oktober'!90:90,"Päd")+SUMIFS('Tageplanung Oktober'!$16:$16,'Tageplanung Oktober'!90:90,"Orient.Ph.")+SUMIFS('Tageplanung Oktober'!$16:$16,'Tageplanung Oktober'!90:90,"Vertiefung")+SUMIFS('Tageplanung Oktober'!$16:$16,'Tageplanung Oktober'!90:90,"Wahl 1")+SUMIFS('Tageplanung Oktober'!$16:$16,'Tageplanung Oktober'!90:90,"Wahl 2"))*(3+IF($D71="F",2,0))/5+SUMIFS('Blockplanung April'!$20:$20,'Blockplanung April'!90:90,"Päd")+SUMIFS('Blockplanung April'!$16:$16,'Blockplanung April'!90:90,"Orient.Ph.")+SUMIFS('Blockplanung April'!$16:$16,'Blockplanung April'!90:90,"Vertiefung")+SUMIFS('Blockplanung April'!$16:$16,'Blockplanung April'!90:90,"Wahl 1")+SUMIFS('Blockplanung April'!$16:$16,'Blockplanung April'!90:90,"Wahl 2")+SUMIFS('Blockplanung August'!$20:$20,'Blockplanung August'!90:90,"Päd")+SUMIFS('Blockplanung August'!$16:$16,'Blockplanung August'!90:90,"Orient.Ph.")+SUMIFS('Blockplanung August'!$16:$16,'Blockplanung August'!90:90,"Vertiefung")+SUMIFS('Blockplanung August'!$16:$16,'Blockplanung August'!90:90,"Wahl 1")+SUMIFS('Blockplanung August'!$16:$16,'Blockplanung August'!90:90,"Wahl 2")+SUMIFS('Blockplanung Oktober'!$20:$20,'Blockplanung Oktober'!90:90,"Päd")+SUMIFS('Blockplanung Oktober'!$16:$16,'Blockplanung Oktober'!90:90,"Orient.Ph.")+SUMIFS('Blockplanung Oktober'!$16:$16,'Blockplanung Oktober'!90:90,"Vertiefung")+SUMIFS('Blockplanung Oktober'!$16:$16,'Blockplanung Oktober'!90:90,"Wahl 1")+SUMIFS('Blockplanung Oktober'!$16:$16,'Blockplanung Oktober'!90:90,"Wahl 2")</f>
        <v>15.2</v>
      </c>
      <c r="I71" s="9">
        <f>(SUMIFS('Tageplanung April'!$20:$20,'Tageplanung April'!90:90,"Psych")+SUMIFS('Tageplanung April'!$19:$19,'Tageplanung April'!90:90,"Orient.Ph.")+SUMIFS('Tageplanung April'!$19:$19,'Tageplanung April'!90:90,"Vertiefung")+SUMIFS('Tageplanung April'!$19:$19,'Tageplanung April'!90:90,"Wahl 1")+SUMIFS('Tageplanung April'!$19:$19,'Tageplanung April'!90:90,"Wahl 2"))*(3+IF($D71="F",2,0))/5+(SUMIFS('Tageplanung August'!$20:$20,'Tageplanung August'!90:90,"Psych")+SUMIFS('Tageplanung August'!$19:$19,'Tageplanung August'!90:90,"Orient.Ph.")+SUMIFS('Tageplanung August'!$19:$19,'Tageplanung August'!90:90,"Vertiefung")+SUMIFS('Tageplanung August'!$19:$19,'Tageplanung August'!90:90,"Wahl 1")+SUMIFS('Tageplanung August'!$19:$19,'Tageplanung August'!90:90,"Wahl 2"))*(3+IF($D71="F",2,0))/5+(SUMIFS('Tageplanung Oktober'!$20:$20,'Tageplanung Oktober'!90:90,"Psych")+SUMIFS('Tageplanung Oktober'!$19:$19,'Tageplanung Oktober'!90:90,"Orient.Ph.")+SUMIFS('Tageplanung Oktober'!$19:$19,'Tageplanung Oktober'!90:90,"Vertiefung")+SUMIFS('Tageplanung Oktober'!$19:$19,'Tageplanung Oktober'!90:90,"Wahl 1")+SUMIFS('Tageplanung Oktober'!$19:$19,'Tageplanung Oktober'!90:90,"Wahl 2"))*(3+IF($D71="F",2,0))/5+SUMIFS('Blockplanung April'!$20:$20,'Blockplanung April'!90:90,"Psych")+SUMIFS('Blockplanung April'!$19:$19,'Blockplanung April'!90:90,"Orient.Ph.")+SUMIFS('Blockplanung April'!$19:$19,'Blockplanung April'!90:90,"Vertiefung")+SUMIFS('Blockplanung April'!$19:$19,'Blockplanung April'!90:90,"Wahl 1")+SUMIFS('Blockplanung April'!$19:$19,'Blockplanung April'!90:90,"Wahl 2")+SUMIFS('Blockplanung August'!$20:$20,'Blockplanung August'!90:90,"Psych")+SUMIFS('Blockplanung August'!$19:$19,'Blockplanung August'!90:90,"Orient.Ph.")+SUMIFS('Blockplanung August'!$19:$19,'Blockplanung August'!90:90,"Vertiefung")+SUMIFS('Blockplanung August'!$19:$19,'Blockplanung August'!90:90,"Wahl 1")+SUMIFS('Blockplanung August'!$19:$19,'Blockplanung August'!90:90,"Wahl 2")+SUMIFS('Blockplanung Oktober'!$20:$20,'Blockplanung Oktober'!90:90,"Psych")+SUMIFS('Blockplanung Oktober'!$19:$19,'Blockplanung Oktober'!90:90,"Orient.Ph.")+SUMIFS('Blockplanung Oktober'!$19:$19,'Blockplanung Oktober'!90:90,"Vertiefung")+SUMIFS('Blockplanung Oktober'!$19:$19,'Blockplanung Oktober'!90:90,"Wahl 1")+SUMIFS('Blockplanung Oktober'!$19:$19,'Blockplanung Oktober'!90:90,"Wahl 2")</f>
        <v>0</v>
      </c>
      <c r="J71" s="9">
        <f t="shared" si="9"/>
        <v>224</v>
      </c>
      <c r="K71" s="9">
        <f t="shared" si="5"/>
        <v>88</v>
      </c>
      <c r="L71" s="9">
        <f t="shared" si="6"/>
        <v>32</v>
      </c>
      <c r="M71" s="9">
        <f t="shared" si="7"/>
        <v>8</v>
      </c>
      <c r="N71" s="7">
        <f t="shared" si="8"/>
        <v>120</v>
      </c>
      <c r="O71" s="316"/>
    </row>
    <row r="72" spans="1:15" x14ac:dyDescent="0.2">
      <c r="A72" s="258"/>
      <c r="B72" s="309"/>
      <c r="C72" s="11">
        <v>30</v>
      </c>
      <c r="D72" s="39"/>
      <c r="E72" s="9">
        <f>(SUMIFS('Tageplanung April'!$20:$20,'Tageplanung April'!91:91,"APH")+SUMIFS('Tageplanung April'!$18:$18,'Tageplanung April'!91:91,"Orient.Ph.")+SUMIFS('Tageplanung April'!$18:$18,'Tageplanung April'!91:91,"Vertiefung")+SUMIFS('Tageplanung April'!$18:$18,'Tageplanung April'!91:91,"Wahl 1")+SUMIFS('Tageplanung April'!$18:$18,'Tageplanung April'!91:91,"Wahl 2"))*(3+IF($D72="F",2,0))/5+(SUMIFS('Tageplanung August'!$20:$20,'Tageplanung August'!91:91,"APH")+SUMIFS('Tageplanung August'!$18:$18,'Tageplanung August'!91:91,"Orient.Ph.")+SUMIFS('Tageplanung August'!$18:$18,'Tageplanung August'!91:91,"Vertiefung")+SUMIFS('Tageplanung August'!$18:$18,'Tageplanung August'!91:91,"Wahl 1")+SUMIFS('Tageplanung August'!$18:$18,'Tageplanung August'!91:91,"Wahl 2"))*(3+IF($D72="F",2,0))/5+(SUMIFS('Tageplanung Oktober'!$20:$20,'Tageplanung Oktober'!91:91,"APH")+SUMIFS('Tageplanung Oktober'!$18:$18,'Tageplanung Oktober'!91:91,"Orient.Ph.")+SUMIFS('Tageplanung Oktober'!$18:$18,'Tageplanung Oktober'!91:91,"Vertiefung")+SUMIFS('Tageplanung Oktober'!$18:$18,'Tageplanung Oktober'!91:91,"Wahl 1")+SUMIFS('Tageplanung Oktober'!$18:$18,'Tageplanung Oktober'!91:91,"Wahl 2"))*(3+IF($D72="F",2,0))/5+SUMIFS('Blockplanung April'!$20:$20,'Blockplanung April'!91:91,"APH")+SUMIFS('Blockplanung April'!$18:$18,'Blockplanung April'!91:91,"Orient.Ph.")+SUMIFS('Blockplanung April'!$18:$18,'Blockplanung April'!91:91,"Vertiefung")+SUMIFS('Blockplanung April'!$18:$18,'Blockplanung April'!91:91,"Wahl 1")+SUMIFS('Blockplanung April'!$18:$18,'Blockplanung April'!91:91,"Wahl 2")+SUMIFS('Blockplanung August'!$20:$20,'Blockplanung August'!91:91,"APH")+SUMIFS('Blockplanung August'!$18:$18,'Blockplanung August'!91:91,"Orient.Ph.")+SUMIFS('Blockplanung August'!$18:$18,'Blockplanung August'!91:91,"Vertiefung")+SUMIFS('Blockplanung August'!$18:$18,'Blockplanung August'!91:91,"Wahl 1")+SUMIFS('Blockplanung August'!$18:$18,'Blockplanung August'!91:91,"Wahl 2")+SUMIFS('Blockplanung Oktober'!$20:$20,'Blockplanung Oktober'!91:91,"APH")+SUMIFS('Blockplanung Oktober'!$18:$18,'Blockplanung Oktober'!91:91,"Orient.Ph.")+SUMIFS('Blockplanung Oktober'!$18:$18,'Blockplanung Oktober'!91:91,"Vertiefung")+SUMIFS('Blockplanung Oktober'!$18:$18,'Blockplanung Oktober'!91:91,"Wahl 1")+SUMIFS('Blockplanung Oktober'!$18:$18,'Blockplanung Oktober'!91:91,"Wahl 2")</f>
        <v>111.6</v>
      </c>
      <c r="F72" s="9">
        <f>(SUMIFS('Tageplanung April'!$20:$20,'Tageplanung April'!91:91,"AD")+SUMIFS('Tageplanung April'!$17:$17,'Tageplanung April'!91:91,"Orient.Ph.")+SUMIFS('Tageplanung April'!$17:$17,'Tageplanung April'!91:91,"Vertiefung")+SUMIFS('Tageplanung April'!$17:$17,'Tageplanung April'!91:91,"Wahl 1")+SUMIFS('Tageplanung April'!$17:$17,'Tageplanung April'!91:91,"Wahl 2"))*(3+IF($D72="F",2,0))/5+(SUMIFS('Tageplanung August'!$20:$20,'Tageplanung August'!91:91,"AD")+SUMIFS('Tageplanung August'!$17:$17,'Tageplanung August'!91:91,"Orient.Ph.")+SUMIFS('Tageplanung August'!$17:$17,'Tageplanung August'!91:91,"Vertiefung")+SUMIFS('Tageplanung August'!$17:$17,'Tageplanung August'!91:91,"Wahl 1")+SUMIFS('Tageplanung August'!$17:$17,'Tageplanung August'!91:91,"Wahl 2"))*(3+IF($D72="F",2,0))/5+(SUMIFS('Tageplanung Oktober'!$20:$20,'Tageplanung Oktober'!91:91,"AD")+SUMIFS('Tageplanung Oktober'!$17:$17,'Tageplanung Oktober'!91:91,"Orient.Ph.")+SUMIFS('Tageplanung Oktober'!$17:$17,'Tageplanung Oktober'!91:91,"Vertiefung")+SUMIFS('Tageplanung Oktober'!$17:$17,'Tageplanung Oktober'!91:91,"Wahl 1")+SUMIFS('Tageplanung Oktober'!$17:$17,'Tageplanung Oktober'!91:91,"Wahl 2"))*(3+IF($D72="F",2,0))/5+SUMIFS('Blockplanung April'!$20:$20,'Blockplanung April'!91:91,"AD")+SUMIFS('Blockplanung April'!$17:$17,'Blockplanung April'!91:91,"Orient.Ph.")+SUMIFS('Blockplanung April'!$17:$17,'Blockplanung April'!91:91,"Vertiefung")+SUMIFS('Blockplanung April'!$17:$17,'Blockplanung April'!91:91,"Wahl 1")+SUMIFS('Blockplanung April'!$17:$17,'Blockplanung April'!91:91,"Wahl 2")+SUMIFS('Blockplanung August'!$20:$20,'Blockplanung August'!91:91,"AD")+SUMIFS('Blockplanung August'!$17:$17,'Blockplanung August'!91:91,"Orient.Ph.")+SUMIFS('Blockplanung August'!$17:$17,'Blockplanung August'!91:91,"Vertiefung")+SUMIFS('Blockplanung August'!$17:$17,'Blockplanung August'!91:91,"Wahl 1")+SUMIFS('Blockplanung August'!$17:$17,'Blockplanung August'!91:91,"Wahl 2")+SUMIFS('Blockplanung Oktober'!$20:$20,'Blockplanung Oktober'!91:91,"AD")+SUMIFS('Blockplanung Oktober'!$17:$17,'Blockplanung Oktober'!91:91,"Orient.Ph.")+SUMIFS('Blockplanung Oktober'!$17:$17,'Blockplanung Oktober'!91:91,"Vertiefung")+SUMIFS('Blockplanung Oktober'!$17:$17,'Blockplanung Oktober'!91:91,"Wahl 1")+SUMIFS('Blockplanung Oktober'!$17:$17,'Blockplanung Oktober'!91:91,"Wahl 2")</f>
        <v>89.2</v>
      </c>
      <c r="G72" s="9">
        <f>(SUMIFS('Tageplanung April'!$20:$20,'Tageplanung April'!91:91,"KH")+SUMIFS('Tageplanung April'!$15:$15,'Tageplanung April'!91:91,"Orient.Ph.")+SUMIFS('Tageplanung April'!$15:$15,'Tageplanung April'!91:91,"Vertiefung")+SUMIFS('Tageplanung April'!$15:$15,'Tageplanung April'!91:91,"Wahl 1")+SUMIFS('Tageplanung April'!$15:$15,'Tageplanung April'!91:91,"Wahl 2"))*(3+IF($D72="F",2,0))/5+(SUMIFS('Tageplanung August'!$20:$20,'Tageplanung August'!91:91,"KH")+SUMIFS('Tageplanung August'!$15:$15,'Tageplanung August'!91:91,"Orient.Ph.")+SUMIFS('Tageplanung August'!$15:$15,'Tageplanung August'!91:91,"Vertiefung")+SUMIFS('Tageplanung August'!$15:$15,'Tageplanung August'!91:91,"Wahl 1")+SUMIFS('Tageplanung August'!$15:$15,'Tageplanung August'!91:91,"Wahl 2"))*(3+IF($D72="F",2,0))/5+(SUMIFS('Tageplanung Oktober'!$20:$20,'Tageplanung Oktober'!91:91,"KH")+SUMIFS('Tageplanung Oktober'!$15:$15,'Tageplanung Oktober'!91:91,"Orient.Ph.")+SUMIFS('Tageplanung Oktober'!$15:$15,'Tageplanung Oktober'!91:91,"Vertiefung")+SUMIFS('Tageplanung Oktober'!$15:$15,'Tageplanung Oktober'!91:91,"Wahl 1")+SUMIFS('Tageplanung Oktober'!$15:$15,'Tageplanung Oktober'!91:91,"Wahl 2"))*(3+IF($D72="F",2,0))/5+SUMIFS('Blockplanung April'!$20:$20,'Blockplanung April'!91:91,"KH")+SUMIFS('Blockplanung April'!$15:$15,'Blockplanung April'!91:91,"Orient.Ph.")+SUMIFS('Blockplanung April'!$15:$15,'Blockplanung April'!91:91,"Vertiefung")+SUMIFS('Blockplanung April'!$15:$15,'Blockplanung April'!91:91,"Wahl 1")+SUMIFS('Blockplanung April'!$15:$15,'Blockplanung April'!91:91,"Wahl 2")+SUMIFS('Blockplanung August'!$20:$20,'Blockplanung August'!91:91,"KH")+SUMIFS('Blockplanung August'!$15:$15,'Blockplanung August'!91:91,"Orient.Ph.")+SUMIFS('Blockplanung August'!$15:$15,'Blockplanung August'!91:91,"Vertiefung")+SUMIFS('Blockplanung August'!$15:$15,'Blockplanung August'!91:91,"Wahl 1")+SUMIFS('Blockplanung August'!$15:$15,'Blockplanung August'!91:91,"Wahl 2")+SUMIFS('Blockplanung Oktober'!$20:$20,'Blockplanung Oktober'!91:91,"KH")+SUMIFS('Blockplanung Oktober'!$15:$15,'Blockplanung Oktober'!91:91,"Orient.Ph.")+SUMIFS('Blockplanung Oktober'!$15:$15,'Blockplanung Oktober'!91:91,"Vertiefung")+SUMIFS('Blockplanung Oktober'!$15:$15,'Blockplanung Oktober'!91:91,"Wahl 1")+SUMIFS('Blockplanung Oktober'!$15:$15,'Blockplanung Oktober'!91:91,"Wahl 2")</f>
        <v>76.8</v>
      </c>
      <c r="H72" s="9">
        <f>(SUMIFS('Tageplanung April'!$20:$20,'Tageplanung April'!91:91,"Päd")+SUMIFS('Tageplanung April'!$16:$16,'Tageplanung April'!91:91,"Orient.Ph.")+SUMIFS('Tageplanung April'!$16:$16,'Tageplanung April'!91:91,"Vertiefung")+SUMIFS('Tageplanung April'!$16:$16,'Tageplanung April'!91:91,"Wahl 1")+SUMIFS('Tageplanung April'!$16:$16,'Tageplanung April'!91:91,"Wahl 2"))*(3+IF($D72="F",2,0))/5+(SUMIFS('Tageplanung August'!$20:$20,'Tageplanung August'!91:91,"Päd")+SUMIFS('Tageplanung August'!$16:$16,'Tageplanung August'!91:91,"Orient.Ph.")+SUMIFS('Tageplanung August'!$16:$16,'Tageplanung August'!91:91,"Vertiefung")+SUMIFS('Tageplanung August'!$16:$16,'Tageplanung August'!91:91,"Wahl 1")+SUMIFS('Tageplanung August'!$16:$16,'Tageplanung August'!91:91,"Wahl 2"))*(3+IF($D72="F",2,0))/5+(SUMIFS('Tageplanung Oktober'!$20:$20,'Tageplanung Oktober'!91:91,"Päd")+SUMIFS('Tageplanung Oktober'!$16:$16,'Tageplanung Oktober'!91:91,"Orient.Ph.")+SUMIFS('Tageplanung Oktober'!$16:$16,'Tageplanung Oktober'!91:91,"Vertiefung")+SUMIFS('Tageplanung Oktober'!$16:$16,'Tageplanung Oktober'!91:91,"Wahl 1")+SUMIFS('Tageplanung Oktober'!$16:$16,'Tageplanung Oktober'!91:91,"Wahl 2"))*(3+IF($D72="F",2,0))/5+SUMIFS('Blockplanung April'!$20:$20,'Blockplanung April'!91:91,"Päd")+SUMIFS('Blockplanung April'!$16:$16,'Blockplanung April'!91:91,"Orient.Ph.")+SUMIFS('Blockplanung April'!$16:$16,'Blockplanung April'!91:91,"Vertiefung")+SUMIFS('Blockplanung April'!$16:$16,'Blockplanung April'!91:91,"Wahl 1")+SUMIFS('Blockplanung April'!$16:$16,'Blockplanung April'!91:91,"Wahl 2")+SUMIFS('Blockplanung August'!$20:$20,'Blockplanung August'!91:91,"Päd")+SUMIFS('Blockplanung August'!$16:$16,'Blockplanung August'!91:91,"Orient.Ph.")+SUMIFS('Blockplanung August'!$16:$16,'Blockplanung August'!91:91,"Vertiefung")+SUMIFS('Blockplanung August'!$16:$16,'Blockplanung August'!91:91,"Wahl 1")+SUMIFS('Blockplanung August'!$16:$16,'Blockplanung August'!91:91,"Wahl 2")+SUMIFS('Blockplanung Oktober'!$20:$20,'Blockplanung Oktober'!91:91,"Päd")+SUMIFS('Blockplanung Oktober'!$16:$16,'Blockplanung Oktober'!91:91,"Orient.Ph.")+SUMIFS('Blockplanung Oktober'!$16:$16,'Blockplanung Oktober'!91:91,"Vertiefung")+SUMIFS('Blockplanung Oktober'!$16:$16,'Blockplanung Oktober'!91:91,"Wahl 1")+SUMIFS('Blockplanung Oktober'!$16:$16,'Blockplanung Oktober'!91:91,"Wahl 2")</f>
        <v>15.2</v>
      </c>
      <c r="I72" s="9">
        <f>(SUMIFS('Tageplanung April'!$20:$20,'Tageplanung April'!91:91,"Psych")+SUMIFS('Tageplanung April'!$19:$19,'Tageplanung April'!91:91,"Orient.Ph.")+SUMIFS('Tageplanung April'!$19:$19,'Tageplanung April'!91:91,"Vertiefung")+SUMIFS('Tageplanung April'!$19:$19,'Tageplanung April'!91:91,"Wahl 1")+SUMIFS('Tageplanung April'!$19:$19,'Tageplanung April'!91:91,"Wahl 2"))*(3+IF($D72="F",2,0))/5+(SUMIFS('Tageplanung August'!$20:$20,'Tageplanung August'!91:91,"Psych")+SUMIFS('Tageplanung August'!$19:$19,'Tageplanung August'!91:91,"Orient.Ph.")+SUMIFS('Tageplanung August'!$19:$19,'Tageplanung August'!91:91,"Vertiefung")+SUMIFS('Tageplanung August'!$19:$19,'Tageplanung August'!91:91,"Wahl 1")+SUMIFS('Tageplanung August'!$19:$19,'Tageplanung August'!91:91,"Wahl 2"))*(3+IF($D72="F",2,0))/5+(SUMIFS('Tageplanung Oktober'!$20:$20,'Tageplanung Oktober'!91:91,"Psych")+SUMIFS('Tageplanung Oktober'!$19:$19,'Tageplanung Oktober'!91:91,"Orient.Ph.")+SUMIFS('Tageplanung Oktober'!$19:$19,'Tageplanung Oktober'!91:91,"Vertiefung")+SUMIFS('Tageplanung Oktober'!$19:$19,'Tageplanung Oktober'!91:91,"Wahl 1")+SUMIFS('Tageplanung Oktober'!$19:$19,'Tageplanung Oktober'!91:91,"Wahl 2"))*(3+IF($D72="F",2,0))/5+SUMIFS('Blockplanung April'!$20:$20,'Blockplanung April'!91:91,"Psych")+SUMIFS('Blockplanung April'!$19:$19,'Blockplanung April'!91:91,"Orient.Ph.")+SUMIFS('Blockplanung April'!$19:$19,'Blockplanung April'!91:91,"Vertiefung")+SUMIFS('Blockplanung April'!$19:$19,'Blockplanung April'!91:91,"Wahl 1")+SUMIFS('Blockplanung April'!$19:$19,'Blockplanung April'!91:91,"Wahl 2")+SUMIFS('Blockplanung August'!$20:$20,'Blockplanung August'!91:91,"Psych")+SUMIFS('Blockplanung August'!$19:$19,'Blockplanung August'!91:91,"Orient.Ph.")+SUMIFS('Blockplanung August'!$19:$19,'Blockplanung August'!91:91,"Vertiefung")+SUMIFS('Blockplanung August'!$19:$19,'Blockplanung August'!91:91,"Wahl 1")+SUMIFS('Blockplanung August'!$19:$19,'Blockplanung August'!91:91,"Wahl 2")+SUMIFS('Blockplanung Oktober'!$20:$20,'Blockplanung Oktober'!91:91,"Psych")+SUMIFS('Blockplanung Oktober'!$19:$19,'Blockplanung Oktober'!91:91,"Orient.Ph.")+SUMIFS('Blockplanung Oktober'!$19:$19,'Blockplanung Oktober'!91:91,"Vertiefung")+SUMIFS('Blockplanung Oktober'!$19:$19,'Blockplanung Oktober'!91:91,"Wahl 1")+SUMIFS('Blockplanung Oktober'!$19:$19,'Blockplanung Oktober'!91:91,"Wahl 2")</f>
        <v>0</v>
      </c>
      <c r="J72" s="9">
        <f t="shared" si="9"/>
        <v>224</v>
      </c>
      <c r="K72" s="9">
        <f t="shared" si="5"/>
        <v>88</v>
      </c>
      <c r="L72" s="9">
        <f t="shared" si="6"/>
        <v>32</v>
      </c>
      <c r="M72" s="9">
        <f t="shared" si="7"/>
        <v>8</v>
      </c>
      <c r="N72" s="7">
        <f t="shared" si="8"/>
        <v>120</v>
      </c>
      <c r="O72" s="316"/>
    </row>
    <row r="73" spans="1:15" x14ac:dyDescent="0.2">
      <c r="A73" s="258"/>
      <c r="B73" s="309" t="s">
        <v>11</v>
      </c>
      <c r="C73" s="11">
        <v>31</v>
      </c>
      <c r="D73" s="39" t="s">
        <v>27</v>
      </c>
      <c r="E73" s="9">
        <f>(SUMIFS('Tageplanung April'!$20:$20,'Tageplanung April'!92:92,"APH")+SUMIFS('Tageplanung April'!$18:$18,'Tageplanung April'!92:92,"Orient.Ph.")+SUMIFS('Tageplanung April'!$18:$18,'Tageplanung April'!92:92,"Vertiefung")+SUMIFS('Tageplanung April'!$18:$18,'Tageplanung April'!92:92,"Wahl 1")+SUMIFS('Tageplanung April'!$18:$18,'Tageplanung April'!92:92,"Wahl 2"))*(3+IF($D73="F",2,0))/5+(SUMIFS('Tageplanung August'!$20:$20,'Tageplanung August'!92:92,"APH")+SUMIFS('Tageplanung August'!$18:$18,'Tageplanung August'!92:92,"Orient.Ph.")+SUMIFS('Tageplanung August'!$18:$18,'Tageplanung August'!92:92,"Vertiefung")+SUMIFS('Tageplanung August'!$18:$18,'Tageplanung August'!92:92,"Wahl 1")+SUMIFS('Tageplanung August'!$18:$18,'Tageplanung August'!92:92,"Wahl 2"))*(3+IF($D73="F",2,0))/5+(SUMIFS('Tageplanung Oktober'!$20:$20,'Tageplanung Oktober'!92:92,"APH")+SUMIFS('Tageplanung Oktober'!$18:$18,'Tageplanung Oktober'!92:92,"Orient.Ph.")+SUMIFS('Tageplanung Oktober'!$18:$18,'Tageplanung Oktober'!92:92,"Vertiefung")+SUMIFS('Tageplanung Oktober'!$18:$18,'Tageplanung Oktober'!92:92,"Wahl 1")+SUMIFS('Tageplanung Oktober'!$18:$18,'Tageplanung Oktober'!92:92,"Wahl 2"))*(3+IF($D73="F",2,0))/5+SUMIFS('Blockplanung April'!$20:$20,'Blockplanung April'!92:92,"APH")+SUMIFS('Blockplanung April'!$18:$18,'Blockplanung April'!92:92,"Orient.Ph.")+SUMIFS('Blockplanung April'!$18:$18,'Blockplanung April'!92:92,"Vertiefung")+SUMIFS('Blockplanung April'!$18:$18,'Blockplanung April'!92:92,"Wahl 1")+SUMIFS('Blockplanung April'!$18:$18,'Blockplanung April'!92:92,"Wahl 2")+SUMIFS('Blockplanung August'!$20:$20,'Blockplanung August'!92:92,"APH")+SUMIFS('Blockplanung August'!$18:$18,'Blockplanung August'!92:92,"Orient.Ph.")+SUMIFS('Blockplanung August'!$18:$18,'Blockplanung August'!92:92,"Vertiefung")+SUMIFS('Blockplanung August'!$18:$18,'Blockplanung August'!92:92,"Wahl 1")+SUMIFS('Blockplanung August'!$18:$18,'Blockplanung August'!92:92,"Wahl 2")+SUMIFS('Blockplanung Oktober'!$20:$20,'Blockplanung Oktober'!92:92,"APH")+SUMIFS('Blockplanung Oktober'!$18:$18,'Blockplanung Oktober'!92:92,"Orient.Ph.")+SUMIFS('Blockplanung Oktober'!$18:$18,'Blockplanung Oktober'!92:92,"Vertiefung")+SUMIFS('Blockplanung Oktober'!$18:$18,'Blockplanung Oktober'!92:92,"Wahl 1")+SUMIFS('Blockplanung Oktober'!$18:$18,'Blockplanung Oktober'!92:92,"Wahl 2")</f>
        <v>250</v>
      </c>
      <c r="F73" s="9">
        <f>(SUMIFS('Tageplanung April'!$20:$20,'Tageplanung April'!92:92,"AD")+SUMIFS('Tageplanung April'!$17:$17,'Tageplanung April'!92:92,"Orient.Ph.")+SUMIFS('Tageplanung April'!$17:$17,'Tageplanung April'!92:92,"Vertiefung")+SUMIFS('Tageplanung April'!$17:$17,'Tageplanung April'!92:92,"Wahl 1")+SUMIFS('Tageplanung April'!$17:$17,'Tageplanung April'!92:92,"Wahl 2"))*(3+IF($D73="F",2,0))/5+(SUMIFS('Tageplanung August'!$20:$20,'Tageplanung August'!92:92,"AD")+SUMIFS('Tageplanung August'!$17:$17,'Tageplanung August'!92:92,"Orient.Ph.")+SUMIFS('Tageplanung August'!$17:$17,'Tageplanung August'!92:92,"Vertiefung")+SUMIFS('Tageplanung August'!$17:$17,'Tageplanung August'!92:92,"Wahl 1")+SUMIFS('Tageplanung August'!$17:$17,'Tageplanung August'!92:92,"Wahl 2"))*(3+IF($D73="F",2,0))/5+(SUMIFS('Tageplanung Oktober'!$20:$20,'Tageplanung Oktober'!92:92,"AD")+SUMIFS('Tageplanung Oktober'!$17:$17,'Tageplanung Oktober'!92:92,"Orient.Ph.")+SUMIFS('Tageplanung Oktober'!$17:$17,'Tageplanung Oktober'!92:92,"Vertiefung")+SUMIFS('Tageplanung Oktober'!$17:$17,'Tageplanung Oktober'!92:92,"Wahl 1")+SUMIFS('Tageplanung Oktober'!$17:$17,'Tageplanung Oktober'!92:92,"Wahl 2"))*(3+IF($D73="F",2,0))/5+SUMIFS('Blockplanung April'!$20:$20,'Blockplanung April'!92:92,"AD")+SUMIFS('Blockplanung April'!$17:$17,'Blockplanung April'!92:92,"Orient.Ph.")+SUMIFS('Blockplanung April'!$17:$17,'Blockplanung April'!92:92,"Vertiefung")+SUMIFS('Blockplanung April'!$17:$17,'Blockplanung April'!92:92,"Wahl 1")+SUMIFS('Blockplanung April'!$17:$17,'Blockplanung April'!92:92,"Wahl 2")+SUMIFS('Blockplanung August'!$20:$20,'Blockplanung August'!92:92,"AD")+SUMIFS('Blockplanung August'!$17:$17,'Blockplanung August'!92:92,"Orient.Ph.")+SUMIFS('Blockplanung August'!$17:$17,'Blockplanung August'!92:92,"Vertiefung")+SUMIFS('Blockplanung August'!$17:$17,'Blockplanung August'!92:92,"Wahl 1")+SUMIFS('Blockplanung August'!$17:$17,'Blockplanung August'!92:92,"Wahl 2")+SUMIFS('Blockplanung Oktober'!$20:$20,'Blockplanung Oktober'!92:92,"AD")+SUMIFS('Blockplanung Oktober'!$17:$17,'Blockplanung Oktober'!92:92,"Orient.Ph.")+SUMIFS('Blockplanung Oktober'!$17:$17,'Blockplanung Oktober'!92:92,"Vertiefung")+SUMIFS('Blockplanung Oktober'!$17:$17,'Blockplanung Oktober'!92:92,"Wahl 1")+SUMIFS('Blockplanung Oktober'!$17:$17,'Blockplanung Oktober'!92:92,"Wahl 2")</f>
        <v>159</v>
      </c>
      <c r="G73" s="9">
        <f>(SUMIFS('Tageplanung April'!$20:$20,'Tageplanung April'!92:92,"KH")+SUMIFS('Tageplanung April'!$15:$15,'Tageplanung April'!92:92,"Orient.Ph.")+SUMIFS('Tageplanung April'!$15:$15,'Tageplanung April'!92:92,"Vertiefung")+SUMIFS('Tageplanung April'!$15:$15,'Tageplanung April'!92:92,"Wahl 1")+SUMIFS('Tageplanung April'!$15:$15,'Tageplanung April'!92:92,"Wahl 2"))*(3+IF($D73="F",2,0))/5+(SUMIFS('Tageplanung August'!$20:$20,'Tageplanung August'!92:92,"KH")+SUMIFS('Tageplanung August'!$15:$15,'Tageplanung August'!92:92,"Orient.Ph.")+SUMIFS('Tageplanung August'!$15:$15,'Tageplanung August'!92:92,"Vertiefung")+SUMIFS('Tageplanung August'!$15:$15,'Tageplanung August'!92:92,"Wahl 1")+SUMIFS('Tageplanung August'!$15:$15,'Tageplanung August'!92:92,"Wahl 2"))*(3+IF($D73="F",2,0))/5+(SUMIFS('Tageplanung Oktober'!$20:$20,'Tageplanung Oktober'!92:92,"KH")+SUMIFS('Tageplanung Oktober'!$15:$15,'Tageplanung Oktober'!92:92,"Orient.Ph.")+SUMIFS('Tageplanung Oktober'!$15:$15,'Tageplanung Oktober'!92:92,"Vertiefung")+SUMIFS('Tageplanung Oktober'!$15:$15,'Tageplanung Oktober'!92:92,"Wahl 1")+SUMIFS('Tageplanung Oktober'!$15:$15,'Tageplanung Oktober'!92:92,"Wahl 2"))*(3+IF($D73="F",2,0))/5+SUMIFS('Blockplanung April'!$20:$20,'Blockplanung April'!92:92,"KH")+SUMIFS('Blockplanung April'!$15:$15,'Blockplanung April'!92:92,"Orient.Ph.")+SUMIFS('Blockplanung April'!$15:$15,'Blockplanung April'!92:92,"Vertiefung")+SUMIFS('Blockplanung April'!$15:$15,'Blockplanung April'!92:92,"Wahl 1")+SUMIFS('Blockplanung April'!$15:$15,'Blockplanung April'!92:92,"Wahl 2")+SUMIFS('Blockplanung August'!$20:$20,'Blockplanung August'!92:92,"KH")+SUMIFS('Blockplanung August'!$15:$15,'Blockplanung August'!92:92,"Orient.Ph.")+SUMIFS('Blockplanung August'!$15:$15,'Blockplanung August'!92:92,"Vertiefung")+SUMIFS('Blockplanung August'!$15:$15,'Blockplanung August'!92:92,"Wahl 1")+SUMIFS('Blockplanung August'!$15:$15,'Blockplanung August'!92:92,"Wahl 2")+SUMIFS('Blockplanung Oktober'!$20:$20,'Blockplanung Oktober'!92:92,"KH")+SUMIFS('Blockplanung Oktober'!$15:$15,'Blockplanung Oktober'!92:92,"Orient.Ph.")+SUMIFS('Blockplanung Oktober'!$15:$15,'Blockplanung Oktober'!92:92,"Vertiefung")+SUMIFS('Blockplanung Oktober'!$15:$15,'Blockplanung Oktober'!92:92,"Wahl 1")+SUMIFS('Blockplanung Oktober'!$15:$15,'Blockplanung Oktober'!92:92,"Wahl 2")</f>
        <v>108</v>
      </c>
      <c r="H73" s="9">
        <f>(SUMIFS('Tageplanung April'!$20:$20,'Tageplanung April'!92:92,"Päd")+SUMIFS('Tageplanung April'!$16:$16,'Tageplanung April'!92:92,"Orient.Ph.")+SUMIFS('Tageplanung April'!$16:$16,'Tageplanung April'!92:92,"Vertiefung")+SUMIFS('Tageplanung April'!$16:$16,'Tageplanung April'!92:92,"Wahl 1")+SUMIFS('Tageplanung April'!$16:$16,'Tageplanung April'!92:92,"Wahl 2"))*(3+IF($D73="F",2,0))/5+(SUMIFS('Tageplanung August'!$20:$20,'Tageplanung August'!92:92,"Päd")+SUMIFS('Tageplanung August'!$16:$16,'Tageplanung August'!92:92,"Orient.Ph.")+SUMIFS('Tageplanung August'!$16:$16,'Tageplanung August'!92:92,"Vertiefung")+SUMIFS('Tageplanung August'!$16:$16,'Tageplanung August'!92:92,"Wahl 1")+SUMIFS('Tageplanung August'!$16:$16,'Tageplanung August'!92:92,"Wahl 2"))*(3+IF($D73="F",2,0))/5+(SUMIFS('Tageplanung Oktober'!$20:$20,'Tageplanung Oktober'!92:92,"Päd")+SUMIFS('Tageplanung Oktober'!$16:$16,'Tageplanung Oktober'!92:92,"Orient.Ph.")+SUMIFS('Tageplanung Oktober'!$16:$16,'Tageplanung Oktober'!92:92,"Vertiefung")+SUMIFS('Tageplanung Oktober'!$16:$16,'Tageplanung Oktober'!92:92,"Wahl 1")+SUMIFS('Tageplanung Oktober'!$16:$16,'Tageplanung Oktober'!92:92,"Wahl 2"))*(3+IF($D73="F",2,0))/5+SUMIFS('Blockplanung April'!$20:$20,'Blockplanung April'!92:92,"Päd")+SUMIFS('Blockplanung April'!$16:$16,'Blockplanung April'!92:92,"Orient.Ph.")+SUMIFS('Blockplanung April'!$16:$16,'Blockplanung April'!92:92,"Vertiefung")+SUMIFS('Blockplanung April'!$16:$16,'Blockplanung April'!92:92,"Wahl 1")+SUMIFS('Blockplanung April'!$16:$16,'Blockplanung April'!92:92,"Wahl 2")+SUMIFS('Blockplanung August'!$20:$20,'Blockplanung August'!92:92,"Päd")+SUMIFS('Blockplanung August'!$16:$16,'Blockplanung August'!92:92,"Orient.Ph.")+SUMIFS('Blockplanung August'!$16:$16,'Blockplanung August'!92:92,"Vertiefung")+SUMIFS('Blockplanung August'!$16:$16,'Blockplanung August'!92:92,"Wahl 1")+SUMIFS('Blockplanung August'!$16:$16,'Blockplanung August'!92:92,"Wahl 2")+SUMIFS('Blockplanung Oktober'!$20:$20,'Blockplanung Oktober'!92:92,"Päd")+SUMIFS('Blockplanung Oktober'!$16:$16,'Blockplanung Oktober'!92:92,"Orient.Ph.")+SUMIFS('Blockplanung Oktober'!$16:$16,'Blockplanung Oktober'!92:92,"Vertiefung")+SUMIFS('Blockplanung Oktober'!$16:$16,'Blockplanung Oktober'!92:92,"Wahl 1")+SUMIFS('Blockplanung Oktober'!$16:$16,'Blockplanung Oktober'!92:92,"Wahl 2")</f>
        <v>23</v>
      </c>
      <c r="I73" s="9">
        <f>(SUMIFS('Tageplanung April'!$20:$20,'Tageplanung April'!92:92,"Psych")+SUMIFS('Tageplanung April'!$19:$19,'Tageplanung April'!92:92,"Orient.Ph.")+SUMIFS('Tageplanung April'!$19:$19,'Tageplanung April'!92:92,"Vertiefung")+SUMIFS('Tageplanung April'!$19:$19,'Tageplanung April'!92:92,"Wahl 1")+SUMIFS('Tageplanung April'!$19:$19,'Tageplanung April'!92:92,"Wahl 2"))*(3+IF($D73="F",2,0))/5+(SUMIFS('Tageplanung August'!$20:$20,'Tageplanung August'!92:92,"Psych")+SUMIFS('Tageplanung August'!$19:$19,'Tageplanung August'!92:92,"Orient.Ph.")+SUMIFS('Tageplanung August'!$19:$19,'Tageplanung August'!92:92,"Vertiefung")+SUMIFS('Tageplanung August'!$19:$19,'Tageplanung August'!92:92,"Wahl 1")+SUMIFS('Tageplanung August'!$19:$19,'Tageplanung August'!92:92,"Wahl 2"))*(3+IF($D73="F",2,0))/5+(SUMIFS('Tageplanung Oktober'!$20:$20,'Tageplanung Oktober'!92:92,"Psych")+SUMIFS('Tageplanung Oktober'!$19:$19,'Tageplanung Oktober'!92:92,"Orient.Ph.")+SUMIFS('Tageplanung Oktober'!$19:$19,'Tageplanung Oktober'!92:92,"Vertiefung")+SUMIFS('Tageplanung Oktober'!$19:$19,'Tageplanung Oktober'!92:92,"Wahl 1")+SUMIFS('Tageplanung Oktober'!$19:$19,'Tageplanung Oktober'!92:92,"Wahl 2"))*(3+IF($D73="F",2,0))/5+SUMIFS('Blockplanung April'!$20:$20,'Blockplanung April'!92:92,"Psych")+SUMIFS('Blockplanung April'!$19:$19,'Blockplanung April'!92:92,"Orient.Ph.")+SUMIFS('Blockplanung April'!$19:$19,'Blockplanung April'!92:92,"Vertiefung")+SUMIFS('Blockplanung April'!$19:$19,'Blockplanung April'!92:92,"Wahl 1")+SUMIFS('Blockplanung April'!$19:$19,'Blockplanung April'!92:92,"Wahl 2")+SUMIFS('Blockplanung August'!$20:$20,'Blockplanung August'!92:92,"Psych")+SUMIFS('Blockplanung August'!$19:$19,'Blockplanung August'!92:92,"Orient.Ph.")+SUMIFS('Blockplanung August'!$19:$19,'Blockplanung August'!92:92,"Vertiefung")+SUMIFS('Blockplanung August'!$19:$19,'Blockplanung August'!92:92,"Wahl 1")+SUMIFS('Blockplanung August'!$19:$19,'Blockplanung August'!92:92,"Wahl 2")+SUMIFS('Blockplanung Oktober'!$20:$20,'Blockplanung Oktober'!92:92,"Psych")+SUMIFS('Blockplanung Oktober'!$19:$19,'Blockplanung Oktober'!92:92,"Orient.Ph.")+SUMIFS('Blockplanung Oktober'!$19:$19,'Blockplanung Oktober'!92:92,"Vertiefung")+SUMIFS('Blockplanung Oktober'!$19:$19,'Blockplanung Oktober'!92:92,"Wahl 1")+SUMIFS('Blockplanung Oktober'!$19:$19,'Blockplanung Oktober'!92:92,"Wahl 2")</f>
        <v>0</v>
      </c>
      <c r="J73" s="9">
        <f>J72+56</f>
        <v>280</v>
      </c>
      <c r="K73" s="9">
        <f>K72+22</f>
        <v>110</v>
      </c>
      <c r="L73" s="9">
        <f>L72+8</f>
        <v>40</v>
      </c>
      <c r="M73" s="9">
        <f>M72+2</f>
        <v>10</v>
      </c>
      <c r="N73" s="7">
        <f t="shared" si="8"/>
        <v>120</v>
      </c>
      <c r="O73" s="316"/>
    </row>
    <row r="74" spans="1:15" x14ac:dyDescent="0.2">
      <c r="A74" s="258"/>
      <c r="B74" s="309"/>
      <c r="C74" s="11">
        <v>32</v>
      </c>
      <c r="D74" s="39" t="s">
        <v>27</v>
      </c>
      <c r="E74" s="9">
        <f>(SUMIFS('Tageplanung April'!$20:$20,'Tageplanung April'!93:93,"APH")+SUMIFS('Tageplanung April'!$18:$18,'Tageplanung April'!93:93,"Orient.Ph.")+SUMIFS('Tageplanung April'!$18:$18,'Tageplanung April'!93:93,"Vertiefung")+SUMIFS('Tageplanung April'!$18:$18,'Tageplanung April'!93:93,"Wahl 1")+SUMIFS('Tageplanung April'!$18:$18,'Tageplanung April'!93:93,"Wahl 2"))*(3+IF($D74="F",2,0))/5+(SUMIFS('Tageplanung August'!$20:$20,'Tageplanung August'!93:93,"APH")+SUMIFS('Tageplanung August'!$18:$18,'Tageplanung August'!93:93,"Orient.Ph.")+SUMIFS('Tageplanung August'!$18:$18,'Tageplanung August'!93:93,"Vertiefung")+SUMIFS('Tageplanung August'!$18:$18,'Tageplanung August'!93:93,"Wahl 1")+SUMIFS('Tageplanung August'!$18:$18,'Tageplanung August'!93:93,"Wahl 2"))*(3+IF($D74="F",2,0))/5+(SUMIFS('Tageplanung Oktober'!$20:$20,'Tageplanung Oktober'!93:93,"APH")+SUMIFS('Tageplanung Oktober'!$18:$18,'Tageplanung Oktober'!93:93,"Orient.Ph.")+SUMIFS('Tageplanung Oktober'!$18:$18,'Tageplanung Oktober'!93:93,"Vertiefung")+SUMIFS('Tageplanung Oktober'!$18:$18,'Tageplanung Oktober'!93:93,"Wahl 1")+SUMIFS('Tageplanung Oktober'!$18:$18,'Tageplanung Oktober'!93:93,"Wahl 2"))*(3+IF($D74="F",2,0))/5+SUMIFS('Blockplanung April'!$20:$20,'Blockplanung April'!93:93,"APH")+SUMIFS('Blockplanung April'!$18:$18,'Blockplanung April'!93:93,"Orient.Ph.")+SUMIFS('Blockplanung April'!$18:$18,'Blockplanung April'!93:93,"Vertiefung")+SUMIFS('Blockplanung April'!$18:$18,'Blockplanung April'!93:93,"Wahl 1")+SUMIFS('Blockplanung April'!$18:$18,'Blockplanung April'!93:93,"Wahl 2")+SUMIFS('Blockplanung August'!$20:$20,'Blockplanung August'!93:93,"APH")+SUMIFS('Blockplanung August'!$18:$18,'Blockplanung August'!93:93,"Orient.Ph.")+SUMIFS('Blockplanung August'!$18:$18,'Blockplanung August'!93:93,"Vertiefung")+SUMIFS('Blockplanung August'!$18:$18,'Blockplanung August'!93:93,"Wahl 1")+SUMIFS('Blockplanung August'!$18:$18,'Blockplanung August'!93:93,"Wahl 2")+SUMIFS('Blockplanung Oktober'!$20:$20,'Blockplanung Oktober'!93:93,"APH")+SUMIFS('Blockplanung Oktober'!$18:$18,'Blockplanung Oktober'!93:93,"Orient.Ph.")+SUMIFS('Blockplanung Oktober'!$18:$18,'Blockplanung Oktober'!93:93,"Vertiefung")+SUMIFS('Blockplanung Oktober'!$18:$18,'Blockplanung Oktober'!93:93,"Wahl 1")+SUMIFS('Blockplanung Oktober'!$18:$18,'Blockplanung Oktober'!93:93,"Wahl 2")</f>
        <v>296</v>
      </c>
      <c r="F74" s="9">
        <f>(SUMIFS('Tageplanung April'!$20:$20,'Tageplanung April'!93:93,"AD")+SUMIFS('Tageplanung April'!$17:$17,'Tageplanung April'!93:93,"Orient.Ph.")+SUMIFS('Tageplanung April'!$17:$17,'Tageplanung April'!93:93,"Vertiefung")+SUMIFS('Tageplanung April'!$17:$17,'Tageplanung April'!93:93,"Wahl 1")+SUMIFS('Tageplanung April'!$17:$17,'Tageplanung April'!93:93,"Wahl 2"))*(3+IF($D74="F",2,0))/5+(SUMIFS('Tageplanung August'!$20:$20,'Tageplanung August'!93:93,"AD")+SUMIFS('Tageplanung August'!$17:$17,'Tageplanung August'!93:93,"Orient.Ph.")+SUMIFS('Tageplanung August'!$17:$17,'Tageplanung August'!93:93,"Vertiefung")+SUMIFS('Tageplanung August'!$17:$17,'Tageplanung August'!93:93,"Wahl 1")+SUMIFS('Tageplanung August'!$17:$17,'Tageplanung August'!93:93,"Wahl 2"))*(3+IF($D74="F",2,0))/5+(SUMIFS('Tageplanung Oktober'!$20:$20,'Tageplanung Oktober'!93:93,"AD")+SUMIFS('Tageplanung Oktober'!$17:$17,'Tageplanung Oktober'!93:93,"Orient.Ph.")+SUMIFS('Tageplanung Oktober'!$17:$17,'Tageplanung Oktober'!93:93,"Vertiefung")+SUMIFS('Tageplanung Oktober'!$17:$17,'Tageplanung Oktober'!93:93,"Wahl 1")+SUMIFS('Tageplanung Oktober'!$17:$17,'Tageplanung Oktober'!93:93,"Wahl 2"))*(3+IF($D74="F",2,0))/5+SUMIFS('Blockplanung April'!$20:$20,'Blockplanung April'!93:93,"AD")+SUMIFS('Blockplanung April'!$17:$17,'Blockplanung April'!93:93,"Orient.Ph.")+SUMIFS('Blockplanung April'!$17:$17,'Blockplanung April'!93:93,"Vertiefung")+SUMIFS('Blockplanung April'!$17:$17,'Blockplanung April'!93:93,"Wahl 1")+SUMIFS('Blockplanung April'!$17:$17,'Blockplanung April'!93:93,"Wahl 2")+SUMIFS('Blockplanung August'!$20:$20,'Blockplanung August'!93:93,"AD")+SUMIFS('Blockplanung August'!$17:$17,'Blockplanung August'!93:93,"Orient.Ph.")+SUMIFS('Blockplanung August'!$17:$17,'Blockplanung August'!93:93,"Vertiefung")+SUMIFS('Blockplanung August'!$17:$17,'Blockplanung August'!93:93,"Wahl 1")+SUMIFS('Blockplanung August'!$17:$17,'Blockplanung August'!93:93,"Wahl 2")+SUMIFS('Blockplanung Oktober'!$20:$20,'Blockplanung Oktober'!93:93,"AD")+SUMIFS('Blockplanung Oktober'!$17:$17,'Blockplanung Oktober'!93:93,"Orient.Ph.")+SUMIFS('Blockplanung Oktober'!$17:$17,'Blockplanung Oktober'!93:93,"Vertiefung")+SUMIFS('Blockplanung Oktober'!$17:$17,'Blockplanung Oktober'!93:93,"Wahl 1")+SUMIFS('Blockplanung Oktober'!$17:$17,'Blockplanung Oktober'!93:93,"Wahl 2")</f>
        <v>194</v>
      </c>
      <c r="G74" s="9">
        <f>(SUMIFS('Tageplanung April'!$20:$20,'Tageplanung April'!93:93,"KH")+SUMIFS('Tageplanung April'!$15:$15,'Tageplanung April'!93:93,"Orient.Ph.")+SUMIFS('Tageplanung April'!$15:$15,'Tageplanung April'!93:93,"Vertiefung")+SUMIFS('Tageplanung April'!$15:$15,'Tageplanung April'!93:93,"Wahl 1")+SUMIFS('Tageplanung April'!$15:$15,'Tageplanung April'!93:93,"Wahl 2"))*(3+IF($D74="F",2,0))/5+(SUMIFS('Tageplanung August'!$20:$20,'Tageplanung August'!93:93,"KH")+SUMIFS('Tageplanung August'!$15:$15,'Tageplanung August'!93:93,"Orient.Ph.")+SUMIFS('Tageplanung August'!$15:$15,'Tageplanung August'!93:93,"Vertiefung")+SUMIFS('Tageplanung August'!$15:$15,'Tageplanung August'!93:93,"Wahl 1")+SUMIFS('Tageplanung August'!$15:$15,'Tageplanung August'!93:93,"Wahl 2"))*(3+IF($D74="F",2,0))/5+(SUMIFS('Tageplanung Oktober'!$20:$20,'Tageplanung Oktober'!93:93,"KH")+SUMIFS('Tageplanung Oktober'!$15:$15,'Tageplanung Oktober'!93:93,"Orient.Ph.")+SUMIFS('Tageplanung Oktober'!$15:$15,'Tageplanung Oktober'!93:93,"Vertiefung")+SUMIFS('Tageplanung Oktober'!$15:$15,'Tageplanung Oktober'!93:93,"Wahl 1")+SUMIFS('Tageplanung Oktober'!$15:$15,'Tageplanung Oktober'!93:93,"Wahl 2"))*(3+IF($D74="F",2,0))/5+SUMIFS('Blockplanung April'!$20:$20,'Blockplanung April'!93:93,"KH")+SUMIFS('Blockplanung April'!$15:$15,'Blockplanung April'!93:93,"Orient.Ph.")+SUMIFS('Blockplanung April'!$15:$15,'Blockplanung April'!93:93,"Vertiefung")+SUMIFS('Blockplanung April'!$15:$15,'Blockplanung April'!93:93,"Wahl 1")+SUMIFS('Blockplanung April'!$15:$15,'Blockplanung April'!93:93,"Wahl 2")+SUMIFS('Blockplanung August'!$20:$20,'Blockplanung August'!93:93,"KH")+SUMIFS('Blockplanung August'!$15:$15,'Blockplanung August'!93:93,"Orient.Ph.")+SUMIFS('Blockplanung August'!$15:$15,'Blockplanung August'!93:93,"Vertiefung")+SUMIFS('Blockplanung August'!$15:$15,'Blockplanung August'!93:93,"Wahl 1")+SUMIFS('Blockplanung August'!$15:$15,'Blockplanung August'!93:93,"Wahl 2")+SUMIFS('Blockplanung Oktober'!$20:$20,'Blockplanung Oktober'!93:93,"KH")+SUMIFS('Blockplanung Oktober'!$15:$15,'Blockplanung Oktober'!93:93,"Orient.Ph.")+SUMIFS('Blockplanung Oktober'!$15:$15,'Blockplanung Oktober'!93:93,"Vertiefung")+SUMIFS('Blockplanung Oktober'!$15:$15,'Blockplanung Oktober'!93:93,"Wahl 1")+SUMIFS('Blockplanung Oktober'!$15:$15,'Blockplanung Oktober'!93:93,"Wahl 2")</f>
        <v>140</v>
      </c>
      <c r="H74" s="9">
        <f>(SUMIFS('Tageplanung April'!$20:$20,'Tageplanung April'!93:93,"Päd")+SUMIFS('Tageplanung April'!$16:$16,'Tageplanung April'!93:93,"Orient.Ph.")+SUMIFS('Tageplanung April'!$16:$16,'Tageplanung April'!93:93,"Vertiefung")+SUMIFS('Tageplanung April'!$16:$16,'Tageplanung April'!93:93,"Wahl 1")+SUMIFS('Tageplanung April'!$16:$16,'Tageplanung April'!93:93,"Wahl 2"))*(3+IF($D74="F",2,0))/5+(SUMIFS('Tageplanung August'!$20:$20,'Tageplanung August'!93:93,"Päd")+SUMIFS('Tageplanung August'!$16:$16,'Tageplanung August'!93:93,"Orient.Ph.")+SUMIFS('Tageplanung August'!$16:$16,'Tageplanung August'!93:93,"Vertiefung")+SUMIFS('Tageplanung August'!$16:$16,'Tageplanung August'!93:93,"Wahl 1")+SUMIFS('Tageplanung August'!$16:$16,'Tageplanung August'!93:93,"Wahl 2"))*(3+IF($D74="F",2,0))/5+(SUMIFS('Tageplanung Oktober'!$20:$20,'Tageplanung Oktober'!93:93,"Päd")+SUMIFS('Tageplanung Oktober'!$16:$16,'Tageplanung Oktober'!93:93,"Orient.Ph.")+SUMIFS('Tageplanung Oktober'!$16:$16,'Tageplanung Oktober'!93:93,"Vertiefung")+SUMIFS('Tageplanung Oktober'!$16:$16,'Tageplanung Oktober'!93:93,"Wahl 1")+SUMIFS('Tageplanung Oktober'!$16:$16,'Tageplanung Oktober'!93:93,"Wahl 2"))*(3+IF($D74="F",2,0))/5+SUMIFS('Blockplanung April'!$20:$20,'Blockplanung April'!93:93,"Päd")+SUMIFS('Blockplanung April'!$16:$16,'Blockplanung April'!93:93,"Orient.Ph.")+SUMIFS('Blockplanung April'!$16:$16,'Blockplanung April'!93:93,"Vertiefung")+SUMIFS('Blockplanung April'!$16:$16,'Blockplanung April'!93:93,"Wahl 1")+SUMIFS('Blockplanung April'!$16:$16,'Blockplanung April'!93:93,"Wahl 2")+SUMIFS('Blockplanung August'!$20:$20,'Blockplanung August'!93:93,"Päd")+SUMIFS('Blockplanung August'!$16:$16,'Blockplanung August'!93:93,"Orient.Ph.")+SUMIFS('Blockplanung August'!$16:$16,'Blockplanung August'!93:93,"Vertiefung")+SUMIFS('Blockplanung August'!$16:$16,'Blockplanung August'!93:93,"Wahl 1")+SUMIFS('Blockplanung August'!$16:$16,'Blockplanung August'!93:93,"Wahl 2")+SUMIFS('Blockplanung Oktober'!$20:$20,'Blockplanung Oktober'!93:93,"Päd")+SUMIFS('Blockplanung Oktober'!$16:$16,'Blockplanung Oktober'!93:93,"Orient.Ph.")+SUMIFS('Blockplanung Oktober'!$16:$16,'Blockplanung Oktober'!93:93,"Vertiefung")+SUMIFS('Blockplanung Oktober'!$16:$16,'Blockplanung Oktober'!93:93,"Wahl 1")+SUMIFS('Blockplanung Oktober'!$16:$16,'Blockplanung Oktober'!93:93,"Wahl 2")</f>
        <v>30</v>
      </c>
      <c r="I74" s="9">
        <f>(SUMIFS('Tageplanung April'!$20:$20,'Tageplanung April'!93:93,"Psych")+SUMIFS('Tageplanung April'!$19:$19,'Tageplanung April'!93:93,"Orient.Ph.")+SUMIFS('Tageplanung April'!$19:$19,'Tageplanung April'!93:93,"Vertiefung")+SUMIFS('Tageplanung April'!$19:$19,'Tageplanung April'!93:93,"Wahl 1")+SUMIFS('Tageplanung April'!$19:$19,'Tageplanung April'!93:93,"Wahl 2"))*(3+IF($D74="F",2,0))/5+(SUMIFS('Tageplanung August'!$20:$20,'Tageplanung August'!93:93,"Psych")+SUMIFS('Tageplanung August'!$19:$19,'Tageplanung August'!93:93,"Orient.Ph.")+SUMIFS('Tageplanung August'!$19:$19,'Tageplanung August'!93:93,"Vertiefung")+SUMIFS('Tageplanung August'!$19:$19,'Tageplanung August'!93:93,"Wahl 1")+SUMIFS('Tageplanung August'!$19:$19,'Tageplanung August'!93:93,"Wahl 2"))*(3+IF($D74="F",2,0))/5+(SUMIFS('Tageplanung Oktober'!$20:$20,'Tageplanung Oktober'!93:93,"Psych")+SUMIFS('Tageplanung Oktober'!$19:$19,'Tageplanung Oktober'!93:93,"Orient.Ph.")+SUMIFS('Tageplanung Oktober'!$19:$19,'Tageplanung Oktober'!93:93,"Vertiefung")+SUMIFS('Tageplanung Oktober'!$19:$19,'Tageplanung Oktober'!93:93,"Wahl 1")+SUMIFS('Tageplanung Oktober'!$19:$19,'Tageplanung Oktober'!93:93,"Wahl 2"))*(3+IF($D74="F",2,0))/5+SUMIFS('Blockplanung April'!$20:$20,'Blockplanung April'!93:93,"Psych")+SUMIFS('Blockplanung April'!$19:$19,'Blockplanung April'!93:93,"Orient.Ph.")+SUMIFS('Blockplanung April'!$19:$19,'Blockplanung April'!93:93,"Vertiefung")+SUMIFS('Blockplanung April'!$19:$19,'Blockplanung April'!93:93,"Wahl 1")+SUMIFS('Blockplanung April'!$19:$19,'Blockplanung April'!93:93,"Wahl 2")+SUMIFS('Blockplanung August'!$20:$20,'Blockplanung August'!93:93,"Psych")+SUMIFS('Blockplanung August'!$19:$19,'Blockplanung August'!93:93,"Orient.Ph.")+SUMIFS('Blockplanung August'!$19:$19,'Blockplanung August'!93:93,"Vertiefung")+SUMIFS('Blockplanung August'!$19:$19,'Blockplanung August'!93:93,"Wahl 1")+SUMIFS('Blockplanung August'!$19:$19,'Blockplanung August'!93:93,"Wahl 2")+SUMIFS('Blockplanung Oktober'!$20:$20,'Blockplanung Oktober'!93:93,"Psych")+SUMIFS('Blockplanung Oktober'!$19:$19,'Blockplanung Oktober'!93:93,"Orient.Ph.")+SUMIFS('Blockplanung Oktober'!$19:$19,'Blockplanung Oktober'!93:93,"Vertiefung")+SUMIFS('Blockplanung Oktober'!$19:$19,'Blockplanung Oktober'!93:93,"Wahl 1")+SUMIFS('Blockplanung Oktober'!$19:$19,'Blockplanung Oktober'!93:93,"Wahl 2")</f>
        <v>0</v>
      </c>
      <c r="J74" s="9">
        <f t="shared" si="9"/>
        <v>280</v>
      </c>
      <c r="K74" s="9">
        <f t="shared" si="5"/>
        <v>110</v>
      </c>
      <c r="L74" s="9">
        <f t="shared" si="6"/>
        <v>40</v>
      </c>
      <c r="M74" s="9">
        <f t="shared" si="7"/>
        <v>10</v>
      </c>
      <c r="N74" s="7">
        <f t="shared" si="8"/>
        <v>120</v>
      </c>
      <c r="O74" s="316"/>
    </row>
    <row r="75" spans="1:15" x14ac:dyDescent="0.2">
      <c r="A75" s="258"/>
      <c r="B75" s="309"/>
      <c r="C75" s="11">
        <v>33</v>
      </c>
      <c r="D75" s="39" t="s">
        <v>27</v>
      </c>
      <c r="E75" s="9">
        <f>(SUMIFS('Tageplanung April'!$20:$20,'Tageplanung April'!94:94,"APH")+SUMIFS('Tageplanung April'!$18:$18,'Tageplanung April'!94:94,"Orient.Ph.")+SUMIFS('Tageplanung April'!$18:$18,'Tageplanung April'!94:94,"Vertiefung")+SUMIFS('Tageplanung April'!$18:$18,'Tageplanung April'!94:94,"Wahl 1")+SUMIFS('Tageplanung April'!$18:$18,'Tageplanung April'!94:94,"Wahl 2"))*(3+IF($D75="F",2,0))/5+(SUMIFS('Tageplanung August'!$20:$20,'Tageplanung August'!94:94,"APH")+SUMIFS('Tageplanung August'!$18:$18,'Tageplanung August'!94:94,"Orient.Ph.")+SUMIFS('Tageplanung August'!$18:$18,'Tageplanung August'!94:94,"Vertiefung")+SUMIFS('Tageplanung August'!$18:$18,'Tageplanung August'!94:94,"Wahl 1")+SUMIFS('Tageplanung August'!$18:$18,'Tageplanung August'!94:94,"Wahl 2"))*(3+IF($D75="F",2,0))/5+(SUMIFS('Tageplanung Oktober'!$20:$20,'Tageplanung Oktober'!94:94,"APH")+SUMIFS('Tageplanung Oktober'!$18:$18,'Tageplanung Oktober'!94:94,"Orient.Ph.")+SUMIFS('Tageplanung Oktober'!$18:$18,'Tageplanung Oktober'!94:94,"Vertiefung")+SUMIFS('Tageplanung Oktober'!$18:$18,'Tageplanung Oktober'!94:94,"Wahl 1")+SUMIFS('Tageplanung Oktober'!$18:$18,'Tageplanung Oktober'!94:94,"Wahl 2"))*(3+IF($D75="F",2,0))/5+SUMIFS('Blockplanung April'!$20:$20,'Blockplanung April'!94:94,"APH")+SUMIFS('Blockplanung April'!$18:$18,'Blockplanung April'!94:94,"Orient.Ph.")+SUMIFS('Blockplanung April'!$18:$18,'Blockplanung April'!94:94,"Vertiefung")+SUMIFS('Blockplanung April'!$18:$18,'Blockplanung April'!94:94,"Wahl 1")+SUMIFS('Blockplanung April'!$18:$18,'Blockplanung April'!94:94,"Wahl 2")+SUMIFS('Blockplanung August'!$20:$20,'Blockplanung August'!94:94,"APH")+SUMIFS('Blockplanung August'!$18:$18,'Blockplanung August'!94:94,"Orient.Ph.")+SUMIFS('Blockplanung August'!$18:$18,'Blockplanung August'!94:94,"Vertiefung")+SUMIFS('Blockplanung August'!$18:$18,'Blockplanung August'!94:94,"Wahl 1")+SUMIFS('Blockplanung August'!$18:$18,'Blockplanung August'!94:94,"Wahl 2")+SUMIFS('Blockplanung Oktober'!$20:$20,'Blockplanung Oktober'!94:94,"APH")+SUMIFS('Blockplanung Oktober'!$18:$18,'Blockplanung Oktober'!94:94,"Orient.Ph.")+SUMIFS('Blockplanung Oktober'!$18:$18,'Blockplanung Oktober'!94:94,"Vertiefung")+SUMIFS('Blockplanung Oktober'!$18:$18,'Blockplanung Oktober'!94:94,"Wahl 1")+SUMIFS('Blockplanung Oktober'!$18:$18,'Blockplanung Oktober'!94:94,"Wahl 2")</f>
        <v>296</v>
      </c>
      <c r="F75" s="9">
        <f>(SUMIFS('Tageplanung April'!$20:$20,'Tageplanung April'!94:94,"AD")+SUMIFS('Tageplanung April'!$17:$17,'Tageplanung April'!94:94,"Orient.Ph.")+SUMIFS('Tageplanung April'!$17:$17,'Tageplanung April'!94:94,"Vertiefung")+SUMIFS('Tageplanung April'!$17:$17,'Tageplanung April'!94:94,"Wahl 1")+SUMIFS('Tageplanung April'!$17:$17,'Tageplanung April'!94:94,"Wahl 2"))*(3+IF($D75="F",2,0))/5+(SUMIFS('Tageplanung August'!$20:$20,'Tageplanung August'!94:94,"AD")+SUMIFS('Tageplanung August'!$17:$17,'Tageplanung August'!94:94,"Orient.Ph.")+SUMIFS('Tageplanung August'!$17:$17,'Tageplanung August'!94:94,"Vertiefung")+SUMIFS('Tageplanung August'!$17:$17,'Tageplanung August'!94:94,"Wahl 1")+SUMIFS('Tageplanung August'!$17:$17,'Tageplanung August'!94:94,"Wahl 2"))*(3+IF($D75="F",2,0))/5+(SUMIFS('Tageplanung Oktober'!$20:$20,'Tageplanung Oktober'!94:94,"AD")+SUMIFS('Tageplanung Oktober'!$17:$17,'Tageplanung Oktober'!94:94,"Orient.Ph.")+SUMIFS('Tageplanung Oktober'!$17:$17,'Tageplanung Oktober'!94:94,"Vertiefung")+SUMIFS('Tageplanung Oktober'!$17:$17,'Tageplanung Oktober'!94:94,"Wahl 1")+SUMIFS('Tageplanung Oktober'!$17:$17,'Tageplanung Oktober'!94:94,"Wahl 2"))*(3+IF($D75="F",2,0))/5+SUMIFS('Blockplanung April'!$20:$20,'Blockplanung April'!94:94,"AD")+SUMIFS('Blockplanung April'!$17:$17,'Blockplanung April'!94:94,"Orient.Ph.")+SUMIFS('Blockplanung April'!$17:$17,'Blockplanung April'!94:94,"Vertiefung")+SUMIFS('Blockplanung April'!$17:$17,'Blockplanung April'!94:94,"Wahl 1")+SUMIFS('Blockplanung April'!$17:$17,'Blockplanung April'!94:94,"Wahl 2")+SUMIFS('Blockplanung August'!$20:$20,'Blockplanung August'!94:94,"AD")+SUMIFS('Blockplanung August'!$17:$17,'Blockplanung August'!94:94,"Orient.Ph.")+SUMIFS('Blockplanung August'!$17:$17,'Blockplanung August'!94:94,"Vertiefung")+SUMIFS('Blockplanung August'!$17:$17,'Blockplanung August'!94:94,"Wahl 1")+SUMIFS('Blockplanung August'!$17:$17,'Blockplanung August'!94:94,"Wahl 2")+SUMIFS('Blockplanung Oktober'!$20:$20,'Blockplanung Oktober'!94:94,"AD")+SUMIFS('Blockplanung Oktober'!$17:$17,'Blockplanung Oktober'!94:94,"Orient.Ph.")+SUMIFS('Blockplanung Oktober'!$17:$17,'Blockplanung Oktober'!94:94,"Vertiefung")+SUMIFS('Blockplanung Oktober'!$17:$17,'Blockplanung Oktober'!94:94,"Wahl 1")+SUMIFS('Blockplanung Oktober'!$17:$17,'Blockplanung Oktober'!94:94,"Wahl 2")</f>
        <v>194</v>
      </c>
      <c r="G75" s="9">
        <f>(SUMIFS('Tageplanung April'!$20:$20,'Tageplanung April'!94:94,"KH")+SUMIFS('Tageplanung April'!$15:$15,'Tageplanung April'!94:94,"Orient.Ph.")+SUMIFS('Tageplanung April'!$15:$15,'Tageplanung April'!94:94,"Vertiefung")+SUMIFS('Tageplanung April'!$15:$15,'Tageplanung April'!94:94,"Wahl 1")+SUMIFS('Tageplanung April'!$15:$15,'Tageplanung April'!94:94,"Wahl 2"))*(3+IF($D75="F",2,0))/5+(SUMIFS('Tageplanung August'!$20:$20,'Tageplanung August'!94:94,"KH")+SUMIFS('Tageplanung August'!$15:$15,'Tageplanung August'!94:94,"Orient.Ph.")+SUMIFS('Tageplanung August'!$15:$15,'Tageplanung August'!94:94,"Vertiefung")+SUMIFS('Tageplanung August'!$15:$15,'Tageplanung August'!94:94,"Wahl 1")+SUMIFS('Tageplanung August'!$15:$15,'Tageplanung August'!94:94,"Wahl 2"))*(3+IF($D75="F",2,0))/5+(SUMIFS('Tageplanung Oktober'!$20:$20,'Tageplanung Oktober'!94:94,"KH")+SUMIFS('Tageplanung Oktober'!$15:$15,'Tageplanung Oktober'!94:94,"Orient.Ph.")+SUMIFS('Tageplanung Oktober'!$15:$15,'Tageplanung Oktober'!94:94,"Vertiefung")+SUMIFS('Tageplanung Oktober'!$15:$15,'Tageplanung Oktober'!94:94,"Wahl 1")+SUMIFS('Tageplanung Oktober'!$15:$15,'Tageplanung Oktober'!94:94,"Wahl 2"))*(3+IF($D75="F",2,0))/5+SUMIFS('Blockplanung April'!$20:$20,'Blockplanung April'!94:94,"KH")+SUMIFS('Blockplanung April'!$15:$15,'Blockplanung April'!94:94,"Orient.Ph.")+SUMIFS('Blockplanung April'!$15:$15,'Blockplanung April'!94:94,"Vertiefung")+SUMIFS('Blockplanung April'!$15:$15,'Blockplanung April'!94:94,"Wahl 1")+SUMIFS('Blockplanung April'!$15:$15,'Blockplanung April'!94:94,"Wahl 2")+SUMIFS('Blockplanung August'!$20:$20,'Blockplanung August'!94:94,"KH")+SUMIFS('Blockplanung August'!$15:$15,'Blockplanung August'!94:94,"Orient.Ph.")+SUMIFS('Blockplanung August'!$15:$15,'Blockplanung August'!94:94,"Vertiefung")+SUMIFS('Blockplanung August'!$15:$15,'Blockplanung August'!94:94,"Wahl 1")+SUMIFS('Blockplanung August'!$15:$15,'Blockplanung August'!94:94,"Wahl 2")+SUMIFS('Blockplanung Oktober'!$20:$20,'Blockplanung Oktober'!94:94,"KH")+SUMIFS('Blockplanung Oktober'!$15:$15,'Blockplanung Oktober'!94:94,"Orient.Ph.")+SUMIFS('Blockplanung Oktober'!$15:$15,'Blockplanung Oktober'!94:94,"Vertiefung")+SUMIFS('Blockplanung Oktober'!$15:$15,'Blockplanung Oktober'!94:94,"Wahl 1")+SUMIFS('Blockplanung Oktober'!$15:$15,'Blockplanung Oktober'!94:94,"Wahl 2")</f>
        <v>140</v>
      </c>
      <c r="H75" s="9">
        <f>(SUMIFS('Tageplanung April'!$20:$20,'Tageplanung April'!94:94,"Päd")+SUMIFS('Tageplanung April'!$16:$16,'Tageplanung April'!94:94,"Orient.Ph.")+SUMIFS('Tageplanung April'!$16:$16,'Tageplanung April'!94:94,"Vertiefung")+SUMIFS('Tageplanung April'!$16:$16,'Tageplanung April'!94:94,"Wahl 1")+SUMIFS('Tageplanung April'!$16:$16,'Tageplanung April'!94:94,"Wahl 2"))*(3+IF($D75="F",2,0))/5+(SUMIFS('Tageplanung August'!$20:$20,'Tageplanung August'!94:94,"Päd")+SUMIFS('Tageplanung August'!$16:$16,'Tageplanung August'!94:94,"Orient.Ph.")+SUMIFS('Tageplanung August'!$16:$16,'Tageplanung August'!94:94,"Vertiefung")+SUMIFS('Tageplanung August'!$16:$16,'Tageplanung August'!94:94,"Wahl 1")+SUMIFS('Tageplanung August'!$16:$16,'Tageplanung August'!94:94,"Wahl 2"))*(3+IF($D75="F",2,0))/5+(SUMIFS('Tageplanung Oktober'!$20:$20,'Tageplanung Oktober'!94:94,"Päd")+SUMIFS('Tageplanung Oktober'!$16:$16,'Tageplanung Oktober'!94:94,"Orient.Ph.")+SUMIFS('Tageplanung Oktober'!$16:$16,'Tageplanung Oktober'!94:94,"Vertiefung")+SUMIFS('Tageplanung Oktober'!$16:$16,'Tageplanung Oktober'!94:94,"Wahl 1")+SUMIFS('Tageplanung Oktober'!$16:$16,'Tageplanung Oktober'!94:94,"Wahl 2"))*(3+IF($D75="F",2,0))/5+SUMIFS('Blockplanung April'!$20:$20,'Blockplanung April'!94:94,"Päd")+SUMIFS('Blockplanung April'!$16:$16,'Blockplanung April'!94:94,"Orient.Ph.")+SUMIFS('Blockplanung April'!$16:$16,'Blockplanung April'!94:94,"Vertiefung")+SUMIFS('Blockplanung April'!$16:$16,'Blockplanung April'!94:94,"Wahl 1")+SUMIFS('Blockplanung April'!$16:$16,'Blockplanung April'!94:94,"Wahl 2")+SUMIFS('Blockplanung August'!$20:$20,'Blockplanung August'!94:94,"Päd")+SUMIFS('Blockplanung August'!$16:$16,'Blockplanung August'!94:94,"Orient.Ph.")+SUMIFS('Blockplanung August'!$16:$16,'Blockplanung August'!94:94,"Vertiefung")+SUMIFS('Blockplanung August'!$16:$16,'Blockplanung August'!94:94,"Wahl 1")+SUMIFS('Blockplanung August'!$16:$16,'Blockplanung August'!94:94,"Wahl 2")+SUMIFS('Blockplanung Oktober'!$20:$20,'Blockplanung Oktober'!94:94,"Päd")+SUMIFS('Blockplanung Oktober'!$16:$16,'Blockplanung Oktober'!94:94,"Orient.Ph.")+SUMIFS('Blockplanung Oktober'!$16:$16,'Blockplanung Oktober'!94:94,"Vertiefung")+SUMIFS('Blockplanung Oktober'!$16:$16,'Blockplanung Oktober'!94:94,"Wahl 1")+SUMIFS('Blockplanung Oktober'!$16:$16,'Blockplanung Oktober'!94:94,"Wahl 2")</f>
        <v>30</v>
      </c>
      <c r="I75" s="9">
        <f>(SUMIFS('Tageplanung April'!$20:$20,'Tageplanung April'!94:94,"Psych")+SUMIFS('Tageplanung April'!$19:$19,'Tageplanung April'!94:94,"Orient.Ph.")+SUMIFS('Tageplanung April'!$19:$19,'Tageplanung April'!94:94,"Vertiefung")+SUMIFS('Tageplanung April'!$19:$19,'Tageplanung April'!94:94,"Wahl 1")+SUMIFS('Tageplanung April'!$19:$19,'Tageplanung April'!94:94,"Wahl 2"))*(3+IF($D75="F",2,0))/5+(SUMIFS('Tageplanung August'!$20:$20,'Tageplanung August'!94:94,"Psych")+SUMIFS('Tageplanung August'!$19:$19,'Tageplanung August'!94:94,"Orient.Ph.")+SUMIFS('Tageplanung August'!$19:$19,'Tageplanung August'!94:94,"Vertiefung")+SUMIFS('Tageplanung August'!$19:$19,'Tageplanung August'!94:94,"Wahl 1")+SUMIFS('Tageplanung August'!$19:$19,'Tageplanung August'!94:94,"Wahl 2"))*(3+IF($D75="F",2,0))/5+(SUMIFS('Tageplanung Oktober'!$20:$20,'Tageplanung Oktober'!94:94,"Psych")+SUMIFS('Tageplanung Oktober'!$19:$19,'Tageplanung Oktober'!94:94,"Orient.Ph.")+SUMIFS('Tageplanung Oktober'!$19:$19,'Tageplanung Oktober'!94:94,"Vertiefung")+SUMIFS('Tageplanung Oktober'!$19:$19,'Tageplanung Oktober'!94:94,"Wahl 1")+SUMIFS('Tageplanung Oktober'!$19:$19,'Tageplanung Oktober'!94:94,"Wahl 2"))*(3+IF($D75="F",2,0))/5+SUMIFS('Blockplanung April'!$20:$20,'Blockplanung April'!94:94,"Psych")+SUMIFS('Blockplanung April'!$19:$19,'Blockplanung April'!94:94,"Orient.Ph.")+SUMIFS('Blockplanung April'!$19:$19,'Blockplanung April'!94:94,"Vertiefung")+SUMIFS('Blockplanung April'!$19:$19,'Blockplanung April'!94:94,"Wahl 1")+SUMIFS('Blockplanung April'!$19:$19,'Blockplanung April'!94:94,"Wahl 2")+SUMIFS('Blockplanung August'!$20:$20,'Blockplanung August'!94:94,"Psych")+SUMIFS('Blockplanung August'!$19:$19,'Blockplanung August'!94:94,"Orient.Ph.")+SUMIFS('Blockplanung August'!$19:$19,'Blockplanung August'!94:94,"Vertiefung")+SUMIFS('Blockplanung August'!$19:$19,'Blockplanung August'!94:94,"Wahl 1")+SUMIFS('Blockplanung August'!$19:$19,'Blockplanung August'!94:94,"Wahl 2")+SUMIFS('Blockplanung Oktober'!$20:$20,'Blockplanung Oktober'!94:94,"Psych")+SUMIFS('Blockplanung Oktober'!$19:$19,'Blockplanung Oktober'!94:94,"Orient.Ph.")+SUMIFS('Blockplanung Oktober'!$19:$19,'Blockplanung Oktober'!94:94,"Vertiefung")+SUMIFS('Blockplanung Oktober'!$19:$19,'Blockplanung Oktober'!94:94,"Wahl 1")+SUMIFS('Blockplanung Oktober'!$19:$19,'Blockplanung Oktober'!94:94,"Wahl 2")</f>
        <v>0</v>
      </c>
      <c r="J75" s="9">
        <f t="shared" si="9"/>
        <v>280</v>
      </c>
      <c r="K75" s="9">
        <f t="shared" si="5"/>
        <v>110</v>
      </c>
      <c r="L75" s="9">
        <f t="shared" si="6"/>
        <v>40</v>
      </c>
      <c r="M75" s="9">
        <f t="shared" si="7"/>
        <v>10</v>
      </c>
      <c r="N75" s="7">
        <f t="shared" si="8"/>
        <v>120</v>
      </c>
      <c r="O75" s="316"/>
    </row>
    <row r="76" spans="1:15" x14ac:dyDescent="0.2">
      <c r="A76" s="258"/>
      <c r="B76" s="309"/>
      <c r="C76" s="11">
        <v>34</v>
      </c>
      <c r="D76" s="39" t="s">
        <v>27</v>
      </c>
      <c r="E76" s="9">
        <f>(SUMIFS('Tageplanung April'!$20:$20,'Tageplanung April'!95:95,"APH")+SUMIFS('Tageplanung April'!$18:$18,'Tageplanung April'!95:95,"Orient.Ph.")+SUMIFS('Tageplanung April'!$18:$18,'Tageplanung April'!95:95,"Vertiefung")+SUMIFS('Tageplanung April'!$18:$18,'Tageplanung April'!95:95,"Wahl 1")+SUMIFS('Tageplanung April'!$18:$18,'Tageplanung April'!95:95,"Wahl 2"))*(3+IF($D76="F",2,0))/5+(SUMIFS('Tageplanung August'!$20:$20,'Tageplanung August'!95:95,"APH")+SUMIFS('Tageplanung August'!$18:$18,'Tageplanung August'!95:95,"Orient.Ph.")+SUMIFS('Tageplanung August'!$18:$18,'Tageplanung August'!95:95,"Vertiefung")+SUMIFS('Tageplanung August'!$18:$18,'Tageplanung August'!95:95,"Wahl 1")+SUMIFS('Tageplanung August'!$18:$18,'Tageplanung August'!95:95,"Wahl 2"))*(3+IF($D76="F",2,0))/5+(SUMIFS('Tageplanung Oktober'!$20:$20,'Tageplanung Oktober'!95:95,"APH")+SUMIFS('Tageplanung Oktober'!$18:$18,'Tageplanung Oktober'!95:95,"Orient.Ph.")+SUMIFS('Tageplanung Oktober'!$18:$18,'Tageplanung Oktober'!95:95,"Vertiefung")+SUMIFS('Tageplanung Oktober'!$18:$18,'Tageplanung Oktober'!95:95,"Wahl 1")+SUMIFS('Tageplanung Oktober'!$18:$18,'Tageplanung Oktober'!95:95,"Wahl 2"))*(3+IF($D76="F",2,0))/5+SUMIFS('Blockplanung April'!$20:$20,'Blockplanung April'!95:95,"APH")+SUMIFS('Blockplanung April'!$18:$18,'Blockplanung April'!95:95,"Orient.Ph.")+SUMIFS('Blockplanung April'!$18:$18,'Blockplanung April'!95:95,"Vertiefung")+SUMIFS('Blockplanung April'!$18:$18,'Blockplanung April'!95:95,"Wahl 1")+SUMIFS('Blockplanung April'!$18:$18,'Blockplanung April'!95:95,"Wahl 2")+SUMIFS('Blockplanung August'!$20:$20,'Blockplanung August'!95:95,"APH")+SUMIFS('Blockplanung August'!$18:$18,'Blockplanung August'!95:95,"Orient.Ph.")+SUMIFS('Blockplanung August'!$18:$18,'Blockplanung August'!95:95,"Vertiefung")+SUMIFS('Blockplanung August'!$18:$18,'Blockplanung August'!95:95,"Wahl 1")+SUMIFS('Blockplanung August'!$18:$18,'Blockplanung August'!95:95,"Wahl 2")+SUMIFS('Blockplanung Oktober'!$20:$20,'Blockplanung Oktober'!95:95,"APH")+SUMIFS('Blockplanung Oktober'!$18:$18,'Blockplanung Oktober'!95:95,"Orient.Ph.")+SUMIFS('Blockplanung Oktober'!$18:$18,'Blockplanung Oktober'!95:95,"Vertiefung")+SUMIFS('Blockplanung Oktober'!$18:$18,'Blockplanung Oktober'!95:95,"Wahl 1")+SUMIFS('Blockplanung Oktober'!$18:$18,'Blockplanung Oktober'!95:95,"Wahl 2")</f>
        <v>296</v>
      </c>
      <c r="F76" s="9">
        <f>(SUMIFS('Tageplanung April'!$20:$20,'Tageplanung April'!95:95,"AD")+SUMIFS('Tageplanung April'!$17:$17,'Tageplanung April'!95:95,"Orient.Ph.")+SUMIFS('Tageplanung April'!$17:$17,'Tageplanung April'!95:95,"Vertiefung")+SUMIFS('Tageplanung April'!$17:$17,'Tageplanung April'!95:95,"Wahl 1")+SUMIFS('Tageplanung April'!$17:$17,'Tageplanung April'!95:95,"Wahl 2"))*(3+IF($D76="F",2,0))/5+(SUMIFS('Tageplanung August'!$20:$20,'Tageplanung August'!95:95,"AD")+SUMIFS('Tageplanung August'!$17:$17,'Tageplanung August'!95:95,"Orient.Ph.")+SUMIFS('Tageplanung August'!$17:$17,'Tageplanung August'!95:95,"Vertiefung")+SUMIFS('Tageplanung August'!$17:$17,'Tageplanung August'!95:95,"Wahl 1")+SUMIFS('Tageplanung August'!$17:$17,'Tageplanung August'!95:95,"Wahl 2"))*(3+IF($D76="F",2,0))/5+(SUMIFS('Tageplanung Oktober'!$20:$20,'Tageplanung Oktober'!95:95,"AD")+SUMIFS('Tageplanung Oktober'!$17:$17,'Tageplanung Oktober'!95:95,"Orient.Ph.")+SUMIFS('Tageplanung Oktober'!$17:$17,'Tageplanung Oktober'!95:95,"Vertiefung")+SUMIFS('Tageplanung Oktober'!$17:$17,'Tageplanung Oktober'!95:95,"Wahl 1")+SUMIFS('Tageplanung Oktober'!$17:$17,'Tageplanung Oktober'!95:95,"Wahl 2"))*(3+IF($D76="F",2,0))/5+SUMIFS('Blockplanung April'!$20:$20,'Blockplanung April'!95:95,"AD")+SUMIFS('Blockplanung April'!$17:$17,'Blockplanung April'!95:95,"Orient.Ph.")+SUMIFS('Blockplanung April'!$17:$17,'Blockplanung April'!95:95,"Vertiefung")+SUMIFS('Blockplanung April'!$17:$17,'Blockplanung April'!95:95,"Wahl 1")+SUMIFS('Blockplanung April'!$17:$17,'Blockplanung April'!95:95,"Wahl 2")+SUMIFS('Blockplanung August'!$20:$20,'Blockplanung August'!95:95,"AD")+SUMIFS('Blockplanung August'!$17:$17,'Blockplanung August'!95:95,"Orient.Ph.")+SUMIFS('Blockplanung August'!$17:$17,'Blockplanung August'!95:95,"Vertiefung")+SUMIFS('Blockplanung August'!$17:$17,'Blockplanung August'!95:95,"Wahl 1")+SUMIFS('Blockplanung August'!$17:$17,'Blockplanung August'!95:95,"Wahl 2")+SUMIFS('Blockplanung Oktober'!$20:$20,'Blockplanung Oktober'!95:95,"AD")+SUMIFS('Blockplanung Oktober'!$17:$17,'Blockplanung Oktober'!95:95,"Orient.Ph.")+SUMIFS('Blockplanung Oktober'!$17:$17,'Blockplanung Oktober'!95:95,"Vertiefung")+SUMIFS('Blockplanung Oktober'!$17:$17,'Blockplanung Oktober'!95:95,"Wahl 1")+SUMIFS('Blockplanung Oktober'!$17:$17,'Blockplanung Oktober'!95:95,"Wahl 2")</f>
        <v>194</v>
      </c>
      <c r="G76" s="9">
        <f>(SUMIFS('Tageplanung April'!$20:$20,'Tageplanung April'!95:95,"KH")+SUMIFS('Tageplanung April'!$15:$15,'Tageplanung April'!95:95,"Orient.Ph.")+SUMIFS('Tageplanung April'!$15:$15,'Tageplanung April'!95:95,"Vertiefung")+SUMIFS('Tageplanung April'!$15:$15,'Tageplanung April'!95:95,"Wahl 1")+SUMIFS('Tageplanung April'!$15:$15,'Tageplanung April'!95:95,"Wahl 2"))*(3+IF($D76="F",2,0))/5+(SUMIFS('Tageplanung August'!$20:$20,'Tageplanung August'!95:95,"KH")+SUMIFS('Tageplanung August'!$15:$15,'Tageplanung August'!95:95,"Orient.Ph.")+SUMIFS('Tageplanung August'!$15:$15,'Tageplanung August'!95:95,"Vertiefung")+SUMIFS('Tageplanung August'!$15:$15,'Tageplanung August'!95:95,"Wahl 1")+SUMIFS('Tageplanung August'!$15:$15,'Tageplanung August'!95:95,"Wahl 2"))*(3+IF($D76="F",2,0))/5+(SUMIFS('Tageplanung Oktober'!$20:$20,'Tageplanung Oktober'!95:95,"KH")+SUMIFS('Tageplanung Oktober'!$15:$15,'Tageplanung Oktober'!95:95,"Orient.Ph.")+SUMIFS('Tageplanung Oktober'!$15:$15,'Tageplanung Oktober'!95:95,"Vertiefung")+SUMIFS('Tageplanung Oktober'!$15:$15,'Tageplanung Oktober'!95:95,"Wahl 1")+SUMIFS('Tageplanung Oktober'!$15:$15,'Tageplanung Oktober'!95:95,"Wahl 2"))*(3+IF($D76="F",2,0))/5+SUMIFS('Blockplanung April'!$20:$20,'Blockplanung April'!95:95,"KH")+SUMIFS('Blockplanung April'!$15:$15,'Blockplanung April'!95:95,"Orient.Ph.")+SUMIFS('Blockplanung April'!$15:$15,'Blockplanung April'!95:95,"Vertiefung")+SUMIFS('Blockplanung April'!$15:$15,'Blockplanung April'!95:95,"Wahl 1")+SUMIFS('Blockplanung April'!$15:$15,'Blockplanung April'!95:95,"Wahl 2")+SUMIFS('Blockplanung August'!$20:$20,'Blockplanung August'!95:95,"KH")+SUMIFS('Blockplanung August'!$15:$15,'Blockplanung August'!95:95,"Orient.Ph.")+SUMIFS('Blockplanung August'!$15:$15,'Blockplanung August'!95:95,"Vertiefung")+SUMIFS('Blockplanung August'!$15:$15,'Blockplanung August'!95:95,"Wahl 1")+SUMIFS('Blockplanung August'!$15:$15,'Blockplanung August'!95:95,"Wahl 2")+SUMIFS('Blockplanung Oktober'!$20:$20,'Blockplanung Oktober'!95:95,"KH")+SUMIFS('Blockplanung Oktober'!$15:$15,'Blockplanung Oktober'!95:95,"Orient.Ph.")+SUMIFS('Blockplanung Oktober'!$15:$15,'Blockplanung Oktober'!95:95,"Vertiefung")+SUMIFS('Blockplanung Oktober'!$15:$15,'Blockplanung Oktober'!95:95,"Wahl 1")+SUMIFS('Blockplanung Oktober'!$15:$15,'Blockplanung Oktober'!95:95,"Wahl 2")</f>
        <v>144</v>
      </c>
      <c r="H76" s="9">
        <f>(SUMIFS('Tageplanung April'!$20:$20,'Tageplanung April'!95:95,"Päd")+SUMIFS('Tageplanung April'!$16:$16,'Tageplanung April'!95:95,"Orient.Ph.")+SUMIFS('Tageplanung April'!$16:$16,'Tageplanung April'!95:95,"Vertiefung")+SUMIFS('Tageplanung April'!$16:$16,'Tageplanung April'!95:95,"Wahl 1")+SUMIFS('Tageplanung April'!$16:$16,'Tageplanung April'!95:95,"Wahl 2"))*(3+IF($D76="F",2,0))/5+(SUMIFS('Tageplanung August'!$20:$20,'Tageplanung August'!95:95,"Päd")+SUMIFS('Tageplanung August'!$16:$16,'Tageplanung August'!95:95,"Orient.Ph.")+SUMIFS('Tageplanung August'!$16:$16,'Tageplanung August'!95:95,"Vertiefung")+SUMIFS('Tageplanung August'!$16:$16,'Tageplanung August'!95:95,"Wahl 1")+SUMIFS('Tageplanung August'!$16:$16,'Tageplanung August'!95:95,"Wahl 2"))*(3+IF($D76="F",2,0))/5+(SUMIFS('Tageplanung Oktober'!$20:$20,'Tageplanung Oktober'!95:95,"Päd")+SUMIFS('Tageplanung Oktober'!$16:$16,'Tageplanung Oktober'!95:95,"Orient.Ph.")+SUMIFS('Tageplanung Oktober'!$16:$16,'Tageplanung Oktober'!95:95,"Vertiefung")+SUMIFS('Tageplanung Oktober'!$16:$16,'Tageplanung Oktober'!95:95,"Wahl 1")+SUMIFS('Tageplanung Oktober'!$16:$16,'Tageplanung Oktober'!95:95,"Wahl 2"))*(3+IF($D76="F",2,0))/5+SUMIFS('Blockplanung April'!$20:$20,'Blockplanung April'!95:95,"Päd")+SUMIFS('Blockplanung April'!$16:$16,'Blockplanung April'!95:95,"Orient.Ph.")+SUMIFS('Blockplanung April'!$16:$16,'Blockplanung April'!95:95,"Vertiefung")+SUMIFS('Blockplanung April'!$16:$16,'Blockplanung April'!95:95,"Wahl 1")+SUMIFS('Blockplanung April'!$16:$16,'Blockplanung April'!95:95,"Wahl 2")+SUMIFS('Blockplanung August'!$20:$20,'Blockplanung August'!95:95,"Päd")+SUMIFS('Blockplanung August'!$16:$16,'Blockplanung August'!95:95,"Orient.Ph.")+SUMIFS('Blockplanung August'!$16:$16,'Blockplanung August'!95:95,"Vertiefung")+SUMIFS('Blockplanung August'!$16:$16,'Blockplanung August'!95:95,"Wahl 1")+SUMIFS('Blockplanung August'!$16:$16,'Blockplanung August'!95:95,"Wahl 2")+SUMIFS('Blockplanung Oktober'!$20:$20,'Blockplanung Oktober'!95:95,"Päd")+SUMIFS('Blockplanung Oktober'!$16:$16,'Blockplanung Oktober'!95:95,"Orient.Ph.")+SUMIFS('Blockplanung Oktober'!$16:$16,'Blockplanung Oktober'!95:95,"Vertiefung")+SUMIFS('Blockplanung Oktober'!$16:$16,'Blockplanung Oktober'!95:95,"Wahl 1")+SUMIFS('Blockplanung Oktober'!$16:$16,'Blockplanung Oktober'!95:95,"Wahl 2")</f>
        <v>26</v>
      </c>
      <c r="I76" s="9">
        <f>(SUMIFS('Tageplanung April'!$20:$20,'Tageplanung April'!95:95,"Psych")+SUMIFS('Tageplanung April'!$19:$19,'Tageplanung April'!95:95,"Orient.Ph.")+SUMIFS('Tageplanung April'!$19:$19,'Tageplanung April'!95:95,"Vertiefung")+SUMIFS('Tageplanung April'!$19:$19,'Tageplanung April'!95:95,"Wahl 1")+SUMIFS('Tageplanung April'!$19:$19,'Tageplanung April'!95:95,"Wahl 2"))*(3+IF($D76="F",2,0))/5+(SUMIFS('Tageplanung August'!$20:$20,'Tageplanung August'!95:95,"Psych")+SUMIFS('Tageplanung August'!$19:$19,'Tageplanung August'!95:95,"Orient.Ph.")+SUMIFS('Tageplanung August'!$19:$19,'Tageplanung August'!95:95,"Vertiefung")+SUMIFS('Tageplanung August'!$19:$19,'Tageplanung August'!95:95,"Wahl 1")+SUMIFS('Tageplanung August'!$19:$19,'Tageplanung August'!95:95,"Wahl 2"))*(3+IF($D76="F",2,0))/5+(SUMIFS('Tageplanung Oktober'!$20:$20,'Tageplanung Oktober'!95:95,"Psych")+SUMIFS('Tageplanung Oktober'!$19:$19,'Tageplanung Oktober'!95:95,"Orient.Ph.")+SUMIFS('Tageplanung Oktober'!$19:$19,'Tageplanung Oktober'!95:95,"Vertiefung")+SUMIFS('Tageplanung Oktober'!$19:$19,'Tageplanung Oktober'!95:95,"Wahl 1")+SUMIFS('Tageplanung Oktober'!$19:$19,'Tageplanung Oktober'!95:95,"Wahl 2"))*(3+IF($D76="F",2,0))/5+SUMIFS('Blockplanung April'!$20:$20,'Blockplanung April'!95:95,"Psych")+SUMIFS('Blockplanung April'!$19:$19,'Blockplanung April'!95:95,"Orient.Ph.")+SUMIFS('Blockplanung April'!$19:$19,'Blockplanung April'!95:95,"Vertiefung")+SUMIFS('Blockplanung April'!$19:$19,'Blockplanung April'!95:95,"Wahl 1")+SUMIFS('Blockplanung April'!$19:$19,'Blockplanung April'!95:95,"Wahl 2")+SUMIFS('Blockplanung August'!$20:$20,'Blockplanung August'!95:95,"Psych")+SUMIFS('Blockplanung August'!$19:$19,'Blockplanung August'!95:95,"Orient.Ph.")+SUMIFS('Blockplanung August'!$19:$19,'Blockplanung August'!95:95,"Vertiefung")+SUMIFS('Blockplanung August'!$19:$19,'Blockplanung August'!95:95,"Wahl 1")+SUMIFS('Blockplanung August'!$19:$19,'Blockplanung August'!95:95,"Wahl 2")+SUMIFS('Blockplanung Oktober'!$20:$20,'Blockplanung Oktober'!95:95,"Psych")+SUMIFS('Blockplanung Oktober'!$19:$19,'Blockplanung Oktober'!95:95,"Orient.Ph.")+SUMIFS('Blockplanung Oktober'!$19:$19,'Blockplanung Oktober'!95:95,"Vertiefung")+SUMIFS('Blockplanung Oktober'!$19:$19,'Blockplanung Oktober'!95:95,"Wahl 1")+SUMIFS('Blockplanung Oktober'!$19:$19,'Blockplanung Oktober'!95:95,"Wahl 2")</f>
        <v>0</v>
      </c>
      <c r="J76" s="9">
        <f t="shared" si="9"/>
        <v>280</v>
      </c>
      <c r="K76" s="9">
        <f t="shared" si="5"/>
        <v>110</v>
      </c>
      <c r="L76" s="9">
        <f t="shared" si="6"/>
        <v>40</v>
      </c>
      <c r="M76" s="9">
        <f t="shared" si="7"/>
        <v>10</v>
      </c>
      <c r="N76" s="7">
        <f t="shared" si="8"/>
        <v>120</v>
      </c>
      <c r="O76" s="316"/>
    </row>
    <row r="77" spans="1:15" x14ac:dyDescent="0.2">
      <c r="A77" s="258"/>
      <c r="B77" s="310" t="s">
        <v>12</v>
      </c>
      <c r="C77" s="11">
        <v>35</v>
      </c>
      <c r="D77" s="39" t="s">
        <v>27</v>
      </c>
      <c r="E77" s="9">
        <f>(SUMIFS('Tageplanung April'!$20:$20,'Tageplanung April'!96:96,"APH")+SUMIFS('Tageplanung April'!$18:$18,'Tageplanung April'!96:96,"Orient.Ph.")+SUMIFS('Tageplanung April'!$18:$18,'Tageplanung April'!96:96,"Vertiefung")+SUMIFS('Tageplanung April'!$18:$18,'Tageplanung April'!96:96,"Wahl 1")+SUMIFS('Tageplanung April'!$18:$18,'Tageplanung April'!96:96,"Wahl 2"))*(3+IF($D77="F",2,0))/5+(SUMIFS('Tageplanung August'!$20:$20,'Tageplanung August'!96:96,"APH")+SUMIFS('Tageplanung August'!$18:$18,'Tageplanung August'!96:96,"Orient.Ph.")+SUMIFS('Tageplanung August'!$18:$18,'Tageplanung August'!96:96,"Vertiefung")+SUMIFS('Tageplanung August'!$18:$18,'Tageplanung August'!96:96,"Wahl 1")+SUMIFS('Tageplanung August'!$18:$18,'Tageplanung August'!96:96,"Wahl 2"))*(3+IF($D77="F",2,0))/5+(SUMIFS('Tageplanung Oktober'!$20:$20,'Tageplanung Oktober'!96:96,"APH")+SUMIFS('Tageplanung Oktober'!$18:$18,'Tageplanung Oktober'!96:96,"Orient.Ph.")+SUMIFS('Tageplanung Oktober'!$18:$18,'Tageplanung Oktober'!96:96,"Vertiefung")+SUMIFS('Tageplanung Oktober'!$18:$18,'Tageplanung Oktober'!96:96,"Wahl 1")+SUMIFS('Tageplanung Oktober'!$18:$18,'Tageplanung Oktober'!96:96,"Wahl 2"))*(3+IF($D77="F",2,0))/5+SUMIFS('Blockplanung April'!$20:$20,'Blockplanung April'!96:96,"APH")+SUMIFS('Blockplanung April'!$18:$18,'Blockplanung April'!96:96,"Orient.Ph.")+SUMIFS('Blockplanung April'!$18:$18,'Blockplanung April'!96:96,"Vertiefung")+SUMIFS('Blockplanung April'!$18:$18,'Blockplanung April'!96:96,"Wahl 1")+SUMIFS('Blockplanung April'!$18:$18,'Blockplanung April'!96:96,"Wahl 2")+SUMIFS('Blockplanung August'!$20:$20,'Blockplanung August'!96:96,"APH")+SUMIFS('Blockplanung August'!$18:$18,'Blockplanung August'!96:96,"Orient.Ph.")+SUMIFS('Blockplanung August'!$18:$18,'Blockplanung August'!96:96,"Vertiefung")+SUMIFS('Blockplanung August'!$18:$18,'Blockplanung August'!96:96,"Wahl 1")+SUMIFS('Blockplanung August'!$18:$18,'Blockplanung August'!96:96,"Wahl 2")+SUMIFS('Blockplanung Oktober'!$20:$20,'Blockplanung Oktober'!96:96,"APH")+SUMIFS('Blockplanung Oktober'!$18:$18,'Blockplanung Oktober'!96:96,"Orient.Ph.")+SUMIFS('Blockplanung Oktober'!$18:$18,'Blockplanung Oktober'!96:96,"Vertiefung")+SUMIFS('Blockplanung Oktober'!$18:$18,'Blockplanung Oktober'!96:96,"Wahl 1")+SUMIFS('Blockplanung Oktober'!$18:$18,'Blockplanung Oktober'!96:96,"Wahl 2")</f>
        <v>238</v>
      </c>
      <c r="F77" s="9">
        <f>(SUMIFS('Tageplanung April'!$20:$20,'Tageplanung April'!96:96,"AD")+SUMIFS('Tageplanung April'!$17:$17,'Tageplanung April'!96:96,"Orient.Ph.")+SUMIFS('Tageplanung April'!$17:$17,'Tageplanung April'!96:96,"Vertiefung")+SUMIFS('Tageplanung April'!$17:$17,'Tageplanung April'!96:96,"Wahl 1")+SUMIFS('Tageplanung April'!$17:$17,'Tageplanung April'!96:96,"Wahl 2"))*(3+IF($D77="F",2,0))/5+(SUMIFS('Tageplanung August'!$20:$20,'Tageplanung August'!96:96,"AD")+SUMIFS('Tageplanung August'!$17:$17,'Tageplanung August'!96:96,"Orient.Ph.")+SUMIFS('Tageplanung August'!$17:$17,'Tageplanung August'!96:96,"Vertiefung")+SUMIFS('Tageplanung August'!$17:$17,'Tageplanung August'!96:96,"Wahl 1")+SUMIFS('Tageplanung August'!$17:$17,'Tageplanung August'!96:96,"Wahl 2"))*(3+IF($D77="F",2,0))/5+(SUMIFS('Tageplanung Oktober'!$20:$20,'Tageplanung Oktober'!96:96,"AD")+SUMIFS('Tageplanung Oktober'!$17:$17,'Tageplanung Oktober'!96:96,"Orient.Ph.")+SUMIFS('Tageplanung Oktober'!$17:$17,'Tageplanung Oktober'!96:96,"Vertiefung")+SUMIFS('Tageplanung Oktober'!$17:$17,'Tageplanung Oktober'!96:96,"Wahl 1")+SUMIFS('Tageplanung Oktober'!$17:$17,'Tageplanung Oktober'!96:96,"Wahl 2"))*(3+IF($D77="F",2,0))/5+SUMIFS('Blockplanung April'!$20:$20,'Blockplanung April'!96:96,"AD")+SUMIFS('Blockplanung April'!$17:$17,'Blockplanung April'!96:96,"Orient.Ph.")+SUMIFS('Blockplanung April'!$17:$17,'Blockplanung April'!96:96,"Vertiefung")+SUMIFS('Blockplanung April'!$17:$17,'Blockplanung April'!96:96,"Wahl 1")+SUMIFS('Blockplanung April'!$17:$17,'Blockplanung April'!96:96,"Wahl 2")+SUMIFS('Blockplanung August'!$20:$20,'Blockplanung August'!96:96,"AD")+SUMIFS('Blockplanung August'!$17:$17,'Blockplanung August'!96:96,"Orient.Ph.")+SUMIFS('Blockplanung August'!$17:$17,'Blockplanung August'!96:96,"Vertiefung")+SUMIFS('Blockplanung August'!$17:$17,'Blockplanung August'!96:96,"Wahl 1")+SUMIFS('Blockplanung August'!$17:$17,'Blockplanung August'!96:96,"Wahl 2")+SUMIFS('Blockplanung Oktober'!$20:$20,'Blockplanung Oktober'!96:96,"AD")+SUMIFS('Blockplanung Oktober'!$17:$17,'Blockplanung Oktober'!96:96,"Orient.Ph.")+SUMIFS('Blockplanung Oktober'!$17:$17,'Blockplanung Oktober'!96:96,"Vertiefung")+SUMIFS('Blockplanung Oktober'!$17:$17,'Blockplanung Oktober'!96:96,"Wahl 1")+SUMIFS('Blockplanung Oktober'!$17:$17,'Blockplanung Oktober'!96:96,"Wahl 2")</f>
        <v>176</v>
      </c>
      <c r="G77" s="9">
        <f>(SUMIFS('Tageplanung April'!$20:$20,'Tageplanung April'!96:96,"KH")+SUMIFS('Tageplanung April'!$15:$15,'Tageplanung April'!96:96,"Orient.Ph.")+SUMIFS('Tageplanung April'!$15:$15,'Tageplanung April'!96:96,"Vertiefung")+SUMIFS('Tageplanung April'!$15:$15,'Tageplanung April'!96:96,"Wahl 1")+SUMIFS('Tageplanung April'!$15:$15,'Tageplanung April'!96:96,"Wahl 2"))*(3+IF($D77="F",2,0))/5+(SUMIFS('Tageplanung August'!$20:$20,'Tageplanung August'!96:96,"KH")+SUMIFS('Tageplanung August'!$15:$15,'Tageplanung August'!96:96,"Orient.Ph.")+SUMIFS('Tageplanung August'!$15:$15,'Tageplanung August'!96:96,"Vertiefung")+SUMIFS('Tageplanung August'!$15:$15,'Tageplanung August'!96:96,"Wahl 1")+SUMIFS('Tageplanung August'!$15:$15,'Tageplanung August'!96:96,"Wahl 2"))*(3+IF($D77="F",2,0))/5+(SUMIFS('Tageplanung Oktober'!$20:$20,'Tageplanung Oktober'!96:96,"KH")+SUMIFS('Tageplanung Oktober'!$15:$15,'Tageplanung Oktober'!96:96,"Orient.Ph.")+SUMIFS('Tageplanung Oktober'!$15:$15,'Tageplanung Oktober'!96:96,"Vertiefung")+SUMIFS('Tageplanung Oktober'!$15:$15,'Tageplanung Oktober'!96:96,"Wahl 1")+SUMIFS('Tageplanung Oktober'!$15:$15,'Tageplanung Oktober'!96:96,"Wahl 2"))*(3+IF($D77="F",2,0))/5+SUMIFS('Blockplanung April'!$20:$20,'Blockplanung April'!96:96,"KH")+SUMIFS('Blockplanung April'!$15:$15,'Blockplanung April'!96:96,"Orient.Ph.")+SUMIFS('Blockplanung April'!$15:$15,'Blockplanung April'!96:96,"Vertiefung")+SUMIFS('Blockplanung April'!$15:$15,'Blockplanung April'!96:96,"Wahl 1")+SUMIFS('Blockplanung April'!$15:$15,'Blockplanung April'!96:96,"Wahl 2")+SUMIFS('Blockplanung August'!$20:$20,'Blockplanung August'!96:96,"KH")+SUMIFS('Blockplanung August'!$15:$15,'Blockplanung August'!96:96,"Orient.Ph.")+SUMIFS('Blockplanung August'!$15:$15,'Blockplanung August'!96:96,"Vertiefung")+SUMIFS('Blockplanung August'!$15:$15,'Blockplanung August'!96:96,"Wahl 1")+SUMIFS('Blockplanung August'!$15:$15,'Blockplanung August'!96:96,"Wahl 2")+SUMIFS('Blockplanung Oktober'!$20:$20,'Blockplanung Oktober'!96:96,"KH")+SUMIFS('Blockplanung Oktober'!$15:$15,'Blockplanung Oktober'!96:96,"Orient.Ph.")+SUMIFS('Blockplanung Oktober'!$15:$15,'Blockplanung Oktober'!96:96,"Vertiefung")+SUMIFS('Blockplanung Oktober'!$15:$15,'Blockplanung Oktober'!96:96,"Wahl 1")+SUMIFS('Blockplanung Oktober'!$15:$15,'Blockplanung Oktober'!96:96,"Wahl 2")</f>
        <v>148</v>
      </c>
      <c r="H77" s="9">
        <f>(SUMIFS('Tageplanung April'!$20:$20,'Tageplanung April'!96:96,"Päd")+SUMIFS('Tageplanung April'!$16:$16,'Tageplanung April'!96:96,"Orient.Ph.")+SUMIFS('Tageplanung April'!$16:$16,'Tageplanung April'!96:96,"Vertiefung")+SUMIFS('Tageplanung April'!$16:$16,'Tageplanung April'!96:96,"Wahl 1")+SUMIFS('Tageplanung April'!$16:$16,'Tageplanung April'!96:96,"Wahl 2"))*(3+IF($D77="F",2,0))/5+(SUMIFS('Tageplanung August'!$20:$20,'Tageplanung August'!96:96,"Päd")+SUMIFS('Tageplanung August'!$16:$16,'Tageplanung August'!96:96,"Orient.Ph.")+SUMIFS('Tageplanung August'!$16:$16,'Tageplanung August'!96:96,"Vertiefung")+SUMIFS('Tageplanung August'!$16:$16,'Tageplanung August'!96:96,"Wahl 1")+SUMIFS('Tageplanung August'!$16:$16,'Tageplanung August'!96:96,"Wahl 2"))*(3+IF($D77="F",2,0))/5+(SUMIFS('Tageplanung Oktober'!$20:$20,'Tageplanung Oktober'!96:96,"Päd")+SUMIFS('Tageplanung Oktober'!$16:$16,'Tageplanung Oktober'!96:96,"Orient.Ph.")+SUMIFS('Tageplanung Oktober'!$16:$16,'Tageplanung Oktober'!96:96,"Vertiefung")+SUMIFS('Tageplanung Oktober'!$16:$16,'Tageplanung Oktober'!96:96,"Wahl 1")+SUMIFS('Tageplanung Oktober'!$16:$16,'Tageplanung Oktober'!96:96,"Wahl 2"))*(3+IF($D77="F",2,0))/5+SUMIFS('Blockplanung April'!$20:$20,'Blockplanung April'!96:96,"Päd")+SUMIFS('Blockplanung April'!$16:$16,'Blockplanung April'!96:96,"Orient.Ph.")+SUMIFS('Blockplanung April'!$16:$16,'Blockplanung April'!96:96,"Vertiefung")+SUMIFS('Blockplanung April'!$16:$16,'Blockplanung April'!96:96,"Wahl 1")+SUMIFS('Blockplanung April'!$16:$16,'Blockplanung April'!96:96,"Wahl 2")+SUMIFS('Blockplanung August'!$20:$20,'Blockplanung August'!96:96,"Päd")+SUMIFS('Blockplanung August'!$16:$16,'Blockplanung August'!96:96,"Orient.Ph.")+SUMIFS('Blockplanung August'!$16:$16,'Blockplanung August'!96:96,"Vertiefung")+SUMIFS('Blockplanung August'!$16:$16,'Blockplanung August'!96:96,"Wahl 1")+SUMIFS('Blockplanung August'!$16:$16,'Blockplanung August'!96:96,"Wahl 2")+SUMIFS('Blockplanung Oktober'!$20:$20,'Blockplanung Oktober'!96:96,"Päd")+SUMIFS('Blockplanung Oktober'!$16:$16,'Blockplanung Oktober'!96:96,"Orient.Ph.")+SUMIFS('Blockplanung Oktober'!$16:$16,'Blockplanung Oktober'!96:96,"Vertiefung")+SUMIFS('Blockplanung Oktober'!$16:$16,'Blockplanung Oktober'!96:96,"Wahl 1")+SUMIFS('Blockplanung Oktober'!$16:$16,'Blockplanung Oktober'!96:96,"Wahl 2")</f>
        <v>26</v>
      </c>
      <c r="I77" s="9">
        <f>(SUMIFS('Tageplanung April'!$20:$20,'Tageplanung April'!96:96,"Psych")+SUMIFS('Tageplanung April'!$19:$19,'Tageplanung April'!96:96,"Orient.Ph.")+SUMIFS('Tageplanung April'!$19:$19,'Tageplanung April'!96:96,"Vertiefung")+SUMIFS('Tageplanung April'!$19:$19,'Tageplanung April'!96:96,"Wahl 1")+SUMIFS('Tageplanung April'!$19:$19,'Tageplanung April'!96:96,"Wahl 2"))*(3+IF($D77="F",2,0))/5+(SUMIFS('Tageplanung August'!$20:$20,'Tageplanung August'!96:96,"Psych")+SUMIFS('Tageplanung August'!$19:$19,'Tageplanung August'!96:96,"Orient.Ph.")+SUMIFS('Tageplanung August'!$19:$19,'Tageplanung August'!96:96,"Vertiefung")+SUMIFS('Tageplanung August'!$19:$19,'Tageplanung August'!96:96,"Wahl 1")+SUMIFS('Tageplanung August'!$19:$19,'Tageplanung August'!96:96,"Wahl 2"))*(3+IF($D77="F",2,0))/5+(SUMIFS('Tageplanung Oktober'!$20:$20,'Tageplanung Oktober'!96:96,"Psych")+SUMIFS('Tageplanung Oktober'!$19:$19,'Tageplanung Oktober'!96:96,"Orient.Ph.")+SUMIFS('Tageplanung Oktober'!$19:$19,'Tageplanung Oktober'!96:96,"Vertiefung")+SUMIFS('Tageplanung Oktober'!$19:$19,'Tageplanung Oktober'!96:96,"Wahl 1")+SUMIFS('Tageplanung Oktober'!$19:$19,'Tageplanung Oktober'!96:96,"Wahl 2"))*(3+IF($D77="F",2,0))/5+SUMIFS('Blockplanung April'!$20:$20,'Blockplanung April'!96:96,"Psych")+SUMIFS('Blockplanung April'!$19:$19,'Blockplanung April'!96:96,"Orient.Ph.")+SUMIFS('Blockplanung April'!$19:$19,'Blockplanung April'!96:96,"Vertiefung")+SUMIFS('Blockplanung April'!$19:$19,'Blockplanung April'!96:96,"Wahl 1")+SUMIFS('Blockplanung April'!$19:$19,'Blockplanung April'!96:96,"Wahl 2")+SUMIFS('Blockplanung August'!$20:$20,'Blockplanung August'!96:96,"Psych")+SUMIFS('Blockplanung August'!$19:$19,'Blockplanung August'!96:96,"Orient.Ph.")+SUMIFS('Blockplanung August'!$19:$19,'Blockplanung August'!96:96,"Vertiefung")+SUMIFS('Blockplanung August'!$19:$19,'Blockplanung August'!96:96,"Wahl 1")+SUMIFS('Blockplanung August'!$19:$19,'Blockplanung August'!96:96,"Wahl 2")+SUMIFS('Blockplanung Oktober'!$20:$20,'Blockplanung Oktober'!96:96,"Psych")+SUMIFS('Blockplanung Oktober'!$19:$19,'Blockplanung Oktober'!96:96,"Orient.Ph.")+SUMIFS('Blockplanung Oktober'!$19:$19,'Blockplanung Oktober'!96:96,"Vertiefung")+SUMIFS('Blockplanung Oktober'!$19:$19,'Blockplanung Oktober'!96:96,"Wahl 1")+SUMIFS('Blockplanung Oktober'!$19:$19,'Blockplanung Oktober'!96:96,"Wahl 2")</f>
        <v>0</v>
      </c>
      <c r="J77" s="9">
        <f t="shared" si="9"/>
        <v>280</v>
      </c>
      <c r="K77" s="9">
        <f t="shared" si="5"/>
        <v>110</v>
      </c>
      <c r="L77" s="9">
        <f t="shared" si="6"/>
        <v>40</v>
      </c>
      <c r="M77" s="9">
        <f t="shared" si="7"/>
        <v>10</v>
      </c>
      <c r="N77" s="7">
        <f t="shared" si="8"/>
        <v>120</v>
      </c>
      <c r="O77" s="316"/>
    </row>
    <row r="78" spans="1:15" x14ac:dyDescent="0.2">
      <c r="A78" s="258"/>
      <c r="B78" s="310"/>
      <c r="C78" s="11">
        <v>36</v>
      </c>
      <c r="D78" s="39" t="s">
        <v>27</v>
      </c>
      <c r="E78" s="9">
        <f>(SUMIFS('Tageplanung April'!$20:$20,'Tageplanung April'!97:97,"APH")+SUMIFS('Tageplanung April'!$18:$18,'Tageplanung April'!97:97,"Orient.Ph.")+SUMIFS('Tageplanung April'!$18:$18,'Tageplanung April'!97:97,"Vertiefung")+SUMIFS('Tageplanung April'!$18:$18,'Tageplanung April'!97:97,"Wahl 1")+SUMIFS('Tageplanung April'!$18:$18,'Tageplanung April'!97:97,"Wahl 2"))*(3+IF($D78="F",2,0))/5+(SUMIFS('Tageplanung August'!$20:$20,'Tageplanung August'!97:97,"APH")+SUMIFS('Tageplanung August'!$18:$18,'Tageplanung August'!97:97,"Orient.Ph.")+SUMIFS('Tageplanung August'!$18:$18,'Tageplanung August'!97:97,"Vertiefung")+SUMIFS('Tageplanung August'!$18:$18,'Tageplanung August'!97:97,"Wahl 1")+SUMIFS('Tageplanung August'!$18:$18,'Tageplanung August'!97:97,"Wahl 2"))*(3+IF($D78="F",2,0))/5+(SUMIFS('Tageplanung Oktober'!$20:$20,'Tageplanung Oktober'!97:97,"APH")+SUMIFS('Tageplanung Oktober'!$18:$18,'Tageplanung Oktober'!97:97,"Orient.Ph.")+SUMIFS('Tageplanung Oktober'!$18:$18,'Tageplanung Oktober'!97:97,"Vertiefung")+SUMIFS('Tageplanung Oktober'!$18:$18,'Tageplanung Oktober'!97:97,"Wahl 1")+SUMIFS('Tageplanung Oktober'!$18:$18,'Tageplanung Oktober'!97:97,"Wahl 2"))*(3+IF($D78="F",2,0))/5+SUMIFS('Blockplanung April'!$20:$20,'Blockplanung April'!97:97,"APH")+SUMIFS('Blockplanung April'!$18:$18,'Blockplanung April'!97:97,"Orient.Ph.")+SUMIFS('Blockplanung April'!$18:$18,'Blockplanung April'!97:97,"Vertiefung")+SUMIFS('Blockplanung April'!$18:$18,'Blockplanung April'!97:97,"Wahl 1")+SUMIFS('Blockplanung April'!$18:$18,'Blockplanung April'!97:97,"Wahl 2")+SUMIFS('Blockplanung August'!$20:$20,'Blockplanung August'!97:97,"APH")+SUMIFS('Blockplanung August'!$18:$18,'Blockplanung August'!97:97,"Orient.Ph.")+SUMIFS('Blockplanung August'!$18:$18,'Blockplanung August'!97:97,"Vertiefung")+SUMIFS('Blockplanung August'!$18:$18,'Blockplanung August'!97:97,"Wahl 1")+SUMIFS('Blockplanung August'!$18:$18,'Blockplanung August'!97:97,"Wahl 2")+SUMIFS('Blockplanung Oktober'!$20:$20,'Blockplanung Oktober'!97:97,"APH")+SUMIFS('Blockplanung Oktober'!$18:$18,'Blockplanung Oktober'!97:97,"Orient.Ph.")+SUMIFS('Blockplanung Oktober'!$18:$18,'Blockplanung Oktober'!97:97,"Vertiefung")+SUMIFS('Blockplanung Oktober'!$18:$18,'Blockplanung Oktober'!97:97,"Wahl 1")+SUMIFS('Blockplanung Oktober'!$18:$18,'Blockplanung Oktober'!97:97,"Wahl 2")</f>
        <v>218</v>
      </c>
      <c r="F78" s="9">
        <f>(SUMIFS('Tageplanung April'!$20:$20,'Tageplanung April'!97:97,"AD")+SUMIFS('Tageplanung April'!$17:$17,'Tageplanung April'!97:97,"Orient.Ph.")+SUMIFS('Tageplanung April'!$17:$17,'Tageplanung April'!97:97,"Vertiefung")+SUMIFS('Tageplanung April'!$17:$17,'Tageplanung April'!97:97,"Wahl 1")+SUMIFS('Tageplanung April'!$17:$17,'Tageplanung April'!97:97,"Wahl 2"))*(3+IF($D78="F",2,0))/5+(SUMIFS('Tageplanung August'!$20:$20,'Tageplanung August'!97:97,"AD")+SUMIFS('Tageplanung August'!$17:$17,'Tageplanung August'!97:97,"Orient.Ph.")+SUMIFS('Tageplanung August'!$17:$17,'Tageplanung August'!97:97,"Vertiefung")+SUMIFS('Tageplanung August'!$17:$17,'Tageplanung August'!97:97,"Wahl 1")+SUMIFS('Tageplanung August'!$17:$17,'Tageplanung August'!97:97,"Wahl 2"))*(3+IF($D78="F",2,0))/5+(SUMIFS('Tageplanung Oktober'!$20:$20,'Tageplanung Oktober'!97:97,"AD")+SUMIFS('Tageplanung Oktober'!$17:$17,'Tageplanung Oktober'!97:97,"Orient.Ph.")+SUMIFS('Tageplanung Oktober'!$17:$17,'Tageplanung Oktober'!97:97,"Vertiefung")+SUMIFS('Tageplanung Oktober'!$17:$17,'Tageplanung Oktober'!97:97,"Wahl 1")+SUMIFS('Tageplanung Oktober'!$17:$17,'Tageplanung Oktober'!97:97,"Wahl 2"))*(3+IF($D78="F",2,0))/5+SUMIFS('Blockplanung April'!$20:$20,'Blockplanung April'!97:97,"AD")+SUMIFS('Blockplanung April'!$17:$17,'Blockplanung April'!97:97,"Orient.Ph.")+SUMIFS('Blockplanung April'!$17:$17,'Blockplanung April'!97:97,"Vertiefung")+SUMIFS('Blockplanung April'!$17:$17,'Blockplanung April'!97:97,"Wahl 1")+SUMIFS('Blockplanung April'!$17:$17,'Blockplanung April'!97:97,"Wahl 2")+SUMIFS('Blockplanung August'!$20:$20,'Blockplanung August'!97:97,"AD")+SUMIFS('Blockplanung August'!$17:$17,'Blockplanung August'!97:97,"Orient.Ph.")+SUMIFS('Blockplanung August'!$17:$17,'Blockplanung August'!97:97,"Vertiefung")+SUMIFS('Blockplanung August'!$17:$17,'Blockplanung August'!97:97,"Wahl 1")+SUMIFS('Blockplanung August'!$17:$17,'Blockplanung August'!97:97,"Wahl 2")+SUMIFS('Blockplanung Oktober'!$20:$20,'Blockplanung Oktober'!97:97,"AD")+SUMIFS('Blockplanung Oktober'!$17:$17,'Blockplanung Oktober'!97:97,"Orient.Ph.")+SUMIFS('Blockplanung Oktober'!$17:$17,'Blockplanung Oktober'!97:97,"Vertiefung")+SUMIFS('Blockplanung Oktober'!$17:$17,'Blockplanung Oktober'!97:97,"Wahl 1")+SUMIFS('Blockplanung Oktober'!$17:$17,'Blockplanung Oktober'!97:97,"Wahl 2")</f>
        <v>156</v>
      </c>
      <c r="G78" s="9">
        <f>(SUMIFS('Tageplanung April'!$20:$20,'Tageplanung April'!97:97,"KH")+SUMIFS('Tageplanung April'!$15:$15,'Tageplanung April'!97:97,"Orient.Ph.")+SUMIFS('Tageplanung April'!$15:$15,'Tageplanung April'!97:97,"Vertiefung")+SUMIFS('Tageplanung April'!$15:$15,'Tageplanung April'!97:97,"Wahl 1")+SUMIFS('Tageplanung April'!$15:$15,'Tageplanung April'!97:97,"Wahl 2"))*(3+IF($D78="F",2,0))/5+(SUMIFS('Tageplanung August'!$20:$20,'Tageplanung August'!97:97,"KH")+SUMIFS('Tageplanung August'!$15:$15,'Tageplanung August'!97:97,"Orient.Ph.")+SUMIFS('Tageplanung August'!$15:$15,'Tageplanung August'!97:97,"Vertiefung")+SUMIFS('Tageplanung August'!$15:$15,'Tageplanung August'!97:97,"Wahl 1")+SUMIFS('Tageplanung August'!$15:$15,'Tageplanung August'!97:97,"Wahl 2"))*(3+IF($D78="F",2,0))/5+(SUMIFS('Tageplanung Oktober'!$20:$20,'Tageplanung Oktober'!97:97,"KH")+SUMIFS('Tageplanung Oktober'!$15:$15,'Tageplanung Oktober'!97:97,"Orient.Ph.")+SUMIFS('Tageplanung Oktober'!$15:$15,'Tageplanung Oktober'!97:97,"Vertiefung")+SUMIFS('Tageplanung Oktober'!$15:$15,'Tageplanung Oktober'!97:97,"Wahl 1")+SUMIFS('Tageplanung Oktober'!$15:$15,'Tageplanung Oktober'!97:97,"Wahl 2"))*(3+IF($D78="F",2,0))/5+SUMIFS('Blockplanung April'!$20:$20,'Blockplanung April'!97:97,"KH")+SUMIFS('Blockplanung April'!$15:$15,'Blockplanung April'!97:97,"Orient.Ph.")+SUMIFS('Blockplanung April'!$15:$15,'Blockplanung April'!97:97,"Vertiefung")+SUMIFS('Blockplanung April'!$15:$15,'Blockplanung April'!97:97,"Wahl 1")+SUMIFS('Blockplanung April'!$15:$15,'Blockplanung April'!97:97,"Wahl 2")+SUMIFS('Blockplanung August'!$20:$20,'Blockplanung August'!97:97,"KH")+SUMIFS('Blockplanung August'!$15:$15,'Blockplanung August'!97:97,"Orient.Ph.")+SUMIFS('Blockplanung August'!$15:$15,'Blockplanung August'!97:97,"Vertiefung")+SUMIFS('Blockplanung August'!$15:$15,'Blockplanung August'!97:97,"Wahl 1")+SUMIFS('Blockplanung August'!$15:$15,'Blockplanung August'!97:97,"Wahl 2")+SUMIFS('Blockplanung Oktober'!$20:$20,'Blockplanung Oktober'!97:97,"KH")+SUMIFS('Blockplanung Oktober'!$15:$15,'Blockplanung Oktober'!97:97,"Orient.Ph.")+SUMIFS('Blockplanung Oktober'!$15:$15,'Blockplanung Oktober'!97:97,"Vertiefung")+SUMIFS('Blockplanung Oktober'!$15:$15,'Blockplanung Oktober'!97:97,"Wahl 1")+SUMIFS('Blockplanung Oktober'!$15:$15,'Blockplanung Oktober'!97:97,"Wahl 2")</f>
        <v>128</v>
      </c>
      <c r="H78" s="9">
        <f>(SUMIFS('Tageplanung April'!$20:$20,'Tageplanung April'!97:97,"Päd")+SUMIFS('Tageplanung April'!$16:$16,'Tageplanung April'!97:97,"Orient.Ph.")+SUMIFS('Tageplanung April'!$16:$16,'Tageplanung April'!97:97,"Vertiefung")+SUMIFS('Tageplanung April'!$16:$16,'Tageplanung April'!97:97,"Wahl 1")+SUMIFS('Tageplanung April'!$16:$16,'Tageplanung April'!97:97,"Wahl 2"))*(3+IF($D78="F",2,0))/5+(SUMIFS('Tageplanung August'!$20:$20,'Tageplanung August'!97:97,"Päd")+SUMIFS('Tageplanung August'!$16:$16,'Tageplanung August'!97:97,"Orient.Ph.")+SUMIFS('Tageplanung August'!$16:$16,'Tageplanung August'!97:97,"Vertiefung")+SUMIFS('Tageplanung August'!$16:$16,'Tageplanung August'!97:97,"Wahl 1")+SUMIFS('Tageplanung August'!$16:$16,'Tageplanung August'!97:97,"Wahl 2"))*(3+IF($D78="F",2,0))/5+(SUMIFS('Tageplanung Oktober'!$20:$20,'Tageplanung Oktober'!97:97,"Päd")+SUMIFS('Tageplanung Oktober'!$16:$16,'Tageplanung Oktober'!97:97,"Orient.Ph.")+SUMIFS('Tageplanung Oktober'!$16:$16,'Tageplanung Oktober'!97:97,"Vertiefung")+SUMIFS('Tageplanung Oktober'!$16:$16,'Tageplanung Oktober'!97:97,"Wahl 1")+SUMIFS('Tageplanung Oktober'!$16:$16,'Tageplanung Oktober'!97:97,"Wahl 2"))*(3+IF($D78="F",2,0))/5+SUMIFS('Blockplanung April'!$20:$20,'Blockplanung April'!97:97,"Päd")+SUMIFS('Blockplanung April'!$16:$16,'Blockplanung April'!97:97,"Orient.Ph.")+SUMIFS('Blockplanung April'!$16:$16,'Blockplanung April'!97:97,"Vertiefung")+SUMIFS('Blockplanung April'!$16:$16,'Blockplanung April'!97:97,"Wahl 1")+SUMIFS('Blockplanung April'!$16:$16,'Blockplanung April'!97:97,"Wahl 2")+SUMIFS('Blockplanung August'!$20:$20,'Blockplanung August'!97:97,"Päd")+SUMIFS('Blockplanung August'!$16:$16,'Blockplanung August'!97:97,"Orient.Ph.")+SUMIFS('Blockplanung August'!$16:$16,'Blockplanung August'!97:97,"Vertiefung")+SUMIFS('Blockplanung August'!$16:$16,'Blockplanung August'!97:97,"Wahl 1")+SUMIFS('Blockplanung August'!$16:$16,'Blockplanung August'!97:97,"Wahl 2")+SUMIFS('Blockplanung Oktober'!$20:$20,'Blockplanung Oktober'!97:97,"Päd")+SUMIFS('Blockplanung Oktober'!$16:$16,'Blockplanung Oktober'!97:97,"Orient.Ph.")+SUMIFS('Blockplanung Oktober'!$16:$16,'Blockplanung Oktober'!97:97,"Vertiefung")+SUMIFS('Blockplanung Oktober'!$16:$16,'Blockplanung Oktober'!97:97,"Wahl 1")+SUMIFS('Blockplanung Oktober'!$16:$16,'Blockplanung Oktober'!97:97,"Wahl 2")</f>
        <v>26</v>
      </c>
      <c r="I78" s="9">
        <f>(SUMIFS('Tageplanung April'!$20:$20,'Tageplanung April'!97:97,"Psych")+SUMIFS('Tageplanung April'!$19:$19,'Tageplanung April'!97:97,"Orient.Ph.")+SUMIFS('Tageplanung April'!$19:$19,'Tageplanung April'!97:97,"Vertiefung")+SUMIFS('Tageplanung April'!$19:$19,'Tageplanung April'!97:97,"Wahl 1")+SUMIFS('Tageplanung April'!$19:$19,'Tageplanung April'!97:97,"Wahl 2"))*(3+IF($D78="F",2,0))/5+(SUMIFS('Tageplanung August'!$20:$20,'Tageplanung August'!97:97,"Psych")+SUMIFS('Tageplanung August'!$19:$19,'Tageplanung August'!97:97,"Orient.Ph.")+SUMIFS('Tageplanung August'!$19:$19,'Tageplanung August'!97:97,"Vertiefung")+SUMIFS('Tageplanung August'!$19:$19,'Tageplanung August'!97:97,"Wahl 1")+SUMIFS('Tageplanung August'!$19:$19,'Tageplanung August'!97:97,"Wahl 2"))*(3+IF($D78="F",2,0))/5+(SUMIFS('Tageplanung Oktober'!$20:$20,'Tageplanung Oktober'!97:97,"Psych")+SUMIFS('Tageplanung Oktober'!$19:$19,'Tageplanung Oktober'!97:97,"Orient.Ph.")+SUMIFS('Tageplanung Oktober'!$19:$19,'Tageplanung Oktober'!97:97,"Vertiefung")+SUMIFS('Tageplanung Oktober'!$19:$19,'Tageplanung Oktober'!97:97,"Wahl 1")+SUMIFS('Tageplanung Oktober'!$19:$19,'Tageplanung Oktober'!97:97,"Wahl 2"))*(3+IF($D78="F",2,0))/5+SUMIFS('Blockplanung April'!$20:$20,'Blockplanung April'!97:97,"Psych")+SUMIFS('Blockplanung April'!$19:$19,'Blockplanung April'!97:97,"Orient.Ph.")+SUMIFS('Blockplanung April'!$19:$19,'Blockplanung April'!97:97,"Vertiefung")+SUMIFS('Blockplanung April'!$19:$19,'Blockplanung April'!97:97,"Wahl 1")+SUMIFS('Blockplanung April'!$19:$19,'Blockplanung April'!97:97,"Wahl 2")+SUMIFS('Blockplanung August'!$20:$20,'Blockplanung August'!97:97,"Psych")+SUMIFS('Blockplanung August'!$19:$19,'Blockplanung August'!97:97,"Orient.Ph.")+SUMIFS('Blockplanung August'!$19:$19,'Blockplanung August'!97:97,"Vertiefung")+SUMIFS('Blockplanung August'!$19:$19,'Blockplanung August'!97:97,"Wahl 1")+SUMIFS('Blockplanung August'!$19:$19,'Blockplanung August'!97:97,"Wahl 2")+SUMIFS('Blockplanung Oktober'!$20:$20,'Blockplanung Oktober'!97:97,"Psych")+SUMIFS('Blockplanung Oktober'!$19:$19,'Blockplanung Oktober'!97:97,"Orient.Ph.")+SUMIFS('Blockplanung Oktober'!$19:$19,'Blockplanung Oktober'!97:97,"Vertiefung")+SUMIFS('Blockplanung Oktober'!$19:$19,'Blockplanung Oktober'!97:97,"Wahl 1")+SUMIFS('Blockplanung Oktober'!$19:$19,'Blockplanung Oktober'!97:97,"Wahl 2")</f>
        <v>0</v>
      </c>
      <c r="J78" s="9">
        <f t="shared" si="9"/>
        <v>280</v>
      </c>
      <c r="K78" s="9">
        <f t="shared" si="5"/>
        <v>110</v>
      </c>
      <c r="L78" s="9">
        <f t="shared" si="6"/>
        <v>40</v>
      </c>
      <c r="M78" s="9">
        <f t="shared" si="7"/>
        <v>10</v>
      </c>
      <c r="N78" s="7">
        <f t="shared" si="8"/>
        <v>120</v>
      </c>
      <c r="O78" s="316"/>
    </row>
    <row r="79" spans="1:15" x14ac:dyDescent="0.2">
      <c r="A79" s="258"/>
      <c r="B79" s="310"/>
      <c r="C79" s="11">
        <v>37</v>
      </c>
      <c r="D79" s="39"/>
      <c r="E79" s="9">
        <f>(SUMIFS('Tageplanung April'!$20:$20,'Tageplanung April'!98:98,"APH")+SUMIFS('Tageplanung April'!$18:$18,'Tageplanung April'!98:98,"Orient.Ph.")+SUMIFS('Tageplanung April'!$18:$18,'Tageplanung April'!98:98,"Vertiefung")+SUMIFS('Tageplanung April'!$18:$18,'Tageplanung April'!98:98,"Wahl 1")+SUMIFS('Tageplanung April'!$18:$18,'Tageplanung April'!98:98,"Wahl 2"))*(3+IF($D79="F",2,0))/5+(SUMIFS('Tageplanung August'!$20:$20,'Tageplanung August'!98:98,"APH")+SUMIFS('Tageplanung August'!$18:$18,'Tageplanung August'!98:98,"Orient.Ph.")+SUMIFS('Tageplanung August'!$18:$18,'Tageplanung August'!98:98,"Vertiefung")+SUMIFS('Tageplanung August'!$18:$18,'Tageplanung August'!98:98,"Wahl 1")+SUMIFS('Tageplanung August'!$18:$18,'Tageplanung August'!98:98,"Wahl 2"))*(3+IF($D79="F",2,0))/5+(SUMIFS('Tageplanung Oktober'!$20:$20,'Tageplanung Oktober'!98:98,"APH")+SUMIFS('Tageplanung Oktober'!$18:$18,'Tageplanung Oktober'!98:98,"Orient.Ph.")+SUMIFS('Tageplanung Oktober'!$18:$18,'Tageplanung Oktober'!98:98,"Vertiefung")+SUMIFS('Tageplanung Oktober'!$18:$18,'Tageplanung Oktober'!98:98,"Wahl 1")+SUMIFS('Tageplanung Oktober'!$18:$18,'Tageplanung Oktober'!98:98,"Wahl 2"))*(3+IF($D79="F",2,0))/5+SUMIFS('Blockplanung April'!$20:$20,'Blockplanung April'!98:98,"APH")+SUMIFS('Blockplanung April'!$18:$18,'Blockplanung April'!98:98,"Orient.Ph.")+SUMIFS('Blockplanung April'!$18:$18,'Blockplanung April'!98:98,"Vertiefung")+SUMIFS('Blockplanung April'!$18:$18,'Blockplanung April'!98:98,"Wahl 1")+SUMIFS('Blockplanung April'!$18:$18,'Blockplanung April'!98:98,"Wahl 2")+SUMIFS('Blockplanung August'!$20:$20,'Blockplanung August'!98:98,"APH")+SUMIFS('Blockplanung August'!$18:$18,'Blockplanung August'!98:98,"Orient.Ph.")+SUMIFS('Blockplanung August'!$18:$18,'Blockplanung August'!98:98,"Vertiefung")+SUMIFS('Blockplanung August'!$18:$18,'Blockplanung August'!98:98,"Wahl 1")+SUMIFS('Blockplanung August'!$18:$18,'Blockplanung August'!98:98,"Wahl 2")+SUMIFS('Blockplanung Oktober'!$20:$20,'Blockplanung Oktober'!98:98,"APH")+SUMIFS('Blockplanung Oktober'!$18:$18,'Blockplanung Oktober'!98:98,"Orient.Ph.")+SUMIFS('Blockplanung Oktober'!$18:$18,'Blockplanung Oktober'!98:98,"Vertiefung")+SUMIFS('Blockplanung Oktober'!$18:$18,'Blockplanung Oktober'!98:98,"Wahl 1")+SUMIFS('Blockplanung Oktober'!$18:$18,'Blockplanung Oktober'!98:98,"Wahl 2")</f>
        <v>136</v>
      </c>
      <c r="F79" s="9">
        <f>(SUMIFS('Tageplanung April'!$20:$20,'Tageplanung April'!98:98,"AD")+SUMIFS('Tageplanung April'!$17:$17,'Tageplanung April'!98:98,"Orient.Ph.")+SUMIFS('Tageplanung April'!$17:$17,'Tageplanung April'!98:98,"Vertiefung")+SUMIFS('Tageplanung April'!$17:$17,'Tageplanung April'!98:98,"Wahl 1")+SUMIFS('Tageplanung April'!$17:$17,'Tageplanung April'!98:98,"Wahl 2"))*(3+IF($D79="F",2,0))/5+(SUMIFS('Tageplanung August'!$20:$20,'Tageplanung August'!98:98,"AD")+SUMIFS('Tageplanung August'!$17:$17,'Tageplanung August'!98:98,"Orient.Ph.")+SUMIFS('Tageplanung August'!$17:$17,'Tageplanung August'!98:98,"Vertiefung")+SUMIFS('Tageplanung August'!$17:$17,'Tageplanung August'!98:98,"Wahl 1")+SUMIFS('Tageplanung August'!$17:$17,'Tageplanung August'!98:98,"Wahl 2"))*(3+IF($D79="F",2,0))/5+(SUMIFS('Tageplanung Oktober'!$20:$20,'Tageplanung Oktober'!98:98,"AD")+SUMIFS('Tageplanung Oktober'!$17:$17,'Tageplanung Oktober'!98:98,"Orient.Ph.")+SUMIFS('Tageplanung Oktober'!$17:$17,'Tageplanung Oktober'!98:98,"Vertiefung")+SUMIFS('Tageplanung Oktober'!$17:$17,'Tageplanung Oktober'!98:98,"Wahl 1")+SUMIFS('Tageplanung Oktober'!$17:$17,'Tageplanung Oktober'!98:98,"Wahl 2"))*(3+IF($D79="F",2,0))/5+SUMIFS('Blockplanung April'!$20:$20,'Blockplanung April'!98:98,"AD")+SUMIFS('Blockplanung April'!$17:$17,'Blockplanung April'!98:98,"Orient.Ph.")+SUMIFS('Blockplanung April'!$17:$17,'Blockplanung April'!98:98,"Vertiefung")+SUMIFS('Blockplanung April'!$17:$17,'Blockplanung April'!98:98,"Wahl 1")+SUMIFS('Blockplanung April'!$17:$17,'Blockplanung April'!98:98,"Wahl 2")+SUMIFS('Blockplanung August'!$20:$20,'Blockplanung August'!98:98,"AD")+SUMIFS('Blockplanung August'!$17:$17,'Blockplanung August'!98:98,"Orient.Ph.")+SUMIFS('Blockplanung August'!$17:$17,'Blockplanung August'!98:98,"Vertiefung")+SUMIFS('Blockplanung August'!$17:$17,'Blockplanung August'!98:98,"Wahl 1")+SUMIFS('Blockplanung August'!$17:$17,'Blockplanung August'!98:98,"Wahl 2")+SUMIFS('Blockplanung Oktober'!$20:$20,'Blockplanung Oktober'!98:98,"AD")+SUMIFS('Blockplanung Oktober'!$17:$17,'Blockplanung Oktober'!98:98,"Orient.Ph.")+SUMIFS('Blockplanung Oktober'!$17:$17,'Blockplanung Oktober'!98:98,"Vertiefung")+SUMIFS('Blockplanung Oktober'!$17:$17,'Blockplanung Oktober'!98:98,"Wahl 1")+SUMIFS('Blockplanung Oktober'!$17:$17,'Blockplanung Oktober'!98:98,"Wahl 2")</f>
        <v>101</v>
      </c>
      <c r="G79" s="9">
        <f>(SUMIFS('Tageplanung April'!$20:$20,'Tageplanung April'!98:98,"KH")+SUMIFS('Tageplanung April'!$15:$15,'Tageplanung April'!98:98,"Orient.Ph.")+SUMIFS('Tageplanung April'!$15:$15,'Tageplanung April'!98:98,"Vertiefung")+SUMIFS('Tageplanung April'!$15:$15,'Tageplanung April'!98:98,"Wahl 1")+SUMIFS('Tageplanung April'!$15:$15,'Tageplanung April'!98:98,"Wahl 2"))*(3+IF($D79="F",2,0))/5+(SUMIFS('Tageplanung August'!$20:$20,'Tageplanung August'!98:98,"KH")+SUMIFS('Tageplanung August'!$15:$15,'Tageplanung August'!98:98,"Orient.Ph.")+SUMIFS('Tageplanung August'!$15:$15,'Tageplanung August'!98:98,"Vertiefung")+SUMIFS('Tageplanung August'!$15:$15,'Tageplanung August'!98:98,"Wahl 1")+SUMIFS('Tageplanung August'!$15:$15,'Tageplanung August'!98:98,"Wahl 2"))*(3+IF($D79="F",2,0))/5+(SUMIFS('Tageplanung Oktober'!$20:$20,'Tageplanung Oktober'!98:98,"KH")+SUMIFS('Tageplanung Oktober'!$15:$15,'Tageplanung Oktober'!98:98,"Orient.Ph.")+SUMIFS('Tageplanung Oktober'!$15:$15,'Tageplanung Oktober'!98:98,"Vertiefung")+SUMIFS('Tageplanung Oktober'!$15:$15,'Tageplanung Oktober'!98:98,"Wahl 1")+SUMIFS('Tageplanung Oktober'!$15:$15,'Tageplanung Oktober'!98:98,"Wahl 2"))*(3+IF($D79="F",2,0))/5+SUMIFS('Blockplanung April'!$20:$20,'Blockplanung April'!98:98,"KH")+SUMIFS('Blockplanung April'!$15:$15,'Blockplanung April'!98:98,"Orient.Ph.")+SUMIFS('Blockplanung April'!$15:$15,'Blockplanung April'!98:98,"Vertiefung")+SUMIFS('Blockplanung April'!$15:$15,'Blockplanung April'!98:98,"Wahl 1")+SUMIFS('Blockplanung April'!$15:$15,'Blockplanung April'!98:98,"Wahl 2")+SUMIFS('Blockplanung August'!$20:$20,'Blockplanung August'!98:98,"KH")+SUMIFS('Blockplanung August'!$15:$15,'Blockplanung August'!98:98,"Orient.Ph.")+SUMIFS('Blockplanung August'!$15:$15,'Blockplanung August'!98:98,"Vertiefung")+SUMIFS('Blockplanung August'!$15:$15,'Blockplanung August'!98:98,"Wahl 1")+SUMIFS('Blockplanung August'!$15:$15,'Blockplanung August'!98:98,"Wahl 2")+SUMIFS('Blockplanung Oktober'!$20:$20,'Blockplanung Oktober'!98:98,"KH")+SUMIFS('Blockplanung Oktober'!$15:$15,'Blockplanung Oktober'!98:98,"Orient.Ph.")+SUMIFS('Blockplanung Oktober'!$15:$15,'Blockplanung Oktober'!98:98,"Vertiefung")+SUMIFS('Blockplanung Oktober'!$15:$15,'Blockplanung Oktober'!98:98,"Wahl 1")+SUMIFS('Blockplanung Oktober'!$15:$15,'Blockplanung Oktober'!98:98,"Wahl 2")</f>
        <v>82.4</v>
      </c>
      <c r="H79" s="9">
        <f>(SUMIFS('Tageplanung April'!$20:$20,'Tageplanung April'!98:98,"Päd")+SUMIFS('Tageplanung April'!$16:$16,'Tageplanung April'!98:98,"Orient.Ph.")+SUMIFS('Tageplanung April'!$16:$16,'Tageplanung April'!98:98,"Vertiefung")+SUMIFS('Tageplanung April'!$16:$16,'Tageplanung April'!98:98,"Wahl 1")+SUMIFS('Tageplanung April'!$16:$16,'Tageplanung April'!98:98,"Wahl 2"))*(3+IF($D79="F",2,0))/5+(SUMIFS('Tageplanung August'!$20:$20,'Tageplanung August'!98:98,"Päd")+SUMIFS('Tageplanung August'!$16:$16,'Tageplanung August'!98:98,"Orient.Ph.")+SUMIFS('Tageplanung August'!$16:$16,'Tageplanung August'!98:98,"Vertiefung")+SUMIFS('Tageplanung August'!$16:$16,'Tageplanung August'!98:98,"Wahl 1")+SUMIFS('Tageplanung August'!$16:$16,'Tageplanung August'!98:98,"Wahl 2"))*(3+IF($D79="F",2,0))/5+(SUMIFS('Tageplanung Oktober'!$20:$20,'Tageplanung Oktober'!98:98,"Päd")+SUMIFS('Tageplanung Oktober'!$16:$16,'Tageplanung Oktober'!98:98,"Orient.Ph.")+SUMIFS('Tageplanung Oktober'!$16:$16,'Tageplanung Oktober'!98:98,"Vertiefung")+SUMIFS('Tageplanung Oktober'!$16:$16,'Tageplanung Oktober'!98:98,"Wahl 1")+SUMIFS('Tageplanung Oktober'!$16:$16,'Tageplanung Oktober'!98:98,"Wahl 2"))*(3+IF($D79="F",2,0))/5+SUMIFS('Blockplanung April'!$20:$20,'Blockplanung April'!98:98,"Päd")+SUMIFS('Blockplanung April'!$16:$16,'Blockplanung April'!98:98,"Orient.Ph.")+SUMIFS('Blockplanung April'!$16:$16,'Blockplanung April'!98:98,"Vertiefung")+SUMIFS('Blockplanung April'!$16:$16,'Blockplanung April'!98:98,"Wahl 1")+SUMIFS('Blockplanung April'!$16:$16,'Blockplanung April'!98:98,"Wahl 2")+SUMIFS('Blockplanung August'!$20:$20,'Blockplanung August'!98:98,"Päd")+SUMIFS('Blockplanung August'!$16:$16,'Blockplanung August'!98:98,"Orient.Ph.")+SUMIFS('Blockplanung August'!$16:$16,'Blockplanung August'!98:98,"Vertiefung")+SUMIFS('Blockplanung August'!$16:$16,'Blockplanung August'!98:98,"Wahl 1")+SUMIFS('Blockplanung August'!$16:$16,'Blockplanung August'!98:98,"Wahl 2")+SUMIFS('Blockplanung Oktober'!$20:$20,'Blockplanung Oktober'!98:98,"Päd")+SUMIFS('Blockplanung Oktober'!$16:$16,'Blockplanung Oktober'!98:98,"Orient.Ph.")+SUMIFS('Blockplanung Oktober'!$16:$16,'Blockplanung Oktober'!98:98,"Vertiefung")+SUMIFS('Blockplanung Oktober'!$16:$16,'Blockplanung Oktober'!98:98,"Wahl 1")+SUMIFS('Blockplanung Oktober'!$16:$16,'Blockplanung Oktober'!98:98,"Wahl 2")</f>
        <v>16.600000000000001</v>
      </c>
      <c r="I79" s="9">
        <f>(SUMIFS('Tageplanung April'!$20:$20,'Tageplanung April'!98:98,"Psych")+SUMIFS('Tageplanung April'!$19:$19,'Tageplanung April'!98:98,"Orient.Ph.")+SUMIFS('Tageplanung April'!$19:$19,'Tageplanung April'!98:98,"Vertiefung")+SUMIFS('Tageplanung April'!$19:$19,'Tageplanung April'!98:98,"Wahl 1")+SUMIFS('Tageplanung April'!$19:$19,'Tageplanung April'!98:98,"Wahl 2"))*(3+IF($D79="F",2,0))/5+(SUMIFS('Tageplanung August'!$20:$20,'Tageplanung August'!98:98,"Psych")+SUMIFS('Tageplanung August'!$19:$19,'Tageplanung August'!98:98,"Orient.Ph.")+SUMIFS('Tageplanung August'!$19:$19,'Tageplanung August'!98:98,"Vertiefung")+SUMIFS('Tageplanung August'!$19:$19,'Tageplanung August'!98:98,"Wahl 1")+SUMIFS('Tageplanung August'!$19:$19,'Tageplanung August'!98:98,"Wahl 2"))*(3+IF($D79="F",2,0))/5+(SUMIFS('Tageplanung Oktober'!$20:$20,'Tageplanung Oktober'!98:98,"Psych")+SUMIFS('Tageplanung Oktober'!$19:$19,'Tageplanung Oktober'!98:98,"Orient.Ph.")+SUMIFS('Tageplanung Oktober'!$19:$19,'Tageplanung Oktober'!98:98,"Vertiefung")+SUMIFS('Tageplanung Oktober'!$19:$19,'Tageplanung Oktober'!98:98,"Wahl 1")+SUMIFS('Tageplanung Oktober'!$19:$19,'Tageplanung Oktober'!98:98,"Wahl 2"))*(3+IF($D79="F",2,0))/5+SUMIFS('Blockplanung April'!$20:$20,'Blockplanung April'!98:98,"Psych")+SUMIFS('Blockplanung April'!$19:$19,'Blockplanung April'!98:98,"Orient.Ph.")+SUMIFS('Blockplanung April'!$19:$19,'Blockplanung April'!98:98,"Vertiefung")+SUMIFS('Blockplanung April'!$19:$19,'Blockplanung April'!98:98,"Wahl 1")+SUMIFS('Blockplanung April'!$19:$19,'Blockplanung April'!98:98,"Wahl 2")+SUMIFS('Blockplanung August'!$20:$20,'Blockplanung August'!98:98,"Psych")+SUMIFS('Blockplanung August'!$19:$19,'Blockplanung August'!98:98,"Orient.Ph.")+SUMIFS('Blockplanung August'!$19:$19,'Blockplanung August'!98:98,"Vertiefung")+SUMIFS('Blockplanung August'!$19:$19,'Blockplanung August'!98:98,"Wahl 1")+SUMIFS('Blockplanung August'!$19:$19,'Blockplanung August'!98:98,"Wahl 2")+SUMIFS('Blockplanung Oktober'!$20:$20,'Blockplanung Oktober'!98:98,"Psych")+SUMIFS('Blockplanung Oktober'!$19:$19,'Blockplanung Oktober'!98:98,"Orient.Ph.")+SUMIFS('Blockplanung Oktober'!$19:$19,'Blockplanung Oktober'!98:98,"Vertiefung")+SUMIFS('Blockplanung Oktober'!$19:$19,'Blockplanung Oktober'!98:98,"Wahl 1")+SUMIFS('Blockplanung Oktober'!$19:$19,'Blockplanung Oktober'!98:98,"Wahl 2")</f>
        <v>0</v>
      </c>
      <c r="J79" s="9">
        <f t="shared" si="9"/>
        <v>280</v>
      </c>
      <c r="K79" s="9">
        <f t="shared" si="5"/>
        <v>110</v>
      </c>
      <c r="L79" s="9">
        <f t="shared" si="6"/>
        <v>40</v>
      </c>
      <c r="M79" s="9">
        <f t="shared" si="7"/>
        <v>10</v>
      </c>
      <c r="N79" s="7">
        <f t="shared" si="8"/>
        <v>120</v>
      </c>
      <c r="O79" s="316"/>
    </row>
    <row r="80" spans="1:15" x14ac:dyDescent="0.2">
      <c r="A80" s="258"/>
      <c r="B80" s="310"/>
      <c r="C80" s="11">
        <v>38</v>
      </c>
      <c r="D80" s="39"/>
      <c r="E80" s="9">
        <f>(SUMIFS('Tageplanung April'!$20:$20,'Tageplanung April'!99:99,"APH")+SUMIFS('Tageplanung April'!$18:$18,'Tageplanung April'!99:99,"Orient.Ph.")+SUMIFS('Tageplanung April'!$18:$18,'Tageplanung April'!99:99,"Vertiefung")+SUMIFS('Tageplanung April'!$18:$18,'Tageplanung April'!99:99,"Wahl 1")+SUMIFS('Tageplanung April'!$18:$18,'Tageplanung April'!99:99,"Wahl 2"))*(3+IF($D80="F",2,0))/5+(SUMIFS('Tageplanung August'!$20:$20,'Tageplanung August'!99:99,"APH")+SUMIFS('Tageplanung August'!$18:$18,'Tageplanung August'!99:99,"Orient.Ph.")+SUMIFS('Tageplanung August'!$18:$18,'Tageplanung August'!99:99,"Vertiefung")+SUMIFS('Tageplanung August'!$18:$18,'Tageplanung August'!99:99,"Wahl 1")+SUMIFS('Tageplanung August'!$18:$18,'Tageplanung August'!99:99,"Wahl 2"))*(3+IF($D80="F",2,0))/5+(SUMIFS('Tageplanung Oktober'!$20:$20,'Tageplanung Oktober'!99:99,"APH")+SUMIFS('Tageplanung Oktober'!$18:$18,'Tageplanung Oktober'!99:99,"Orient.Ph.")+SUMIFS('Tageplanung Oktober'!$18:$18,'Tageplanung Oktober'!99:99,"Vertiefung")+SUMIFS('Tageplanung Oktober'!$18:$18,'Tageplanung Oktober'!99:99,"Wahl 1")+SUMIFS('Tageplanung Oktober'!$18:$18,'Tageplanung Oktober'!99:99,"Wahl 2"))*(3+IF($D80="F",2,0))/5+SUMIFS('Blockplanung April'!$20:$20,'Blockplanung April'!99:99,"APH")+SUMIFS('Blockplanung April'!$18:$18,'Blockplanung April'!99:99,"Orient.Ph.")+SUMIFS('Blockplanung April'!$18:$18,'Blockplanung April'!99:99,"Vertiefung")+SUMIFS('Blockplanung April'!$18:$18,'Blockplanung April'!99:99,"Wahl 1")+SUMIFS('Blockplanung April'!$18:$18,'Blockplanung April'!99:99,"Wahl 2")+SUMIFS('Blockplanung August'!$20:$20,'Blockplanung August'!99:99,"APH")+SUMIFS('Blockplanung August'!$18:$18,'Blockplanung August'!99:99,"Orient.Ph.")+SUMIFS('Blockplanung August'!$18:$18,'Blockplanung August'!99:99,"Vertiefung")+SUMIFS('Blockplanung August'!$18:$18,'Blockplanung August'!99:99,"Wahl 1")+SUMIFS('Blockplanung August'!$18:$18,'Blockplanung August'!99:99,"Wahl 2")+SUMIFS('Blockplanung Oktober'!$20:$20,'Blockplanung Oktober'!99:99,"APH")+SUMIFS('Blockplanung Oktober'!$18:$18,'Blockplanung Oktober'!99:99,"Orient.Ph.")+SUMIFS('Blockplanung Oktober'!$18:$18,'Blockplanung Oktober'!99:99,"Vertiefung")+SUMIFS('Blockplanung Oktober'!$18:$18,'Blockplanung Oktober'!99:99,"Wahl 1")+SUMIFS('Blockplanung Oktober'!$18:$18,'Blockplanung Oktober'!99:99,"Wahl 2")</f>
        <v>120</v>
      </c>
      <c r="F80" s="9">
        <f>(SUMIFS('Tageplanung April'!$20:$20,'Tageplanung April'!99:99,"AD")+SUMIFS('Tageplanung April'!$17:$17,'Tageplanung April'!99:99,"Orient.Ph.")+SUMIFS('Tageplanung April'!$17:$17,'Tageplanung April'!99:99,"Vertiefung")+SUMIFS('Tageplanung April'!$17:$17,'Tageplanung April'!99:99,"Wahl 1")+SUMIFS('Tageplanung April'!$17:$17,'Tageplanung April'!99:99,"Wahl 2"))*(3+IF($D80="F",2,0))/5+(SUMIFS('Tageplanung August'!$20:$20,'Tageplanung August'!99:99,"AD")+SUMIFS('Tageplanung August'!$17:$17,'Tageplanung August'!99:99,"Orient.Ph.")+SUMIFS('Tageplanung August'!$17:$17,'Tageplanung August'!99:99,"Vertiefung")+SUMIFS('Tageplanung August'!$17:$17,'Tageplanung August'!99:99,"Wahl 1")+SUMIFS('Tageplanung August'!$17:$17,'Tageplanung August'!99:99,"Wahl 2"))*(3+IF($D80="F",2,0))/5+(SUMIFS('Tageplanung Oktober'!$20:$20,'Tageplanung Oktober'!99:99,"AD")+SUMIFS('Tageplanung Oktober'!$17:$17,'Tageplanung Oktober'!99:99,"Orient.Ph.")+SUMIFS('Tageplanung Oktober'!$17:$17,'Tageplanung Oktober'!99:99,"Vertiefung")+SUMIFS('Tageplanung Oktober'!$17:$17,'Tageplanung Oktober'!99:99,"Wahl 1")+SUMIFS('Tageplanung Oktober'!$17:$17,'Tageplanung Oktober'!99:99,"Wahl 2"))*(3+IF($D80="F",2,0))/5+SUMIFS('Blockplanung April'!$20:$20,'Blockplanung April'!99:99,"AD")+SUMIFS('Blockplanung April'!$17:$17,'Blockplanung April'!99:99,"Orient.Ph.")+SUMIFS('Blockplanung April'!$17:$17,'Blockplanung April'!99:99,"Vertiefung")+SUMIFS('Blockplanung April'!$17:$17,'Blockplanung April'!99:99,"Wahl 1")+SUMIFS('Blockplanung April'!$17:$17,'Blockplanung April'!99:99,"Wahl 2")+SUMIFS('Blockplanung August'!$20:$20,'Blockplanung August'!99:99,"AD")+SUMIFS('Blockplanung August'!$17:$17,'Blockplanung August'!99:99,"Orient.Ph.")+SUMIFS('Blockplanung August'!$17:$17,'Blockplanung August'!99:99,"Vertiefung")+SUMIFS('Blockplanung August'!$17:$17,'Blockplanung August'!99:99,"Wahl 1")+SUMIFS('Blockplanung August'!$17:$17,'Blockplanung August'!99:99,"Wahl 2")+SUMIFS('Blockplanung Oktober'!$20:$20,'Blockplanung Oktober'!99:99,"AD")+SUMIFS('Blockplanung Oktober'!$17:$17,'Blockplanung Oktober'!99:99,"Orient.Ph.")+SUMIFS('Blockplanung Oktober'!$17:$17,'Blockplanung Oktober'!99:99,"Vertiefung")+SUMIFS('Blockplanung Oktober'!$17:$17,'Blockplanung Oktober'!99:99,"Wahl 1")+SUMIFS('Blockplanung Oktober'!$17:$17,'Blockplanung Oktober'!99:99,"Wahl 2")</f>
        <v>81</v>
      </c>
      <c r="G80" s="9">
        <f>(SUMIFS('Tageplanung April'!$20:$20,'Tageplanung April'!99:99,"KH")+SUMIFS('Tageplanung April'!$15:$15,'Tageplanung April'!99:99,"Orient.Ph.")+SUMIFS('Tageplanung April'!$15:$15,'Tageplanung April'!99:99,"Vertiefung")+SUMIFS('Tageplanung April'!$15:$15,'Tageplanung April'!99:99,"Wahl 1")+SUMIFS('Tageplanung April'!$15:$15,'Tageplanung April'!99:99,"Wahl 2"))*(3+IF($D80="F",2,0))/5+(SUMIFS('Tageplanung August'!$20:$20,'Tageplanung August'!99:99,"KH")+SUMIFS('Tageplanung August'!$15:$15,'Tageplanung August'!99:99,"Orient.Ph.")+SUMIFS('Tageplanung August'!$15:$15,'Tageplanung August'!99:99,"Vertiefung")+SUMIFS('Tageplanung August'!$15:$15,'Tageplanung August'!99:99,"Wahl 1")+SUMIFS('Tageplanung August'!$15:$15,'Tageplanung August'!99:99,"Wahl 2"))*(3+IF($D80="F",2,0))/5+(SUMIFS('Tageplanung Oktober'!$20:$20,'Tageplanung Oktober'!99:99,"KH")+SUMIFS('Tageplanung Oktober'!$15:$15,'Tageplanung Oktober'!99:99,"Orient.Ph.")+SUMIFS('Tageplanung Oktober'!$15:$15,'Tageplanung Oktober'!99:99,"Vertiefung")+SUMIFS('Tageplanung Oktober'!$15:$15,'Tageplanung Oktober'!99:99,"Wahl 1")+SUMIFS('Tageplanung Oktober'!$15:$15,'Tageplanung Oktober'!99:99,"Wahl 2"))*(3+IF($D80="F",2,0))/5+SUMIFS('Blockplanung April'!$20:$20,'Blockplanung April'!99:99,"KH")+SUMIFS('Blockplanung April'!$15:$15,'Blockplanung April'!99:99,"Orient.Ph.")+SUMIFS('Blockplanung April'!$15:$15,'Blockplanung April'!99:99,"Vertiefung")+SUMIFS('Blockplanung April'!$15:$15,'Blockplanung April'!99:99,"Wahl 1")+SUMIFS('Blockplanung April'!$15:$15,'Blockplanung April'!99:99,"Wahl 2")+SUMIFS('Blockplanung August'!$20:$20,'Blockplanung August'!99:99,"KH")+SUMIFS('Blockplanung August'!$15:$15,'Blockplanung August'!99:99,"Orient.Ph.")+SUMIFS('Blockplanung August'!$15:$15,'Blockplanung August'!99:99,"Vertiefung")+SUMIFS('Blockplanung August'!$15:$15,'Blockplanung August'!99:99,"Wahl 1")+SUMIFS('Blockplanung August'!$15:$15,'Blockplanung August'!99:99,"Wahl 2")+SUMIFS('Blockplanung Oktober'!$20:$20,'Blockplanung Oktober'!99:99,"KH")+SUMIFS('Blockplanung Oktober'!$15:$15,'Blockplanung Oktober'!99:99,"Orient.Ph.")+SUMIFS('Blockplanung Oktober'!$15:$15,'Blockplanung Oktober'!99:99,"Vertiefung")+SUMIFS('Blockplanung Oktober'!$15:$15,'Blockplanung Oktober'!99:99,"Wahl 1")+SUMIFS('Blockplanung Oktober'!$15:$15,'Blockplanung Oktober'!99:99,"Wahl 2")</f>
        <v>62.4</v>
      </c>
      <c r="H80" s="9">
        <f>(SUMIFS('Tageplanung April'!$20:$20,'Tageplanung April'!99:99,"Päd")+SUMIFS('Tageplanung April'!$16:$16,'Tageplanung April'!99:99,"Orient.Ph.")+SUMIFS('Tageplanung April'!$16:$16,'Tageplanung April'!99:99,"Vertiefung")+SUMIFS('Tageplanung April'!$16:$16,'Tageplanung April'!99:99,"Wahl 1")+SUMIFS('Tageplanung April'!$16:$16,'Tageplanung April'!99:99,"Wahl 2"))*(3+IF($D80="F",2,0))/5+(SUMIFS('Tageplanung August'!$20:$20,'Tageplanung August'!99:99,"Päd")+SUMIFS('Tageplanung August'!$16:$16,'Tageplanung August'!99:99,"Orient.Ph.")+SUMIFS('Tageplanung August'!$16:$16,'Tageplanung August'!99:99,"Vertiefung")+SUMIFS('Tageplanung August'!$16:$16,'Tageplanung August'!99:99,"Wahl 1")+SUMIFS('Tageplanung August'!$16:$16,'Tageplanung August'!99:99,"Wahl 2"))*(3+IF($D80="F",2,0))/5+(SUMIFS('Tageplanung Oktober'!$20:$20,'Tageplanung Oktober'!99:99,"Päd")+SUMIFS('Tageplanung Oktober'!$16:$16,'Tageplanung Oktober'!99:99,"Orient.Ph.")+SUMIFS('Tageplanung Oktober'!$16:$16,'Tageplanung Oktober'!99:99,"Vertiefung")+SUMIFS('Tageplanung Oktober'!$16:$16,'Tageplanung Oktober'!99:99,"Wahl 1")+SUMIFS('Tageplanung Oktober'!$16:$16,'Tageplanung Oktober'!99:99,"Wahl 2"))*(3+IF($D80="F",2,0))/5+SUMIFS('Blockplanung April'!$20:$20,'Blockplanung April'!99:99,"Päd")+SUMIFS('Blockplanung April'!$16:$16,'Blockplanung April'!99:99,"Orient.Ph.")+SUMIFS('Blockplanung April'!$16:$16,'Blockplanung April'!99:99,"Vertiefung")+SUMIFS('Blockplanung April'!$16:$16,'Blockplanung April'!99:99,"Wahl 1")+SUMIFS('Blockplanung April'!$16:$16,'Blockplanung April'!99:99,"Wahl 2")+SUMIFS('Blockplanung August'!$20:$20,'Blockplanung August'!99:99,"Päd")+SUMIFS('Blockplanung August'!$16:$16,'Blockplanung August'!99:99,"Orient.Ph.")+SUMIFS('Blockplanung August'!$16:$16,'Blockplanung August'!99:99,"Vertiefung")+SUMIFS('Blockplanung August'!$16:$16,'Blockplanung August'!99:99,"Wahl 1")+SUMIFS('Blockplanung August'!$16:$16,'Blockplanung August'!99:99,"Wahl 2")+SUMIFS('Blockplanung Oktober'!$20:$20,'Blockplanung Oktober'!99:99,"Päd")+SUMIFS('Blockplanung Oktober'!$16:$16,'Blockplanung Oktober'!99:99,"Orient.Ph.")+SUMIFS('Blockplanung Oktober'!$16:$16,'Blockplanung Oktober'!99:99,"Vertiefung")+SUMIFS('Blockplanung Oktober'!$16:$16,'Blockplanung Oktober'!99:99,"Wahl 1")+SUMIFS('Blockplanung Oktober'!$16:$16,'Blockplanung Oktober'!99:99,"Wahl 2")</f>
        <v>12.6</v>
      </c>
      <c r="I80" s="9">
        <f>(SUMIFS('Tageplanung April'!$20:$20,'Tageplanung April'!99:99,"Psych")+SUMIFS('Tageplanung April'!$19:$19,'Tageplanung April'!99:99,"Orient.Ph.")+SUMIFS('Tageplanung April'!$19:$19,'Tageplanung April'!99:99,"Vertiefung")+SUMIFS('Tageplanung April'!$19:$19,'Tageplanung April'!99:99,"Wahl 1")+SUMIFS('Tageplanung April'!$19:$19,'Tageplanung April'!99:99,"Wahl 2"))*(3+IF($D80="F",2,0))/5+(SUMIFS('Tageplanung August'!$20:$20,'Tageplanung August'!99:99,"Psych")+SUMIFS('Tageplanung August'!$19:$19,'Tageplanung August'!99:99,"Orient.Ph.")+SUMIFS('Tageplanung August'!$19:$19,'Tageplanung August'!99:99,"Vertiefung")+SUMIFS('Tageplanung August'!$19:$19,'Tageplanung August'!99:99,"Wahl 1")+SUMIFS('Tageplanung August'!$19:$19,'Tageplanung August'!99:99,"Wahl 2"))*(3+IF($D80="F",2,0))/5+(SUMIFS('Tageplanung Oktober'!$20:$20,'Tageplanung Oktober'!99:99,"Psych")+SUMIFS('Tageplanung Oktober'!$19:$19,'Tageplanung Oktober'!99:99,"Orient.Ph.")+SUMIFS('Tageplanung Oktober'!$19:$19,'Tageplanung Oktober'!99:99,"Vertiefung")+SUMIFS('Tageplanung Oktober'!$19:$19,'Tageplanung Oktober'!99:99,"Wahl 1")+SUMIFS('Tageplanung Oktober'!$19:$19,'Tageplanung Oktober'!99:99,"Wahl 2"))*(3+IF($D80="F",2,0))/5+SUMIFS('Blockplanung April'!$20:$20,'Blockplanung April'!99:99,"Psych")+SUMIFS('Blockplanung April'!$19:$19,'Blockplanung April'!99:99,"Orient.Ph.")+SUMIFS('Blockplanung April'!$19:$19,'Blockplanung April'!99:99,"Vertiefung")+SUMIFS('Blockplanung April'!$19:$19,'Blockplanung April'!99:99,"Wahl 1")+SUMIFS('Blockplanung April'!$19:$19,'Blockplanung April'!99:99,"Wahl 2")+SUMIFS('Blockplanung August'!$20:$20,'Blockplanung August'!99:99,"Psych")+SUMIFS('Blockplanung August'!$19:$19,'Blockplanung August'!99:99,"Orient.Ph.")+SUMIFS('Blockplanung August'!$19:$19,'Blockplanung August'!99:99,"Vertiefung")+SUMIFS('Blockplanung August'!$19:$19,'Blockplanung August'!99:99,"Wahl 1")+SUMIFS('Blockplanung August'!$19:$19,'Blockplanung August'!99:99,"Wahl 2")+SUMIFS('Blockplanung Oktober'!$20:$20,'Blockplanung Oktober'!99:99,"Psych")+SUMIFS('Blockplanung Oktober'!$19:$19,'Blockplanung Oktober'!99:99,"Orient.Ph.")+SUMIFS('Blockplanung Oktober'!$19:$19,'Blockplanung Oktober'!99:99,"Vertiefung")+SUMIFS('Blockplanung Oktober'!$19:$19,'Blockplanung Oktober'!99:99,"Wahl 1")+SUMIFS('Blockplanung Oktober'!$19:$19,'Blockplanung Oktober'!99:99,"Wahl 2")</f>
        <v>0</v>
      </c>
      <c r="J80" s="9">
        <f t="shared" si="9"/>
        <v>280</v>
      </c>
      <c r="K80" s="9">
        <f t="shared" si="5"/>
        <v>110</v>
      </c>
      <c r="L80" s="9">
        <f t="shared" si="6"/>
        <v>40</v>
      </c>
      <c r="M80" s="9">
        <f t="shared" si="7"/>
        <v>10</v>
      </c>
      <c r="N80" s="7">
        <f t="shared" si="8"/>
        <v>120</v>
      </c>
      <c r="O80" s="316"/>
    </row>
    <row r="81" spans="1:15" x14ac:dyDescent="0.2">
      <c r="A81" s="258"/>
      <c r="B81" s="310"/>
      <c r="C81" s="11">
        <v>39</v>
      </c>
      <c r="D81" s="39"/>
      <c r="E81" s="9">
        <f>(SUMIFS('Tageplanung April'!$20:$20,'Tageplanung April'!100:100,"APH")+SUMIFS('Tageplanung April'!$18:$18,'Tageplanung April'!100:100,"Orient.Ph.")+SUMIFS('Tageplanung April'!$18:$18,'Tageplanung April'!100:100,"Vertiefung")+SUMIFS('Tageplanung April'!$18:$18,'Tageplanung April'!100:100,"Wahl 1")+SUMIFS('Tageplanung April'!$18:$18,'Tageplanung April'!100:100,"Wahl 2"))*(3+IF($D81="F",2,0))/5+(SUMIFS('Tageplanung August'!$20:$20,'Tageplanung August'!100:100,"APH")+SUMIFS('Tageplanung August'!$18:$18,'Tageplanung August'!100:100,"Orient.Ph.")+SUMIFS('Tageplanung August'!$18:$18,'Tageplanung August'!100:100,"Vertiefung")+SUMIFS('Tageplanung August'!$18:$18,'Tageplanung August'!100:100,"Wahl 1")+SUMIFS('Tageplanung August'!$18:$18,'Tageplanung August'!100:100,"Wahl 2"))*(3+IF($D81="F",2,0))/5+(SUMIFS('Tageplanung Oktober'!$20:$20,'Tageplanung Oktober'!100:100,"APH")+SUMIFS('Tageplanung Oktober'!$18:$18,'Tageplanung Oktober'!100:100,"Orient.Ph.")+SUMIFS('Tageplanung Oktober'!$18:$18,'Tageplanung Oktober'!100:100,"Vertiefung")+SUMIFS('Tageplanung Oktober'!$18:$18,'Tageplanung Oktober'!100:100,"Wahl 1")+SUMIFS('Tageplanung Oktober'!$18:$18,'Tageplanung Oktober'!100:100,"Wahl 2"))*(3+IF($D81="F",2,0))/5+SUMIFS('Blockplanung April'!$20:$20,'Blockplanung April'!100:100,"APH")+SUMIFS('Blockplanung April'!$18:$18,'Blockplanung April'!100:100,"Orient.Ph.")+SUMIFS('Blockplanung April'!$18:$18,'Blockplanung April'!100:100,"Vertiefung")+SUMIFS('Blockplanung April'!$18:$18,'Blockplanung April'!100:100,"Wahl 1")+SUMIFS('Blockplanung April'!$18:$18,'Blockplanung April'!100:100,"Wahl 2")+SUMIFS('Blockplanung August'!$20:$20,'Blockplanung August'!100:100,"APH")+SUMIFS('Blockplanung August'!$18:$18,'Blockplanung August'!100:100,"Orient.Ph.")+SUMIFS('Blockplanung August'!$18:$18,'Blockplanung August'!100:100,"Vertiefung")+SUMIFS('Blockplanung August'!$18:$18,'Blockplanung August'!100:100,"Wahl 1")+SUMIFS('Blockplanung August'!$18:$18,'Blockplanung August'!100:100,"Wahl 2")+SUMIFS('Blockplanung Oktober'!$20:$20,'Blockplanung Oktober'!100:100,"APH")+SUMIFS('Blockplanung Oktober'!$18:$18,'Blockplanung Oktober'!100:100,"Orient.Ph.")+SUMIFS('Blockplanung Oktober'!$18:$18,'Blockplanung Oktober'!100:100,"Vertiefung")+SUMIFS('Blockplanung Oktober'!$18:$18,'Blockplanung Oktober'!100:100,"Wahl 1")+SUMIFS('Blockplanung Oktober'!$18:$18,'Blockplanung Oktober'!100:100,"Wahl 2")</f>
        <v>120</v>
      </c>
      <c r="F81" s="9">
        <f>(SUMIFS('Tageplanung April'!$20:$20,'Tageplanung April'!100:100,"AD")+SUMIFS('Tageplanung April'!$17:$17,'Tageplanung April'!100:100,"Orient.Ph.")+SUMIFS('Tageplanung April'!$17:$17,'Tageplanung April'!100:100,"Vertiefung")+SUMIFS('Tageplanung April'!$17:$17,'Tageplanung April'!100:100,"Wahl 1")+SUMIFS('Tageplanung April'!$17:$17,'Tageplanung April'!100:100,"Wahl 2"))*(3+IF($D81="F",2,0))/5+(SUMIFS('Tageplanung August'!$20:$20,'Tageplanung August'!100:100,"AD")+SUMIFS('Tageplanung August'!$17:$17,'Tageplanung August'!100:100,"Orient.Ph.")+SUMIFS('Tageplanung August'!$17:$17,'Tageplanung August'!100:100,"Vertiefung")+SUMIFS('Tageplanung August'!$17:$17,'Tageplanung August'!100:100,"Wahl 1")+SUMIFS('Tageplanung August'!$17:$17,'Tageplanung August'!100:100,"Wahl 2"))*(3+IF($D81="F",2,0))/5+(SUMIFS('Tageplanung Oktober'!$20:$20,'Tageplanung Oktober'!100:100,"AD")+SUMIFS('Tageplanung Oktober'!$17:$17,'Tageplanung Oktober'!100:100,"Orient.Ph.")+SUMIFS('Tageplanung Oktober'!$17:$17,'Tageplanung Oktober'!100:100,"Vertiefung")+SUMIFS('Tageplanung Oktober'!$17:$17,'Tageplanung Oktober'!100:100,"Wahl 1")+SUMIFS('Tageplanung Oktober'!$17:$17,'Tageplanung Oktober'!100:100,"Wahl 2"))*(3+IF($D81="F",2,0))/5+SUMIFS('Blockplanung April'!$20:$20,'Blockplanung April'!100:100,"AD")+SUMIFS('Blockplanung April'!$17:$17,'Blockplanung April'!100:100,"Orient.Ph.")+SUMIFS('Blockplanung April'!$17:$17,'Blockplanung April'!100:100,"Vertiefung")+SUMIFS('Blockplanung April'!$17:$17,'Blockplanung April'!100:100,"Wahl 1")+SUMIFS('Blockplanung April'!$17:$17,'Blockplanung April'!100:100,"Wahl 2")+SUMIFS('Blockplanung August'!$20:$20,'Blockplanung August'!100:100,"AD")+SUMIFS('Blockplanung August'!$17:$17,'Blockplanung August'!100:100,"Orient.Ph.")+SUMIFS('Blockplanung August'!$17:$17,'Blockplanung August'!100:100,"Vertiefung")+SUMIFS('Blockplanung August'!$17:$17,'Blockplanung August'!100:100,"Wahl 1")+SUMIFS('Blockplanung August'!$17:$17,'Blockplanung August'!100:100,"Wahl 2")+SUMIFS('Blockplanung Oktober'!$20:$20,'Blockplanung Oktober'!100:100,"AD")+SUMIFS('Blockplanung Oktober'!$17:$17,'Blockplanung Oktober'!100:100,"Orient.Ph.")+SUMIFS('Blockplanung Oktober'!$17:$17,'Blockplanung Oktober'!100:100,"Vertiefung")+SUMIFS('Blockplanung Oktober'!$17:$17,'Blockplanung Oktober'!100:100,"Wahl 1")+SUMIFS('Blockplanung Oktober'!$17:$17,'Blockplanung Oktober'!100:100,"Wahl 2")</f>
        <v>78.599999999999994</v>
      </c>
      <c r="G81" s="9">
        <f>(SUMIFS('Tageplanung April'!$20:$20,'Tageplanung April'!100:100,"KH")+SUMIFS('Tageplanung April'!$15:$15,'Tageplanung April'!100:100,"Orient.Ph.")+SUMIFS('Tageplanung April'!$15:$15,'Tageplanung April'!100:100,"Vertiefung")+SUMIFS('Tageplanung April'!$15:$15,'Tageplanung April'!100:100,"Wahl 1")+SUMIFS('Tageplanung April'!$15:$15,'Tageplanung April'!100:100,"Wahl 2"))*(3+IF($D81="F",2,0))/5+(SUMIFS('Tageplanung August'!$20:$20,'Tageplanung August'!100:100,"KH")+SUMIFS('Tageplanung August'!$15:$15,'Tageplanung August'!100:100,"Orient.Ph.")+SUMIFS('Tageplanung August'!$15:$15,'Tageplanung August'!100:100,"Vertiefung")+SUMIFS('Tageplanung August'!$15:$15,'Tageplanung August'!100:100,"Wahl 1")+SUMIFS('Tageplanung August'!$15:$15,'Tageplanung August'!100:100,"Wahl 2"))*(3+IF($D81="F",2,0))/5+(SUMIFS('Tageplanung Oktober'!$20:$20,'Tageplanung Oktober'!100:100,"KH")+SUMIFS('Tageplanung Oktober'!$15:$15,'Tageplanung Oktober'!100:100,"Orient.Ph.")+SUMIFS('Tageplanung Oktober'!$15:$15,'Tageplanung Oktober'!100:100,"Vertiefung")+SUMIFS('Tageplanung Oktober'!$15:$15,'Tageplanung Oktober'!100:100,"Wahl 1")+SUMIFS('Tageplanung Oktober'!$15:$15,'Tageplanung Oktober'!100:100,"Wahl 2"))*(3+IF($D81="F",2,0))/5+SUMIFS('Blockplanung April'!$20:$20,'Blockplanung April'!100:100,"KH")+SUMIFS('Blockplanung April'!$15:$15,'Blockplanung April'!100:100,"Orient.Ph.")+SUMIFS('Blockplanung April'!$15:$15,'Blockplanung April'!100:100,"Vertiefung")+SUMIFS('Blockplanung April'!$15:$15,'Blockplanung April'!100:100,"Wahl 1")+SUMIFS('Blockplanung April'!$15:$15,'Blockplanung April'!100:100,"Wahl 2")+SUMIFS('Blockplanung August'!$20:$20,'Blockplanung August'!100:100,"KH")+SUMIFS('Blockplanung August'!$15:$15,'Blockplanung August'!100:100,"Orient.Ph.")+SUMIFS('Blockplanung August'!$15:$15,'Blockplanung August'!100:100,"Vertiefung")+SUMIFS('Blockplanung August'!$15:$15,'Blockplanung August'!100:100,"Wahl 1")+SUMIFS('Blockplanung August'!$15:$15,'Blockplanung August'!100:100,"Wahl 2")+SUMIFS('Blockplanung Oktober'!$20:$20,'Blockplanung Oktober'!100:100,"KH")+SUMIFS('Blockplanung Oktober'!$15:$15,'Blockplanung Oktober'!100:100,"Orient.Ph.")+SUMIFS('Blockplanung Oktober'!$15:$15,'Blockplanung Oktober'!100:100,"Vertiefung")+SUMIFS('Blockplanung Oktober'!$15:$15,'Blockplanung Oktober'!100:100,"Wahl 1")+SUMIFS('Blockplanung Oktober'!$15:$15,'Blockplanung Oktober'!100:100,"Wahl 2")</f>
        <v>67.199999999999989</v>
      </c>
      <c r="H81" s="9">
        <f>(SUMIFS('Tageplanung April'!$20:$20,'Tageplanung April'!100:100,"Päd")+SUMIFS('Tageplanung April'!$16:$16,'Tageplanung April'!100:100,"Orient.Ph.")+SUMIFS('Tageplanung April'!$16:$16,'Tageplanung April'!100:100,"Vertiefung")+SUMIFS('Tageplanung April'!$16:$16,'Tageplanung April'!100:100,"Wahl 1")+SUMIFS('Tageplanung April'!$16:$16,'Tageplanung April'!100:100,"Wahl 2"))*(3+IF($D81="F",2,0))/5+(SUMIFS('Tageplanung August'!$20:$20,'Tageplanung August'!100:100,"Päd")+SUMIFS('Tageplanung August'!$16:$16,'Tageplanung August'!100:100,"Orient.Ph.")+SUMIFS('Tageplanung August'!$16:$16,'Tageplanung August'!100:100,"Vertiefung")+SUMIFS('Tageplanung August'!$16:$16,'Tageplanung August'!100:100,"Wahl 1")+SUMIFS('Tageplanung August'!$16:$16,'Tageplanung August'!100:100,"Wahl 2"))*(3+IF($D81="F",2,0))/5+(SUMIFS('Tageplanung Oktober'!$20:$20,'Tageplanung Oktober'!100:100,"Päd")+SUMIFS('Tageplanung Oktober'!$16:$16,'Tageplanung Oktober'!100:100,"Orient.Ph.")+SUMIFS('Tageplanung Oktober'!$16:$16,'Tageplanung Oktober'!100:100,"Vertiefung")+SUMIFS('Tageplanung Oktober'!$16:$16,'Tageplanung Oktober'!100:100,"Wahl 1")+SUMIFS('Tageplanung Oktober'!$16:$16,'Tageplanung Oktober'!100:100,"Wahl 2"))*(3+IF($D81="F",2,0))/5+SUMIFS('Blockplanung April'!$20:$20,'Blockplanung April'!100:100,"Päd")+SUMIFS('Blockplanung April'!$16:$16,'Blockplanung April'!100:100,"Orient.Ph.")+SUMIFS('Blockplanung April'!$16:$16,'Blockplanung April'!100:100,"Vertiefung")+SUMIFS('Blockplanung April'!$16:$16,'Blockplanung April'!100:100,"Wahl 1")+SUMIFS('Blockplanung April'!$16:$16,'Blockplanung April'!100:100,"Wahl 2")+SUMIFS('Blockplanung August'!$20:$20,'Blockplanung August'!100:100,"Päd")+SUMIFS('Blockplanung August'!$16:$16,'Blockplanung August'!100:100,"Orient.Ph.")+SUMIFS('Blockplanung August'!$16:$16,'Blockplanung August'!100:100,"Vertiefung")+SUMIFS('Blockplanung August'!$16:$16,'Blockplanung August'!100:100,"Wahl 1")+SUMIFS('Blockplanung August'!$16:$16,'Blockplanung August'!100:100,"Wahl 2")+SUMIFS('Blockplanung Oktober'!$20:$20,'Blockplanung Oktober'!100:100,"Päd")+SUMIFS('Blockplanung Oktober'!$16:$16,'Blockplanung Oktober'!100:100,"Orient.Ph.")+SUMIFS('Blockplanung Oktober'!$16:$16,'Blockplanung Oktober'!100:100,"Vertiefung")+SUMIFS('Blockplanung Oktober'!$16:$16,'Blockplanung Oktober'!100:100,"Wahl 1")+SUMIFS('Blockplanung Oktober'!$16:$16,'Blockplanung Oktober'!100:100,"Wahl 2")</f>
        <v>10.199999999999999</v>
      </c>
      <c r="I81" s="9">
        <f>(SUMIFS('Tageplanung April'!$20:$20,'Tageplanung April'!100:100,"Psych")+SUMIFS('Tageplanung April'!$19:$19,'Tageplanung April'!100:100,"Orient.Ph.")+SUMIFS('Tageplanung April'!$19:$19,'Tageplanung April'!100:100,"Vertiefung")+SUMIFS('Tageplanung April'!$19:$19,'Tageplanung April'!100:100,"Wahl 1")+SUMIFS('Tageplanung April'!$19:$19,'Tageplanung April'!100:100,"Wahl 2"))*(3+IF($D81="F",2,0))/5+(SUMIFS('Tageplanung August'!$20:$20,'Tageplanung August'!100:100,"Psych")+SUMIFS('Tageplanung August'!$19:$19,'Tageplanung August'!100:100,"Orient.Ph.")+SUMIFS('Tageplanung August'!$19:$19,'Tageplanung August'!100:100,"Vertiefung")+SUMIFS('Tageplanung August'!$19:$19,'Tageplanung August'!100:100,"Wahl 1")+SUMIFS('Tageplanung August'!$19:$19,'Tageplanung August'!100:100,"Wahl 2"))*(3+IF($D81="F",2,0))/5+(SUMIFS('Tageplanung Oktober'!$20:$20,'Tageplanung Oktober'!100:100,"Psych")+SUMIFS('Tageplanung Oktober'!$19:$19,'Tageplanung Oktober'!100:100,"Orient.Ph.")+SUMIFS('Tageplanung Oktober'!$19:$19,'Tageplanung Oktober'!100:100,"Vertiefung")+SUMIFS('Tageplanung Oktober'!$19:$19,'Tageplanung Oktober'!100:100,"Wahl 1")+SUMIFS('Tageplanung Oktober'!$19:$19,'Tageplanung Oktober'!100:100,"Wahl 2"))*(3+IF($D81="F",2,0))/5+SUMIFS('Blockplanung April'!$20:$20,'Blockplanung April'!100:100,"Psych")+SUMIFS('Blockplanung April'!$19:$19,'Blockplanung April'!100:100,"Orient.Ph.")+SUMIFS('Blockplanung April'!$19:$19,'Blockplanung April'!100:100,"Vertiefung")+SUMIFS('Blockplanung April'!$19:$19,'Blockplanung April'!100:100,"Wahl 1")+SUMIFS('Blockplanung April'!$19:$19,'Blockplanung April'!100:100,"Wahl 2")+SUMIFS('Blockplanung August'!$20:$20,'Blockplanung August'!100:100,"Psych")+SUMIFS('Blockplanung August'!$19:$19,'Blockplanung August'!100:100,"Orient.Ph.")+SUMIFS('Blockplanung August'!$19:$19,'Blockplanung August'!100:100,"Vertiefung")+SUMIFS('Blockplanung August'!$19:$19,'Blockplanung August'!100:100,"Wahl 1")+SUMIFS('Blockplanung August'!$19:$19,'Blockplanung August'!100:100,"Wahl 2")+SUMIFS('Blockplanung Oktober'!$20:$20,'Blockplanung Oktober'!100:100,"Psych")+SUMIFS('Blockplanung Oktober'!$19:$19,'Blockplanung Oktober'!100:100,"Orient.Ph.")+SUMIFS('Blockplanung Oktober'!$19:$19,'Blockplanung Oktober'!100:100,"Vertiefung")+SUMIFS('Blockplanung Oktober'!$19:$19,'Blockplanung Oktober'!100:100,"Wahl 1")+SUMIFS('Blockplanung Oktober'!$19:$19,'Blockplanung Oktober'!100:100,"Wahl 2")</f>
        <v>0</v>
      </c>
      <c r="J81" s="9">
        <f t="shared" si="9"/>
        <v>280</v>
      </c>
      <c r="K81" s="9">
        <f t="shared" si="5"/>
        <v>110</v>
      </c>
      <c r="L81" s="9">
        <f t="shared" si="6"/>
        <v>40</v>
      </c>
      <c r="M81" s="9">
        <f t="shared" si="7"/>
        <v>10</v>
      </c>
      <c r="N81" s="7">
        <f t="shared" si="8"/>
        <v>120</v>
      </c>
      <c r="O81" s="316"/>
    </row>
    <row r="82" spans="1:15" x14ac:dyDescent="0.2">
      <c r="A82" s="258"/>
      <c r="B82" s="310" t="s">
        <v>1</v>
      </c>
      <c r="C82" s="11">
        <v>40</v>
      </c>
      <c r="D82" s="39"/>
      <c r="E82" s="9">
        <f>(SUMIFS('Tageplanung April'!$20:$20,'Tageplanung April'!101:101,"APH")+SUMIFS('Tageplanung April'!$18:$18,'Tageplanung April'!101:101,"Orient.Ph.")+SUMIFS('Tageplanung April'!$18:$18,'Tageplanung April'!101:101,"Vertiefung")+SUMIFS('Tageplanung April'!$18:$18,'Tageplanung April'!101:101,"Wahl 1")+SUMIFS('Tageplanung April'!$18:$18,'Tageplanung April'!101:101,"Wahl 2"))*(3+IF($D82="F",2,0))/5+(SUMIFS('Tageplanung August'!$20:$20,'Tageplanung August'!101:101,"APH")+SUMIFS('Tageplanung August'!$18:$18,'Tageplanung August'!101:101,"Orient.Ph.")+SUMIFS('Tageplanung August'!$18:$18,'Tageplanung August'!101:101,"Vertiefung")+SUMIFS('Tageplanung August'!$18:$18,'Tageplanung August'!101:101,"Wahl 1")+SUMIFS('Tageplanung August'!$18:$18,'Tageplanung August'!101:101,"Wahl 2"))*(3+IF($D82="F",2,0))/5+(SUMIFS('Tageplanung Oktober'!$20:$20,'Tageplanung Oktober'!101:101,"APH")+SUMIFS('Tageplanung Oktober'!$18:$18,'Tageplanung Oktober'!101:101,"Orient.Ph.")+SUMIFS('Tageplanung Oktober'!$18:$18,'Tageplanung Oktober'!101:101,"Vertiefung")+SUMIFS('Tageplanung Oktober'!$18:$18,'Tageplanung Oktober'!101:101,"Wahl 1")+SUMIFS('Tageplanung Oktober'!$18:$18,'Tageplanung Oktober'!101:101,"Wahl 2"))*(3+IF($D82="F",2,0))/5+SUMIFS('Blockplanung April'!$20:$20,'Blockplanung April'!101:101,"APH")+SUMIFS('Blockplanung April'!$18:$18,'Blockplanung April'!101:101,"Orient.Ph.")+SUMIFS('Blockplanung April'!$18:$18,'Blockplanung April'!101:101,"Vertiefung")+SUMIFS('Blockplanung April'!$18:$18,'Blockplanung April'!101:101,"Wahl 1")+SUMIFS('Blockplanung April'!$18:$18,'Blockplanung April'!101:101,"Wahl 2")+SUMIFS('Blockplanung August'!$20:$20,'Blockplanung August'!101:101,"APH")+SUMIFS('Blockplanung August'!$18:$18,'Blockplanung August'!101:101,"Orient.Ph.")+SUMIFS('Blockplanung August'!$18:$18,'Blockplanung August'!101:101,"Vertiefung")+SUMIFS('Blockplanung August'!$18:$18,'Blockplanung August'!101:101,"Wahl 1")+SUMIFS('Blockplanung August'!$18:$18,'Blockplanung August'!101:101,"Wahl 2")+SUMIFS('Blockplanung Oktober'!$20:$20,'Blockplanung Oktober'!101:101,"APH")+SUMIFS('Blockplanung Oktober'!$18:$18,'Blockplanung Oktober'!101:101,"Orient.Ph.")+SUMIFS('Blockplanung Oktober'!$18:$18,'Blockplanung Oktober'!101:101,"Vertiefung")+SUMIFS('Blockplanung Oktober'!$18:$18,'Blockplanung Oktober'!101:101,"Wahl 1")+SUMIFS('Blockplanung Oktober'!$18:$18,'Blockplanung Oktober'!101:101,"Wahl 2")</f>
        <v>128</v>
      </c>
      <c r="F82" s="9">
        <f>(SUMIFS('Tageplanung April'!$20:$20,'Tageplanung April'!101:101,"AD")+SUMIFS('Tageplanung April'!$17:$17,'Tageplanung April'!101:101,"Orient.Ph.")+SUMIFS('Tageplanung April'!$17:$17,'Tageplanung April'!101:101,"Vertiefung")+SUMIFS('Tageplanung April'!$17:$17,'Tageplanung April'!101:101,"Wahl 1")+SUMIFS('Tageplanung April'!$17:$17,'Tageplanung April'!101:101,"Wahl 2"))*(3+IF($D82="F",2,0))/5+(SUMIFS('Tageplanung August'!$20:$20,'Tageplanung August'!101:101,"AD")+SUMIFS('Tageplanung August'!$17:$17,'Tageplanung August'!101:101,"Orient.Ph.")+SUMIFS('Tageplanung August'!$17:$17,'Tageplanung August'!101:101,"Vertiefung")+SUMIFS('Tageplanung August'!$17:$17,'Tageplanung August'!101:101,"Wahl 1")+SUMIFS('Tageplanung August'!$17:$17,'Tageplanung August'!101:101,"Wahl 2"))*(3+IF($D82="F",2,0))/5+(SUMIFS('Tageplanung Oktober'!$20:$20,'Tageplanung Oktober'!101:101,"AD")+SUMIFS('Tageplanung Oktober'!$17:$17,'Tageplanung Oktober'!101:101,"Orient.Ph.")+SUMIFS('Tageplanung Oktober'!$17:$17,'Tageplanung Oktober'!101:101,"Vertiefung")+SUMIFS('Tageplanung Oktober'!$17:$17,'Tageplanung Oktober'!101:101,"Wahl 1")+SUMIFS('Tageplanung Oktober'!$17:$17,'Tageplanung Oktober'!101:101,"Wahl 2"))*(3+IF($D82="F",2,0))/5+SUMIFS('Blockplanung April'!$20:$20,'Blockplanung April'!101:101,"AD")+SUMIFS('Blockplanung April'!$17:$17,'Blockplanung April'!101:101,"Orient.Ph.")+SUMIFS('Blockplanung April'!$17:$17,'Blockplanung April'!101:101,"Vertiefung")+SUMIFS('Blockplanung April'!$17:$17,'Blockplanung April'!101:101,"Wahl 1")+SUMIFS('Blockplanung April'!$17:$17,'Blockplanung April'!101:101,"Wahl 2")+SUMIFS('Blockplanung August'!$20:$20,'Blockplanung August'!101:101,"AD")+SUMIFS('Blockplanung August'!$17:$17,'Blockplanung August'!101:101,"Orient.Ph.")+SUMIFS('Blockplanung August'!$17:$17,'Blockplanung August'!101:101,"Vertiefung")+SUMIFS('Blockplanung August'!$17:$17,'Blockplanung August'!101:101,"Wahl 1")+SUMIFS('Blockplanung August'!$17:$17,'Blockplanung August'!101:101,"Wahl 2")+SUMIFS('Blockplanung Oktober'!$20:$20,'Blockplanung Oktober'!101:101,"AD")+SUMIFS('Blockplanung Oktober'!$17:$17,'Blockplanung Oktober'!101:101,"Orient.Ph.")+SUMIFS('Blockplanung Oktober'!$17:$17,'Blockplanung Oktober'!101:101,"Vertiefung")+SUMIFS('Blockplanung Oktober'!$17:$17,'Blockplanung Oktober'!101:101,"Wahl 1")+SUMIFS('Blockplanung Oktober'!$17:$17,'Blockplanung Oktober'!101:101,"Wahl 2")</f>
        <v>82.4</v>
      </c>
      <c r="G82" s="9">
        <f>(SUMIFS('Tageplanung April'!$20:$20,'Tageplanung April'!101:101,"KH")+SUMIFS('Tageplanung April'!$15:$15,'Tageplanung April'!101:101,"Orient.Ph.")+SUMIFS('Tageplanung April'!$15:$15,'Tageplanung April'!101:101,"Vertiefung")+SUMIFS('Tageplanung April'!$15:$15,'Tageplanung April'!101:101,"Wahl 1")+SUMIFS('Tageplanung April'!$15:$15,'Tageplanung April'!101:101,"Wahl 2"))*(3+IF($D82="F",2,0))/5+(SUMIFS('Tageplanung August'!$20:$20,'Tageplanung August'!101:101,"KH")+SUMIFS('Tageplanung August'!$15:$15,'Tageplanung August'!101:101,"Orient.Ph.")+SUMIFS('Tageplanung August'!$15:$15,'Tageplanung August'!101:101,"Vertiefung")+SUMIFS('Tageplanung August'!$15:$15,'Tageplanung August'!101:101,"Wahl 1")+SUMIFS('Tageplanung August'!$15:$15,'Tageplanung August'!101:101,"Wahl 2"))*(3+IF($D82="F",2,0))/5+(SUMIFS('Tageplanung Oktober'!$20:$20,'Tageplanung Oktober'!101:101,"KH")+SUMIFS('Tageplanung Oktober'!$15:$15,'Tageplanung Oktober'!101:101,"Orient.Ph.")+SUMIFS('Tageplanung Oktober'!$15:$15,'Tageplanung Oktober'!101:101,"Vertiefung")+SUMIFS('Tageplanung Oktober'!$15:$15,'Tageplanung Oktober'!101:101,"Wahl 1")+SUMIFS('Tageplanung Oktober'!$15:$15,'Tageplanung Oktober'!101:101,"Wahl 2"))*(3+IF($D82="F",2,0))/5+SUMIFS('Blockplanung April'!$20:$20,'Blockplanung April'!101:101,"KH")+SUMIFS('Blockplanung April'!$15:$15,'Blockplanung April'!101:101,"Orient.Ph.")+SUMIFS('Blockplanung April'!$15:$15,'Blockplanung April'!101:101,"Vertiefung")+SUMIFS('Blockplanung April'!$15:$15,'Blockplanung April'!101:101,"Wahl 1")+SUMIFS('Blockplanung April'!$15:$15,'Blockplanung April'!101:101,"Wahl 2")+SUMIFS('Blockplanung August'!$20:$20,'Blockplanung August'!101:101,"KH")+SUMIFS('Blockplanung August'!$15:$15,'Blockplanung August'!101:101,"Orient.Ph.")+SUMIFS('Blockplanung August'!$15:$15,'Blockplanung August'!101:101,"Vertiefung")+SUMIFS('Blockplanung August'!$15:$15,'Blockplanung August'!101:101,"Wahl 1")+SUMIFS('Blockplanung August'!$15:$15,'Blockplanung August'!101:101,"Wahl 2")+SUMIFS('Blockplanung Oktober'!$20:$20,'Blockplanung Oktober'!101:101,"KH")+SUMIFS('Blockplanung Oktober'!$15:$15,'Blockplanung Oktober'!101:101,"Orient.Ph.")+SUMIFS('Blockplanung Oktober'!$15:$15,'Blockplanung Oktober'!101:101,"Vertiefung")+SUMIFS('Blockplanung Oktober'!$15:$15,'Blockplanung Oktober'!101:101,"Wahl 1")+SUMIFS('Blockplanung Oktober'!$15:$15,'Blockplanung Oktober'!101:101,"Wahl 2")</f>
        <v>58.4</v>
      </c>
      <c r="H82" s="9">
        <f>(SUMIFS('Tageplanung April'!$20:$20,'Tageplanung April'!101:101,"Päd")+SUMIFS('Tageplanung April'!$16:$16,'Tageplanung April'!101:101,"Orient.Ph.")+SUMIFS('Tageplanung April'!$16:$16,'Tageplanung April'!101:101,"Vertiefung")+SUMIFS('Tageplanung April'!$16:$16,'Tageplanung April'!101:101,"Wahl 1")+SUMIFS('Tageplanung April'!$16:$16,'Tageplanung April'!101:101,"Wahl 2"))*(3+IF($D82="F",2,0))/5+(SUMIFS('Tageplanung August'!$20:$20,'Tageplanung August'!101:101,"Päd")+SUMIFS('Tageplanung August'!$16:$16,'Tageplanung August'!101:101,"Orient.Ph.")+SUMIFS('Tageplanung August'!$16:$16,'Tageplanung August'!101:101,"Vertiefung")+SUMIFS('Tageplanung August'!$16:$16,'Tageplanung August'!101:101,"Wahl 1")+SUMIFS('Tageplanung August'!$16:$16,'Tageplanung August'!101:101,"Wahl 2"))*(3+IF($D82="F",2,0))/5+(SUMIFS('Tageplanung Oktober'!$20:$20,'Tageplanung Oktober'!101:101,"Päd")+SUMIFS('Tageplanung Oktober'!$16:$16,'Tageplanung Oktober'!101:101,"Orient.Ph.")+SUMIFS('Tageplanung Oktober'!$16:$16,'Tageplanung Oktober'!101:101,"Vertiefung")+SUMIFS('Tageplanung Oktober'!$16:$16,'Tageplanung Oktober'!101:101,"Wahl 1")+SUMIFS('Tageplanung Oktober'!$16:$16,'Tageplanung Oktober'!101:101,"Wahl 2"))*(3+IF($D82="F",2,0))/5+SUMIFS('Blockplanung April'!$20:$20,'Blockplanung April'!101:101,"Päd")+SUMIFS('Blockplanung April'!$16:$16,'Blockplanung April'!101:101,"Orient.Ph.")+SUMIFS('Blockplanung April'!$16:$16,'Blockplanung April'!101:101,"Vertiefung")+SUMIFS('Blockplanung April'!$16:$16,'Blockplanung April'!101:101,"Wahl 1")+SUMIFS('Blockplanung April'!$16:$16,'Blockplanung April'!101:101,"Wahl 2")+SUMIFS('Blockplanung August'!$20:$20,'Blockplanung August'!101:101,"Päd")+SUMIFS('Blockplanung August'!$16:$16,'Blockplanung August'!101:101,"Orient.Ph.")+SUMIFS('Blockplanung August'!$16:$16,'Blockplanung August'!101:101,"Vertiefung")+SUMIFS('Blockplanung August'!$16:$16,'Blockplanung August'!101:101,"Wahl 1")+SUMIFS('Blockplanung August'!$16:$16,'Blockplanung August'!101:101,"Wahl 2")+SUMIFS('Blockplanung Oktober'!$20:$20,'Blockplanung Oktober'!101:101,"Päd")+SUMIFS('Blockplanung Oktober'!$16:$16,'Blockplanung Oktober'!101:101,"Orient.Ph.")+SUMIFS('Blockplanung Oktober'!$16:$16,'Blockplanung Oktober'!101:101,"Vertiefung")+SUMIFS('Blockplanung Oktober'!$16:$16,'Blockplanung Oktober'!101:101,"Wahl 1")+SUMIFS('Blockplanung Oktober'!$16:$16,'Blockplanung Oktober'!101:101,"Wahl 2")</f>
        <v>7.1999999999999993</v>
      </c>
      <c r="I82" s="9">
        <f>(SUMIFS('Tageplanung April'!$20:$20,'Tageplanung April'!101:101,"Psych")+SUMIFS('Tageplanung April'!$19:$19,'Tageplanung April'!101:101,"Orient.Ph.")+SUMIFS('Tageplanung April'!$19:$19,'Tageplanung April'!101:101,"Vertiefung")+SUMIFS('Tageplanung April'!$19:$19,'Tageplanung April'!101:101,"Wahl 1")+SUMIFS('Tageplanung April'!$19:$19,'Tageplanung April'!101:101,"Wahl 2"))*(3+IF($D82="F",2,0))/5+(SUMIFS('Tageplanung August'!$20:$20,'Tageplanung August'!101:101,"Psych")+SUMIFS('Tageplanung August'!$19:$19,'Tageplanung August'!101:101,"Orient.Ph.")+SUMIFS('Tageplanung August'!$19:$19,'Tageplanung August'!101:101,"Vertiefung")+SUMIFS('Tageplanung August'!$19:$19,'Tageplanung August'!101:101,"Wahl 1")+SUMIFS('Tageplanung August'!$19:$19,'Tageplanung August'!101:101,"Wahl 2"))*(3+IF($D82="F",2,0))/5+(SUMIFS('Tageplanung Oktober'!$20:$20,'Tageplanung Oktober'!101:101,"Psych")+SUMIFS('Tageplanung Oktober'!$19:$19,'Tageplanung Oktober'!101:101,"Orient.Ph.")+SUMIFS('Tageplanung Oktober'!$19:$19,'Tageplanung Oktober'!101:101,"Vertiefung")+SUMIFS('Tageplanung Oktober'!$19:$19,'Tageplanung Oktober'!101:101,"Wahl 1")+SUMIFS('Tageplanung Oktober'!$19:$19,'Tageplanung Oktober'!101:101,"Wahl 2"))*(3+IF($D82="F",2,0))/5+SUMIFS('Blockplanung April'!$20:$20,'Blockplanung April'!101:101,"Psych")+SUMIFS('Blockplanung April'!$19:$19,'Blockplanung April'!101:101,"Orient.Ph.")+SUMIFS('Blockplanung April'!$19:$19,'Blockplanung April'!101:101,"Vertiefung")+SUMIFS('Blockplanung April'!$19:$19,'Blockplanung April'!101:101,"Wahl 1")+SUMIFS('Blockplanung April'!$19:$19,'Blockplanung April'!101:101,"Wahl 2")+SUMIFS('Blockplanung August'!$20:$20,'Blockplanung August'!101:101,"Psych")+SUMIFS('Blockplanung August'!$19:$19,'Blockplanung August'!101:101,"Orient.Ph.")+SUMIFS('Blockplanung August'!$19:$19,'Blockplanung August'!101:101,"Vertiefung")+SUMIFS('Blockplanung August'!$19:$19,'Blockplanung August'!101:101,"Wahl 1")+SUMIFS('Blockplanung August'!$19:$19,'Blockplanung August'!101:101,"Wahl 2")+SUMIFS('Blockplanung Oktober'!$20:$20,'Blockplanung Oktober'!101:101,"Psych")+SUMIFS('Blockplanung Oktober'!$19:$19,'Blockplanung Oktober'!101:101,"Orient.Ph.")+SUMIFS('Blockplanung Oktober'!$19:$19,'Blockplanung Oktober'!101:101,"Vertiefung")+SUMIFS('Blockplanung Oktober'!$19:$19,'Blockplanung Oktober'!101:101,"Wahl 1")+SUMIFS('Blockplanung Oktober'!$19:$19,'Blockplanung Oktober'!101:101,"Wahl 2")</f>
        <v>0</v>
      </c>
      <c r="J82" s="9">
        <f>J81+56</f>
        <v>336</v>
      </c>
      <c r="K82" s="9">
        <f>K81+22</f>
        <v>132</v>
      </c>
      <c r="L82" s="9">
        <f>L81+8</f>
        <v>48</v>
      </c>
      <c r="M82" s="9">
        <f>M81+2</f>
        <v>12</v>
      </c>
      <c r="N82" s="7">
        <f t="shared" si="8"/>
        <v>120</v>
      </c>
      <c r="O82" s="316"/>
    </row>
    <row r="83" spans="1:15" x14ac:dyDescent="0.2">
      <c r="A83" s="258"/>
      <c r="B83" s="310"/>
      <c r="C83" s="11">
        <v>41</v>
      </c>
      <c r="D83" s="39"/>
      <c r="E83" s="9">
        <f>(SUMIFS('Tageplanung April'!$20:$20,'Tageplanung April'!102:102,"APH")+SUMIFS('Tageplanung April'!$18:$18,'Tageplanung April'!102:102,"Orient.Ph.")+SUMIFS('Tageplanung April'!$18:$18,'Tageplanung April'!102:102,"Vertiefung")+SUMIFS('Tageplanung April'!$18:$18,'Tageplanung April'!102:102,"Wahl 1")+SUMIFS('Tageplanung April'!$18:$18,'Tageplanung April'!102:102,"Wahl 2"))*(3+IF($D83="F",2,0))/5+(SUMIFS('Tageplanung August'!$20:$20,'Tageplanung August'!102:102,"APH")+SUMIFS('Tageplanung August'!$18:$18,'Tageplanung August'!102:102,"Orient.Ph.")+SUMIFS('Tageplanung August'!$18:$18,'Tageplanung August'!102:102,"Vertiefung")+SUMIFS('Tageplanung August'!$18:$18,'Tageplanung August'!102:102,"Wahl 1")+SUMIFS('Tageplanung August'!$18:$18,'Tageplanung August'!102:102,"Wahl 2"))*(3+IF($D83="F",2,0))/5+(SUMIFS('Tageplanung Oktober'!$20:$20,'Tageplanung Oktober'!102:102,"APH")+SUMIFS('Tageplanung Oktober'!$18:$18,'Tageplanung Oktober'!102:102,"Orient.Ph.")+SUMIFS('Tageplanung Oktober'!$18:$18,'Tageplanung Oktober'!102:102,"Vertiefung")+SUMIFS('Tageplanung Oktober'!$18:$18,'Tageplanung Oktober'!102:102,"Wahl 1")+SUMIFS('Tageplanung Oktober'!$18:$18,'Tageplanung Oktober'!102:102,"Wahl 2"))*(3+IF($D83="F",2,0))/5+SUMIFS('Blockplanung April'!$20:$20,'Blockplanung April'!102:102,"APH")+SUMIFS('Blockplanung April'!$18:$18,'Blockplanung April'!102:102,"Orient.Ph.")+SUMIFS('Blockplanung April'!$18:$18,'Blockplanung April'!102:102,"Vertiefung")+SUMIFS('Blockplanung April'!$18:$18,'Blockplanung April'!102:102,"Wahl 1")+SUMIFS('Blockplanung April'!$18:$18,'Blockplanung April'!102:102,"Wahl 2")+SUMIFS('Blockplanung August'!$20:$20,'Blockplanung August'!102:102,"APH")+SUMIFS('Blockplanung August'!$18:$18,'Blockplanung August'!102:102,"Orient.Ph.")+SUMIFS('Blockplanung August'!$18:$18,'Blockplanung August'!102:102,"Vertiefung")+SUMIFS('Blockplanung August'!$18:$18,'Blockplanung August'!102:102,"Wahl 1")+SUMIFS('Blockplanung August'!$18:$18,'Blockplanung August'!102:102,"Wahl 2")+SUMIFS('Blockplanung Oktober'!$20:$20,'Blockplanung Oktober'!102:102,"APH")+SUMIFS('Blockplanung Oktober'!$18:$18,'Blockplanung Oktober'!102:102,"Orient.Ph.")+SUMIFS('Blockplanung Oktober'!$18:$18,'Blockplanung Oktober'!102:102,"Vertiefung")+SUMIFS('Blockplanung Oktober'!$18:$18,'Blockplanung Oktober'!102:102,"Wahl 1")+SUMIFS('Blockplanung Oktober'!$18:$18,'Blockplanung Oktober'!102:102,"Wahl 2")</f>
        <v>194</v>
      </c>
      <c r="F83" s="9">
        <f>(SUMIFS('Tageplanung April'!$20:$20,'Tageplanung April'!102:102,"AD")+SUMIFS('Tageplanung April'!$17:$17,'Tageplanung April'!102:102,"Orient.Ph.")+SUMIFS('Tageplanung April'!$17:$17,'Tageplanung April'!102:102,"Vertiefung")+SUMIFS('Tageplanung April'!$17:$17,'Tageplanung April'!102:102,"Wahl 1")+SUMIFS('Tageplanung April'!$17:$17,'Tageplanung April'!102:102,"Wahl 2"))*(3+IF($D83="F",2,0))/5+(SUMIFS('Tageplanung August'!$20:$20,'Tageplanung August'!102:102,"AD")+SUMIFS('Tageplanung August'!$17:$17,'Tageplanung August'!102:102,"Orient.Ph.")+SUMIFS('Tageplanung August'!$17:$17,'Tageplanung August'!102:102,"Vertiefung")+SUMIFS('Tageplanung August'!$17:$17,'Tageplanung August'!102:102,"Wahl 1")+SUMIFS('Tageplanung August'!$17:$17,'Tageplanung August'!102:102,"Wahl 2"))*(3+IF($D83="F",2,0))/5+(SUMIFS('Tageplanung Oktober'!$20:$20,'Tageplanung Oktober'!102:102,"AD")+SUMIFS('Tageplanung Oktober'!$17:$17,'Tageplanung Oktober'!102:102,"Orient.Ph.")+SUMIFS('Tageplanung Oktober'!$17:$17,'Tageplanung Oktober'!102:102,"Vertiefung")+SUMIFS('Tageplanung Oktober'!$17:$17,'Tageplanung Oktober'!102:102,"Wahl 1")+SUMIFS('Tageplanung Oktober'!$17:$17,'Tageplanung Oktober'!102:102,"Wahl 2"))*(3+IF($D83="F",2,0))/5+SUMIFS('Blockplanung April'!$20:$20,'Blockplanung April'!102:102,"AD")+SUMIFS('Blockplanung April'!$17:$17,'Blockplanung April'!102:102,"Orient.Ph.")+SUMIFS('Blockplanung April'!$17:$17,'Blockplanung April'!102:102,"Vertiefung")+SUMIFS('Blockplanung April'!$17:$17,'Blockplanung April'!102:102,"Wahl 1")+SUMIFS('Blockplanung April'!$17:$17,'Blockplanung April'!102:102,"Wahl 2")+SUMIFS('Blockplanung August'!$20:$20,'Blockplanung August'!102:102,"AD")+SUMIFS('Blockplanung August'!$17:$17,'Blockplanung August'!102:102,"Orient.Ph.")+SUMIFS('Blockplanung August'!$17:$17,'Blockplanung August'!102:102,"Vertiefung")+SUMIFS('Blockplanung August'!$17:$17,'Blockplanung August'!102:102,"Wahl 1")+SUMIFS('Blockplanung August'!$17:$17,'Blockplanung August'!102:102,"Wahl 2")+SUMIFS('Blockplanung Oktober'!$20:$20,'Blockplanung Oktober'!102:102,"AD")+SUMIFS('Blockplanung Oktober'!$17:$17,'Blockplanung Oktober'!102:102,"Orient.Ph.")+SUMIFS('Blockplanung Oktober'!$17:$17,'Blockplanung Oktober'!102:102,"Vertiefung")+SUMIFS('Blockplanung Oktober'!$17:$17,'Blockplanung Oktober'!102:102,"Wahl 1")+SUMIFS('Blockplanung Oktober'!$17:$17,'Blockplanung Oktober'!102:102,"Wahl 2")</f>
        <v>137.4</v>
      </c>
      <c r="G83" s="9">
        <f>(SUMIFS('Tageplanung April'!$20:$20,'Tageplanung April'!102:102,"KH")+SUMIFS('Tageplanung April'!$15:$15,'Tageplanung April'!102:102,"Orient.Ph.")+SUMIFS('Tageplanung April'!$15:$15,'Tageplanung April'!102:102,"Vertiefung")+SUMIFS('Tageplanung April'!$15:$15,'Tageplanung April'!102:102,"Wahl 1")+SUMIFS('Tageplanung April'!$15:$15,'Tageplanung April'!102:102,"Wahl 2"))*(3+IF($D83="F",2,0))/5+(SUMIFS('Tageplanung August'!$20:$20,'Tageplanung August'!102:102,"KH")+SUMIFS('Tageplanung August'!$15:$15,'Tageplanung August'!102:102,"Orient.Ph.")+SUMIFS('Tageplanung August'!$15:$15,'Tageplanung August'!102:102,"Vertiefung")+SUMIFS('Tageplanung August'!$15:$15,'Tageplanung August'!102:102,"Wahl 1")+SUMIFS('Tageplanung August'!$15:$15,'Tageplanung August'!102:102,"Wahl 2"))*(3+IF($D83="F",2,0))/5+(SUMIFS('Tageplanung Oktober'!$20:$20,'Tageplanung Oktober'!102:102,"KH")+SUMIFS('Tageplanung Oktober'!$15:$15,'Tageplanung Oktober'!102:102,"Orient.Ph.")+SUMIFS('Tageplanung Oktober'!$15:$15,'Tageplanung Oktober'!102:102,"Vertiefung")+SUMIFS('Tageplanung Oktober'!$15:$15,'Tageplanung Oktober'!102:102,"Wahl 1")+SUMIFS('Tageplanung Oktober'!$15:$15,'Tageplanung Oktober'!102:102,"Wahl 2"))*(3+IF($D83="F",2,0))/5+SUMIFS('Blockplanung April'!$20:$20,'Blockplanung April'!102:102,"KH")+SUMIFS('Blockplanung April'!$15:$15,'Blockplanung April'!102:102,"Orient.Ph.")+SUMIFS('Blockplanung April'!$15:$15,'Blockplanung April'!102:102,"Vertiefung")+SUMIFS('Blockplanung April'!$15:$15,'Blockplanung April'!102:102,"Wahl 1")+SUMIFS('Blockplanung April'!$15:$15,'Blockplanung April'!102:102,"Wahl 2")+SUMIFS('Blockplanung August'!$20:$20,'Blockplanung August'!102:102,"KH")+SUMIFS('Blockplanung August'!$15:$15,'Blockplanung August'!102:102,"Orient.Ph.")+SUMIFS('Blockplanung August'!$15:$15,'Blockplanung August'!102:102,"Vertiefung")+SUMIFS('Blockplanung August'!$15:$15,'Blockplanung August'!102:102,"Wahl 1")+SUMIFS('Blockplanung August'!$15:$15,'Blockplanung August'!102:102,"Wahl 2")+SUMIFS('Blockplanung Oktober'!$20:$20,'Blockplanung Oktober'!102:102,"KH")+SUMIFS('Blockplanung Oktober'!$15:$15,'Blockplanung Oktober'!102:102,"Orient.Ph.")+SUMIFS('Blockplanung Oktober'!$15:$15,'Blockplanung Oktober'!102:102,"Vertiefung")+SUMIFS('Blockplanung Oktober'!$15:$15,'Blockplanung Oktober'!102:102,"Wahl 1")+SUMIFS('Blockplanung Oktober'!$15:$15,'Blockplanung Oktober'!102:102,"Wahl 2")</f>
        <v>106.4</v>
      </c>
      <c r="H83" s="9">
        <f>(SUMIFS('Tageplanung April'!$20:$20,'Tageplanung April'!102:102,"Päd")+SUMIFS('Tageplanung April'!$16:$16,'Tageplanung April'!102:102,"Orient.Ph.")+SUMIFS('Tageplanung April'!$16:$16,'Tageplanung April'!102:102,"Vertiefung")+SUMIFS('Tageplanung April'!$16:$16,'Tageplanung April'!102:102,"Wahl 1")+SUMIFS('Tageplanung April'!$16:$16,'Tageplanung April'!102:102,"Wahl 2"))*(3+IF($D83="F",2,0))/5+(SUMIFS('Tageplanung August'!$20:$20,'Tageplanung August'!102:102,"Päd")+SUMIFS('Tageplanung August'!$16:$16,'Tageplanung August'!102:102,"Orient.Ph.")+SUMIFS('Tageplanung August'!$16:$16,'Tageplanung August'!102:102,"Vertiefung")+SUMIFS('Tageplanung August'!$16:$16,'Tageplanung August'!102:102,"Wahl 1")+SUMIFS('Tageplanung August'!$16:$16,'Tageplanung August'!102:102,"Wahl 2"))*(3+IF($D83="F",2,0))/5+(SUMIFS('Tageplanung Oktober'!$20:$20,'Tageplanung Oktober'!102:102,"Päd")+SUMIFS('Tageplanung Oktober'!$16:$16,'Tageplanung Oktober'!102:102,"Orient.Ph.")+SUMIFS('Tageplanung Oktober'!$16:$16,'Tageplanung Oktober'!102:102,"Vertiefung")+SUMIFS('Tageplanung Oktober'!$16:$16,'Tageplanung Oktober'!102:102,"Wahl 1")+SUMIFS('Tageplanung Oktober'!$16:$16,'Tageplanung Oktober'!102:102,"Wahl 2"))*(3+IF($D83="F",2,0))/5+SUMIFS('Blockplanung April'!$20:$20,'Blockplanung April'!102:102,"Päd")+SUMIFS('Blockplanung April'!$16:$16,'Blockplanung April'!102:102,"Orient.Ph.")+SUMIFS('Blockplanung April'!$16:$16,'Blockplanung April'!102:102,"Vertiefung")+SUMIFS('Blockplanung April'!$16:$16,'Blockplanung April'!102:102,"Wahl 1")+SUMIFS('Blockplanung April'!$16:$16,'Blockplanung April'!102:102,"Wahl 2")+SUMIFS('Blockplanung August'!$20:$20,'Blockplanung August'!102:102,"Päd")+SUMIFS('Blockplanung August'!$16:$16,'Blockplanung August'!102:102,"Orient.Ph.")+SUMIFS('Blockplanung August'!$16:$16,'Blockplanung August'!102:102,"Vertiefung")+SUMIFS('Blockplanung August'!$16:$16,'Blockplanung August'!102:102,"Wahl 1")+SUMIFS('Blockplanung August'!$16:$16,'Blockplanung August'!102:102,"Wahl 2")+SUMIFS('Blockplanung Oktober'!$20:$20,'Blockplanung Oktober'!102:102,"Päd")+SUMIFS('Blockplanung Oktober'!$16:$16,'Blockplanung Oktober'!102:102,"Orient.Ph.")+SUMIFS('Blockplanung Oktober'!$16:$16,'Blockplanung Oktober'!102:102,"Vertiefung")+SUMIFS('Blockplanung Oktober'!$16:$16,'Blockplanung Oktober'!102:102,"Wahl 1")+SUMIFS('Blockplanung Oktober'!$16:$16,'Blockplanung Oktober'!102:102,"Wahl 2")</f>
        <v>18.2</v>
      </c>
      <c r="I83" s="9">
        <f>(SUMIFS('Tageplanung April'!$20:$20,'Tageplanung April'!102:102,"Psych")+SUMIFS('Tageplanung April'!$19:$19,'Tageplanung April'!102:102,"Orient.Ph.")+SUMIFS('Tageplanung April'!$19:$19,'Tageplanung April'!102:102,"Vertiefung")+SUMIFS('Tageplanung April'!$19:$19,'Tageplanung April'!102:102,"Wahl 1")+SUMIFS('Tageplanung April'!$19:$19,'Tageplanung April'!102:102,"Wahl 2"))*(3+IF($D83="F",2,0))/5+(SUMIFS('Tageplanung August'!$20:$20,'Tageplanung August'!102:102,"Psych")+SUMIFS('Tageplanung August'!$19:$19,'Tageplanung August'!102:102,"Orient.Ph.")+SUMIFS('Tageplanung August'!$19:$19,'Tageplanung August'!102:102,"Vertiefung")+SUMIFS('Tageplanung August'!$19:$19,'Tageplanung August'!102:102,"Wahl 1")+SUMIFS('Tageplanung August'!$19:$19,'Tageplanung August'!102:102,"Wahl 2"))*(3+IF($D83="F",2,0))/5+(SUMIFS('Tageplanung Oktober'!$20:$20,'Tageplanung Oktober'!102:102,"Psych")+SUMIFS('Tageplanung Oktober'!$19:$19,'Tageplanung Oktober'!102:102,"Orient.Ph.")+SUMIFS('Tageplanung Oktober'!$19:$19,'Tageplanung Oktober'!102:102,"Vertiefung")+SUMIFS('Tageplanung Oktober'!$19:$19,'Tageplanung Oktober'!102:102,"Wahl 1")+SUMIFS('Tageplanung Oktober'!$19:$19,'Tageplanung Oktober'!102:102,"Wahl 2"))*(3+IF($D83="F",2,0))/5+SUMIFS('Blockplanung April'!$20:$20,'Blockplanung April'!102:102,"Psych")+SUMIFS('Blockplanung April'!$19:$19,'Blockplanung April'!102:102,"Orient.Ph.")+SUMIFS('Blockplanung April'!$19:$19,'Blockplanung April'!102:102,"Vertiefung")+SUMIFS('Blockplanung April'!$19:$19,'Blockplanung April'!102:102,"Wahl 1")+SUMIFS('Blockplanung April'!$19:$19,'Blockplanung April'!102:102,"Wahl 2")+SUMIFS('Blockplanung August'!$20:$20,'Blockplanung August'!102:102,"Psych")+SUMIFS('Blockplanung August'!$19:$19,'Blockplanung August'!102:102,"Orient.Ph.")+SUMIFS('Blockplanung August'!$19:$19,'Blockplanung August'!102:102,"Vertiefung")+SUMIFS('Blockplanung August'!$19:$19,'Blockplanung August'!102:102,"Wahl 1")+SUMIFS('Blockplanung August'!$19:$19,'Blockplanung August'!102:102,"Wahl 2")+SUMIFS('Blockplanung Oktober'!$20:$20,'Blockplanung Oktober'!102:102,"Psych")+SUMIFS('Blockplanung Oktober'!$19:$19,'Blockplanung Oktober'!102:102,"Orient.Ph.")+SUMIFS('Blockplanung Oktober'!$19:$19,'Blockplanung Oktober'!102:102,"Vertiefung")+SUMIFS('Blockplanung Oktober'!$19:$19,'Blockplanung Oktober'!102:102,"Wahl 1")+SUMIFS('Blockplanung Oktober'!$19:$19,'Blockplanung Oktober'!102:102,"Wahl 2")</f>
        <v>0</v>
      </c>
      <c r="J83" s="9">
        <f t="shared" si="9"/>
        <v>336</v>
      </c>
      <c r="K83" s="9">
        <f t="shared" si="5"/>
        <v>132</v>
      </c>
      <c r="L83" s="9">
        <f t="shared" si="6"/>
        <v>48</v>
      </c>
      <c r="M83" s="9">
        <f t="shared" si="7"/>
        <v>12</v>
      </c>
      <c r="N83" s="7">
        <f t="shared" si="8"/>
        <v>120</v>
      </c>
      <c r="O83" s="316"/>
    </row>
    <row r="84" spans="1:15" x14ac:dyDescent="0.2">
      <c r="A84" s="258"/>
      <c r="B84" s="310"/>
      <c r="C84" s="11">
        <v>42</v>
      </c>
      <c r="D84" s="39"/>
      <c r="E84" s="9">
        <f>(SUMIFS('Tageplanung April'!$20:$20,'Tageplanung April'!103:103,"APH")+SUMIFS('Tageplanung April'!$18:$18,'Tageplanung April'!103:103,"Orient.Ph.")+SUMIFS('Tageplanung April'!$18:$18,'Tageplanung April'!103:103,"Vertiefung")+SUMIFS('Tageplanung April'!$18:$18,'Tageplanung April'!103:103,"Wahl 1")+SUMIFS('Tageplanung April'!$18:$18,'Tageplanung April'!103:103,"Wahl 2"))*(3+IF($D84="F",2,0))/5+(SUMIFS('Tageplanung August'!$20:$20,'Tageplanung August'!103:103,"APH")+SUMIFS('Tageplanung August'!$18:$18,'Tageplanung August'!103:103,"Orient.Ph.")+SUMIFS('Tageplanung August'!$18:$18,'Tageplanung August'!103:103,"Vertiefung")+SUMIFS('Tageplanung August'!$18:$18,'Tageplanung August'!103:103,"Wahl 1")+SUMIFS('Tageplanung August'!$18:$18,'Tageplanung August'!103:103,"Wahl 2"))*(3+IF($D84="F",2,0))/5+(SUMIFS('Tageplanung Oktober'!$20:$20,'Tageplanung Oktober'!103:103,"APH")+SUMIFS('Tageplanung Oktober'!$18:$18,'Tageplanung Oktober'!103:103,"Orient.Ph.")+SUMIFS('Tageplanung Oktober'!$18:$18,'Tageplanung Oktober'!103:103,"Vertiefung")+SUMIFS('Tageplanung Oktober'!$18:$18,'Tageplanung Oktober'!103:103,"Wahl 1")+SUMIFS('Tageplanung Oktober'!$18:$18,'Tageplanung Oktober'!103:103,"Wahl 2"))*(3+IF($D84="F",2,0))/5+SUMIFS('Blockplanung April'!$20:$20,'Blockplanung April'!103:103,"APH")+SUMIFS('Blockplanung April'!$18:$18,'Blockplanung April'!103:103,"Orient.Ph.")+SUMIFS('Blockplanung April'!$18:$18,'Blockplanung April'!103:103,"Vertiefung")+SUMIFS('Blockplanung April'!$18:$18,'Blockplanung April'!103:103,"Wahl 1")+SUMIFS('Blockplanung April'!$18:$18,'Blockplanung April'!103:103,"Wahl 2")+SUMIFS('Blockplanung August'!$20:$20,'Blockplanung August'!103:103,"APH")+SUMIFS('Blockplanung August'!$18:$18,'Blockplanung August'!103:103,"Orient.Ph.")+SUMIFS('Blockplanung August'!$18:$18,'Blockplanung August'!103:103,"Vertiefung")+SUMIFS('Blockplanung August'!$18:$18,'Blockplanung August'!103:103,"Wahl 1")+SUMIFS('Blockplanung August'!$18:$18,'Blockplanung August'!103:103,"Wahl 2")+SUMIFS('Blockplanung Oktober'!$20:$20,'Blockplanung Oktober'!103:103,"APH")+SUMIFS('Blockplanung Oktober'!$18:$18,'Blockplanung Oktober'!103:103,"Orient.Ph.")+SUMIFS('Blockplanung Oktober'!$18:$18,'Blockplanung Oktober'!103:103,"Vertiefung")+SUMIFS('Blockplanung Oktober'!$18:$18,'Blockplanung Oktober'!103:103,"Wahl 1")+SUMIFS('Blockplanung Oktober'!$18:$18,'Blockplanung Oktober'!103:103,"Wahl 2")</f>
        <v>208.39999999999998</v>
      </c>
      <c r="F84" s="9">
        <f>(SUMIFS('Tageplanung April'!$20:$20,'Tageplanung April'!103:103,"AD")+SUMIFS('Tageplanung April'!$17:$17,'Tageplanung April'!103:103,"Orient.Ph.")+SUMIFS('Tageplanung April'!$17:$17,'Tageplanung April'!103:103,"Vertiefung")+SUMIFS('Tageplanung April'!$17:$17,'Tageplanung April'!103:103,"Wahl 1")+SUMIFS('Tageplanung April'!$17:$17,'Tageplanung April'!103:103,"Wahl 2"))*(3+IF($D84="F",2,0))/5+(SUMIFS('Tageplanung August'!$20:$20,'Tageplanung August'!103:103,"AD")+SUMIFS('Tageplanung August'!$17:$17,'Tageplanung August'!103:103,"Orient.Ph.")+SUMIFS('Tageplanung August'!$17:$17,'Tageplanung August'!103:103,"Vertiefung")+SUMIFS('Tageplanung August'!$17:$17,'Tageplanung August'!103:103,"Wahl 1")+SUMIFS('Tageplanung August'!$17:$17,'Tageplanung August'!103:103,"Wahl 2"))*(3+IF($D84="F",2,0))/5+(SUMIFS('Tageplanung Oktober'!$20:$20,'Tageplanung Oktober'!103:103,"AD")+SUMIFS('Tageplanung Oktober'!$17:$17,'Tageplanung Oktober'!103:103,"Orient.Ph.")+SUMIFS('Tageplanung Oktober'!$17:$17,'Tageplanung Oktober'!103:103,"Vertiefung")+SUMIFS('Tageplanung Oktober'!$17:$17,'Tageplanung Oktober'!103:103,"Wahl 1")+SUMIFS('Tageplanung Oktober'!$17:$17,'Tageplanung Oktober'!103:103,"Wahl 2"))*(3+IF($D84="F",2,0))/5+SUMIFS('Blockplanung April'!$20:$20,'Blockplanung April'!103:103,"AD")+SUMIFS('Blockplanung April'!$17:$17,'Blockplanung April'!103:103,"Orient.Ph.")+SUMIFS('Blockplanung April'!$17:$17,'Blockplanung April'!103:103,"Vertiefung")+SUMIFS('Blockplanung April'!$17:$17,'Blockplanung April'!103:103,"Wahl 1")+SUMIFS('Blockplanung April'!$17:$17,'Blockplanung April'!103:103,"Wahl 2")+SUMIFS('Blockplanung August'!$20:$20,'Blockplanung August'!103:103,"AD")+SUMIFS('Blockplanung August'!$17:$17,'Blockplanung August'!103:103,"Orient.Ph.")+SUMIFS('Blockplanung August'!$17:$17,'Blockplanung August'!103:103,"Vertiefung")+SUMIFS('Blockplanung August'!$17:$17,'Blockplanung August'!103:103,"Wahl 1")+SUMIFS('Blockplanung August'!$17:$17,'Blockplanung August'!103:103,"Wahl 2")+SUMIFS('Blockplanung Oktober'!$20:$20,'Blockplanung Oktober'!103:103,"AD")+SUMIFS('Blockplanung Oktober'!$17:$17,'Blockplanung Oktober'!103:103,"Orient.Ph.")+SUMIFS('Blockplanung Oktober'!$17:$17,'Blockplanung Oktober'!103:103,"Vertiefung")+SUMIFS('Blockplanung Oktober'!$17:$17,'Blockplanung Oktober'!103:103,"Wahl 1")+SUMIFS('Blockplanung Oktober'!$17:$17,'Blockplanung Oktober'!103:103,"Wahl 2")</f>
        <v>151.80000000000001</v>
      </c>
      <c r="G84" s="9">
        <f>(SUMIFS('Tageplanung April'!$20:$20,'Tageplanung April'!103:103,"KH")+SUMIFS('Tageplanung April'!$15:$15,'Tageplanung April'!103:103,"Orient.Ph.")+SUMIFS('Tageplanung April'!$15:$15,'Tageplanung April'!103:103,"Vertiefung")+SUMIFS('Tageplanung April'!$15:$15,'Tageplanung April'!103:103,"Wahl 1")+SUMIFS('Tageplanung April'!$15:$15,'Tageplanung April'!103:103,"Wahl 2"))*(3+IF($D84="F",2,0))/5+(SUMIFS('Tageplanung August'!$20:$20,'Tageplanung August'!103:103,"KH")+SUMIFS('Tageplanung August'!$15:$15,'Tageplanung August'!103:103,"Orient.Ph.")+SUMIFS('Tageplanung August'!$15:$15,'Tageplanung August'!103:103,"Vertiefung")+SUMIFS('Tageplanung August'!$15:$15,'Tageplanung August'!103:103,"Wahl 1")+SUMIFS('Tageplanung August'!$15:$15,'Tageplanung August'!103:103,"Wahl 2"))*(3+IF($D84="F",2,0))/5+(SUMIFS('Tageplanung Oktober'!$20:$20,'Tageplanung Oktober'!103:103,"KH")+SUMIFS('Tageplanung Oktober'!$15:$15,'Tageplanung Oktober'!103:103,"Orient.Ph.")+SUMIFS('Tageplanung Oktober'!$15:$15,'Tageplanung Oktober'!103:103,"Vertiefung")+SUMIFS('Tageplanung Oktober'!$15:$15,'Tageplanung Oktober'!103:103,"Wahl 1")+SUMIFS('Tageplanung Oktober'!$15:$15,'Tageplanung Oktober'!103:103,"Wahl 2"))*(3+IF($D84="F",2,0))/5+SUMIFS('Blockplanung April'!$20:$20,'Blockplanung April'!103:103,"KH")+SUMIFS('Blockplanung April'!$15:$15,'Blockplanung April'!103:103,"Orient.Ph.")+SUMIFS('Blockplanung April'!$15:$15,'Blockplanung April'!103:103,"Vertiefung")+SUMIFS('Blockplanung April'!$15:$15,'Blockplanung April'!103:103,"Wahl 1")+SUMIFS('Blockplanung April'!$15:$15,'Blockplanung April'!103:103,"Wahl 2")+SUMIFS('Blockplanung August'!$20:$20,'Blockplanung August'!103:103,"KH")+SUMIFS('Blockplanung August'!$15:$15,'Blockplanung August'!103:103,"Orient.Ph.")+SUMIFS('Blockplanung August'!$15:$15,'Blockplanung August'!103:103,"Vertiefung")+SUMIFS('Blockplanung August'!$15:$15,'Blockplanung August'!103:103,"Wahl 1")+SUMIFS('Blockplanung August'!$15:$15,'Blockplanung August'!103:103,"Wahl 2")+SUMIFS('Blockplanung Oktober'!$20:$20,'Blockplanung Oktober'!103:103,"KH")+SUMIFS('Blockplanung Oktober'!$15:$15,'Blockplanung Oktober'!103:103,"Orient.Ph.")+SUMIFS('Blockplanung Oktober'!$15:$15,'Blockplanung Oktober'!103:103,"Vertiefung")+SUMIFS('Blockplanung Oktober'!$15:$15,'Blockplanung Oktober'!103:103,"Wahl 1")+SUMIFS('Blockplanung Oktober'!$15:$15,'Blockplanung Oktober'!103:103,"Wahl 2")</f>
        <v>120.8</v>
      </c>
      <c r="H84" s="9">
        <f>(SUMIFS('Tageplanung April'!$20:$20,'Tageplanung April'!103:103,"Päd")+SUMIFS('Tageplanung April'!$16:$16,'Tageplanung April'!103:103,"Orient.Ph.")+SUMIFS('Tageplanung April'!$16:$16,'Tageplanung April'!103:103,"Vertiefung")+SUMIFS('Tageplanung April'!$16:$16,'Tageplanung April'!103:103,"Wahl 1")+SUMIFS('Tageplanung April'!$16:$16,'Tageplanung April'!103:103,"Wahl 2"))*(3+IF($D84="F",2,0))/5+(SUMIFS('Tageplanung August'!$20:$20,'Tageplanung August'!103:103,"Päd")+SUMIFS('Tageplanung August'!$16:$16,'Tageplanung August'!103:103,"Orient.Ph.")+SUMIFS('Tageplanung August'!$16:$16,'Tageplanung August'!103:103,"Vertiefung")+SUMIFS('Tageplanung August'!$16:$16,'Tageplanung August'!103:103,"Wahl 1")+SUMIFS('Tageplanung August'!$16:$16,'Tageplanung August'!103:103,"Wahl 2"))*(3+IF($D84="F",2,0))/5+(SUMIFS('Tageplanung Oktober'!$20:$20,'Tageplanung Oktober'!103:103,"Päd")+SUMIFS('Tageplanung Oktober'!$16:$16,'Tageplanung Oktober'!103:103,"Orient.Ph.")+SUMIFS('Tageplanung Oktober'!$16:$16,'Tageplanung Oktober'!103:103,"Vertiefung")+SUMIFS('Tageplanung Oktober'!$16:$16,'Tageplanung Oktober'!103:103,"Wahl 1")+SUMIFS('Tageplanung Oktober'!$16:$16,'Tageplanung Oktober'!103:103,"Wahl 2"))*(3+IF($D84="F",2,0))/5+SUMIFS('Blockplanung April'!$20:$20,'Blockplanung April'!103:103,"Päd")+SUMIFS('Blockplanung April'!$16:$16,'Blockplanung April'!103:103,"Orient.Ph.")+SUMIFS('Blockplanung April'!$16:$16,'Blockplanung April'!103:103,"Vertiefung")+SUMIFS('Blockplanung April'!$16:$16,'Blockplanung April'!103:103,"Wahl 1")+SUMIFS('Blockplanung April'!$16:$16,'Blockplanung April'!103:103,"Wahl 2")+SUMIFS('Blockplanung August'!$20:$20,'Blockplanung August'!103:103,"Päd")+SUMIFS('Blockplanung August'!$16:$16,'Blockplanung August'!103:103,"Orient.Ph.")+SUMIFS('Blockplanung August'!$16:$16,'Blockplanung August'!103:103,"Vertiefung")+SUMIFS('Blockplanung August'!$16:$16,'Blockplanung August'!103:103,"Wahl 1")+SUMIFS('Blockplanung August'!$16:$16,'Blockplanung August'!103:103,"Wahl 2")+SUMIFS('Blockplanung Oktober'!$20:$20,'Blockplanung Oktober'!103:103,"Päd")+SUMIFS('Blockplanung Oktober'!$16:$16,'Blockplanung Oktober'!103:103,"Orient.Ph.")+SUMIFS('Blockplanung Oktober'!$16:$16,'Blockplanung Oktober'!103:103,"Vertiefung")+SUMIFS('Blockplanung Oktober'!$16:$16,'Blockplanung Oktober'!103:103,"Wahl 1")+SUMIFS('Blockplanung Oktober'!$16:$16,'Blockplanung Oktober'!103:103,"Wahl 2")</f>
        <v>18.2</v>
      </c>
      <c r="I84" s="9">
        <f>(SUMIFS('Tageplanung April'!$20:$20,'Tageplanung April'!103:103,"Psych")+SUMIFS('Tageplanung April'!$19:$19,'Tageplanung April'!103:103,"Orient.Ph.")+SUMIFS('Tageplanung April'!$19:$19,'Tageplanung April'!103:103,"Vertiefung")+SUMIFS('Tageplanung April'!$19:$19,'Tageplanung April'!103:103,"Wahl 1")+SUMIFS('Tageplanung April'!$19:$19,'Tageplanung April'!103:103,"Wahl 2"))*(3+IF($D84="F",2,0))/5+(SUMIFS('Tageplanung August'!$20:$20,'Tageplanung August'!103:103,"Psych")+SUMIFS('Tageplanung August'!$19:$19,'Tageplanung August'!103:103,"Orient.Ph.")+SUMIFS('Tageplanung August'!$19:$19,'Tageplanung August'!103:103,"Vertiefung")+SUMIFS('Tageplanung August'!$19:$19,'Tageplanung August'!103:103,"Wahl 1")+SUMIFS('Tageplanung August'!$19:$19,'Tageplanung August'!103:103,"Wahl 2"))*(3+IF($D84="F",2,0))/5+(SUMIFS('Tageplanung Oktober'!$20:$20,'Tageplanung Oktober'!103:103,"Psych")+SUMIFS('Tageplanung Oktober'!$19:$19,'Tageplanung Oktober'!103:103,"Orient.Ph.")+SUMIFS('Tageplanung Oktober'!$19:$19,'Tageplanung Oktober'!103:103,"Vertiefung")+SUMIFS('Tageplanung Oktober'!$19:$19,'Tageplanung Oktober'!103:103,"Wahl 1")+SUMIFS('Tageplanung Oktober'!$19:$19,'Tageplanung Oktober'!103:103,"Wahl 2"))*(3+IF($D84="F",2,0))/5+SUMIFS('Blockplanung April'!$20:$20,'Blockplanung April'!103:103,"Psych")+SUMIFS('Blockplanung April'!$19:$19,'Blockplanung April'!103:103,"Orient.Ph.")+SUMIFS('Blockplanung April'!$19:$19,'Blockplanung April'!103:103,"Vertiefung")+SUMIFS('Blockplanung April'!$19:$19,'Blockplanung April'!103:103,"Wahl 1")+SUMIFS('Blockplanung April'!$19:$19,'Blockplanung April'!103:103,"Wahl 2")+SUMIFS('Blockplanung August'!$20:$20,'Blockplanung August'!103:103,"Psych")+SUMIFS('Blockplanung August'!$19:$19,'Blockplanung August'!103:103,"Orient.Ph.")+SUMIFS('Blockplanung August'!$19:$19,'Blockplanung August'!103:103,"Vertiefung")+SUMIFS('Blockplanung August'!$19:$19,'Blockplanung August'!103:103,"Wahl 1")+SUMIFS('Blockplanung August'!$19:$19,'Blockplanung August'!103:103,"Wahl 2")+SUMIFS('Blockplanung Oktober'!$20:$20,'Blockplanung Oktober'!103:103,"Psych")+SUMIFS('Blockplanung Oktober'!$19:$19,'Blockplanung Oktober'!103:103,"Orient.Ph.")+SUMIFS('Blockplanung Oktober'!$19:$19,'Blockplanung Oktober'!103:103,"Vertiefung")+SUMIFS('Blockplanung Oktober'!$19:$19,'Blockplanung Oktober'!103:103,"Wahl 1")+SUMIFS('Blockplanung Oktober'!$19:$19,'Blockplanung Oktober'!103:103,"Wahl 2")</f>
        <v>0</v>
      </c>
      <c r="J84" s="9">
        <f t="shared" si="9"/>
        <v>336</v>
      </c>
      <c r="K84" s="9">
        <f t="shared" si="5"/>
        <v>132</v>
      </c>
      <c r="L84" s="9">
        <f t="shared" si="6"/>
        <v>48</v>
      </c>
      <c r="M84" s="9">
        <f t="shared" si="7"/>
        <v>12</v>
      </c>
      <c r="N84" s="7">
        <f t="shared" si="8"/>
        <v>120</v>
      </c>
      <c r="O84" s="316"/>
    </row>
    <row r="85" spans="1:15" x14ac:dyDescent="0.2">
      <c r="A85" s="258"/>
      <c r="B85" s="310"/>
      <c r="C85" s="11">
        <v>43</v>
      </c>
      <c r="D85" s="39"/>
      <c r="E85" s="9">
        <f>(SUMIFS('Tageplanung April'!$20:$20,'Tageplanung April'!104:104,"APH")+SUMIFS('Tageplanung April'!$18:$18,'Tageplanung April'!104:104,"Orient.Ph.")+SUMIFS('Tageplanung April'!$18:$18,'Tageplanung April'!104:104,"Vertiefung")+SUMIFS('Tageplanung April'!$18:$18,'Tageplanung April'!104:104,"Wahl 1")+SUMIFS('Tageplanung April'!$18:$18,'Tageplanung April'!104:104,"Wahl 2"))*(3+IF($D85="F",2,0))/5+(SUMIFS('Tageplanung August'!$20:$20,'Tageplanung August'!104:104,"APH")+SUMIFS('Tageplanung August'!$18:$18,'Tageplanung August'!104:104,"Orient.Ph.")+SUMIFS('Tageplanung August'!$18:$18,'Tageplanung August'!104:104,"Vertiefung")+SUMIFS('Tageplanung August'!$18:$18,'Tageplanung August'!104:104,"Wahl 1")+SUMIFS('Tageplanung August'!$18:$18,'Tageplanung August'!104:104,"Wahl 2"))*(3+IF($D85="F",2,0))/5+(SUMIFS('Tageplanung Oktober'!$20:$20,'Tageplanung Oktober'!104:104,"APH")+SUMIFS('Tageplanung Oktober'!$18:$18,'Tageplanung Oktober'!104:104,"Orient.Ph.")+SUMIFS('Tageplanung Oktober'!$18:$18,'Tageplanung Oktober'!104:104,"Vertiefung")+SUMIFS('Tageplanung Oktober'!$18:$18,'Tageplanung Oktober'!104:104,"Wahl 1")+SUMIFS('Tageplanung Oktober'!$18:$18,'Tageplanung Oktober'!104:104,"Wahl 2"))*(3+IF($D85="F",2,0))/5+SUMIFS('Blockplanung April'!$20:$20,'Blockplanung April'!104:104,"APH")+SUMIFS('Blockplanung April'!$18:$18,'Blockplanung April'!104:104,"Orient.Ph.")+SUMIFS('Blockplanung April'!$18:$18,'Blockplanung April'!104:104,"Vertiefung")+SUMIFS('Blockplanung April'!$18:$18,'Blockplanung April'!104:104,"Wahl 1")+SUMIFS('Blockplanung April'!$18:$18,'Blockplanung April'!104:104,"Wahl 2")+SUMIFS('Blockplanung August'!$20:$20,'Blockplanung August'!104:104,"APH")+SUMIFS('Blockplanung August'!$18:$18,'Blockplanung August'!104:104,"Orient.Ph.")+SUMIFS('Blockplanung August'!$18:$18,'Blockplanung August'!104:104,"Vertiefung")+SUMIFS('Blockplanung August'!$18:$18,'Blockplanung August'!104:104,"Wahl 1")+SUMIFS('Blockplanung August'!$18:$18,'Blockplanung August'!104:104,"Wahl 2")+SUMIFS('Blockplanung Oktober'!$20:$20,'Blockplanung Oktober'!104:104,"APH")+SUMIFS('Blockplanung Oktober'!$18:$18,'Blockplanung Oktober'!104:104,"Orient.Ph.")+SUMIFS('Blockplanung Oktober'!$18:$18,'Blockplanung Oktober'!104:104,"Vertiefung")+SUMIFS('Blockplanung Oktober'!$18:$18,'Blockplanung Oktober'!104:104,"Wahl 1")+SUMIFS('Blockplanung Oktober'!$18:$18,'Blockplanung Oktober'!104:104,"Wahl 2")</f>
        <v>208.39999999999998</v>
      </c>
      <c r="F85" s="9">
        <f>(SUMIFS('Tageplanung April'!$20:$20,'Tageplanung April'!104:104,"AD")+SUMIFS('Tageplanung April'!$17:$17,'Tageplanung April'!104:104,"Orient.Ph.")+SUMIFS('Tageplanung April'!$17:$17,'Tageplanung April'!104:104,"Vertiefung")+SUMIFS('Tageplanung April'!$17:$17,'Tageplanung April'!104:104,"Wahl 1")+SUMIFS('Tageplanung April'!$17:$17,'Tageplanung April'!104:104,"Wahl 2"))*(3+IF($D85="F",2,0))/5+(SUMIFS('Tageplanung August'!$20:$20,'Tageplanung August'!104:104,"AD")+SUMIFS('Tageplanung August'!$17:$17,'Tageplanung August'!104:104,"Orient.Ph.")+SUMIFS('Tageplanung August'!$17:$17,'Tageplanung August'!104:104,"Vertiefung")+SUMIFS('Tageplanung August'!$17:$17,'Tageplanung August'!104:104,"Wahl 1")+SUMIFS('Tageplanung August'!$17:$17,'Tageplanung August'!104:104,"Wahl 2"))*(3+IF($D85="F",2,0))/5+(SUMIFS('Tageplanung Oktober'!$20:$20,'Tageplanung Oktober'!104:104,"AD")+SUMIFS('Tageplanung Oktober'!$17:$17,'Tageplanung Oktober'!104:104,"Orient.Ph.")+SUMIFS('Tageplanung Oktober'!$17:$17,'Tageplanung Oktober'!104:104,"Vertiefung")+SUMIFS('Tageplanung Oktober'!$17:$17,'Tageplanung Oktober'!104:104,"Wahl 1")+SUMIFS('Tageplanung Oktober'!$17:$17,'Tageplanung Oktober'!104:104,"Wahl 2"))*(3+IF($D85="F",2,0))/5+SUMIFS('Blockplanung April'!$20:$20,'Blockplanung April'!104:104,"AD")+SUMIFS('Blockplanung April'!$17:$17,'Blockplanung April'!104:104,"Orient.Ph.")+SUMIFS('Blockplanung April'!$17:$17,'Blockplanung April'!104:104,"Vertiefung")+SUMIFS('Blockplanung April'!$17:$17,'Blockplanung April'!104:104,"Wahl 1")+SUMIFS('Blockplanung April'!$17:$17,'Blockplanung April'!104:104,"Wahl 2")+SUMIFS('Blockplanung August'!$20:$20,'Blockplanung August'!104:104,"AD")+SUMIFS('Blockplanung August'!$17:$17,'Blockplanung August'!104:104,"Orient.Ph.")+SUMIFS('Blockplanung August'!$17:$17,'Blockplanung August'!104:104,"Vertiefung")+SUMIFS('Blockplanung August'!$17:$17,'Blockplanung August'!104:104,"Wahl 1")+SUMIFS('Blockplanung August'!$17:$17,'Blockplanung August'!104:104,"Wahl 2")+SUMIFS('Blockplanung Oktober'!$20:$20,'Blockplanung Oktober'!104:104,"AD")+SUMIFS('Blockplanung Oktober'!$17:$17,'Blockplanung Oktober'!104:104,"Orient.Ph.")+SUMIFS('Blockplanung Oktober'!$17:$17,'Blockplanung Oktober'!104:104,"Vertiefung")+SUMIFS('Blockplanung Oktober'!$17:$17,'Blockplanung Oktober'!104:104,"Wahl 1")+SUMIFS('Blockplanung Oktober'!$17:$17,'Blockplanung Oktober'!104:104,"Wahl 2")</f>
        <v>151.80000000000001</v>
      </c>
      <c r="G85" s="9">
        <f>(SUMIFS('Tageplanung April'!$20:$20,'Tageplanung April'!104:104,"KH")+SUMIFS('Tageplanung April'!$15:$15,'Tageplanung April'!104:104,"Orient.Ph.")+SUMIFS('Tageplanung April'!$15:$15,'Tageplanung April'!104:104,"Vertiefung")+SUMIFS('Tageplanung April'!$15:$15,'Tageplanung April'!104:104,"Wahl 1")+SUMIFS('Tageplanung April'!$15:$15,'Tageplanung April'!104:104,"Wahl 2"))*(3+IF($D85="F",2,0))/5+(SUMIFS('Tageplanung August'!$20:$20,'Tageplanung August'!104:104,"KH")+SUMIFS('Tageplanung August'!$15:$15,'Tageplanung August'!104:104,"Orient.Ph.")+SUMIFS('Tageplanung August'!$15:$15,'Tageplanung August'!104:104,"Vertiefung")+SUMIFS('Tageplanung August'!$15:$15,'Tageplanung August'!104:104,"Wahl 1")+SUMIFS('Tageplanung August'!$15:$15,'Tageplanung August'!104:104,"Wahl 2"))*(3+IF($D85="F",2,0))/5+(SUMIFS('Tageplanung Oktober'!$20:$20,'Tageplanung Oktober'!104:104,"KH")+SUMIFS('Tageplanung Oktober'!$15:$15,'Tageplanung Oktober'!104:104,"Orient.Ph.")+SUMIFS('Tageplanung Oktober'!$15:$15,'Tageplanung Oktober'!104:104,"Vertiefung")+SUMIFS('Tageplanung Oktober'!$15:$15,'Tageplanung Oktober'!104:104,"Wahl 1")+SUMIFS('Tageplanung Oktober'!$15:$15,'Tageplanung Oktober'!104:104,"Wahl 2"))*(3+IF($D85="F",2,0))/5+SUMIFS('Blockplanung April'!$20:$20,'Blockplanung April'!104:104,"KH")+SUMIFS('Blockplanung April'!$15:$15,'Blockplanung April'!104:104,"Orient.Ph.")+SUMIFS('Blockplanung April'!$15:$15,'Blockplanung April'!104:104,"Vertiefung")+SUMIFS('Blockplanung April'!$15:$15,'Blockplanung April'!104:104,"Wahl 1")+SUMIFS('Blockplanung April'!$15:$15,'Blockplanung April'!104:104,"Wahl 2")+SUMIFS('Blockplanung August'!$20:$20,'Blockplanung August'!104:104,"KH")+SUMIFS('Blockplanung August'!$15:$15,'Blockplanung August'!104:104,"Orient.Ph.")+SUMIFS('Blockplanung August'!$15:$15,'Blockplanung August'!104:104,"Vertiefung")+SUMIFS('Blockplanung August'!$15:$15,'Blockplanung August'!104:104,"Wahl 1")+SUMIFS('Blockplanung August'!$15:$15,'Blockplanung August'!104:104,"Wahl 2")+SUMIFS('Blockplanung Oktober'!$20:$20,'Blockplanung Oktober'!104:104,"KH")+SUMIFS('Blockplanung Oktober'!$15:$15,'Blockplanung Oktober'!104:104,"Orient.Ph.")+SUMIFS('Blockplanung Oktober'!$15:$15,'Blockplanung Oktober'!104:104,"Vertiefung")+SUMIFS('Blockplanung Oktober'!$15:$15,'Blockplanung Oktober'!104:104,"Wahl 1")+SUMIFS('Blockplanung Oktober'!$15:$15,'Blockplanung Oktober'!104:104,"Wahl 2")</f>
        <v>120.8</v>
      </c>
      <c r="H85" s="9">
        <f>(SUMIFS('Tageplanung April'!$20:$20,'Tageplanung April'!104:104,"Päd")+SUMIFS('Tageplanung April'!$16:$16,'Tageplanung April'!104:104,"Orient.Ph.")+SUMIFS('Tageplanung April'!$16:$16,'Tageplanung April'!104:104,"Vertiefung")+SUMIFS('Tageplanung April'!$16:$16,'Tageplanung April'!104:104,"Wahl 1")+SUMIFS('Tageplanung April'!$16:$16,'Tageplanung April'!104:104,"Wahl 2"))*(3+IF($D85="F",2,0))/5+(SUMIFS('Tageplanung August'!$20:$20,'Tageplanung August'!104:104,"Päd")+SUMIFS('Tageplanung August'!$16:$16,'Tageplanung August'!104:104,"Orient.Ph.")+SUMIFS('Tageplanung August'!$16:$16,'Tageplanung August'!104:104,"Vertiefung")+SUMIFS('Tageplanung August'!$16:$16,'Tageplanung August'!104:104,"Wahl 1")+SUMIFS('Tageplanung August'!$16:$16,'Tageplanung August'!104:104,"Wahl 2"))*(3+IF($D85="F",2,0))/5+(SUMIFS('Tageplanung Oktober'!$20:$20,'Tageplanung Oktober'!104:104,"Päd")+SUMIFS('Tageplanung Oktober'!$16:$16,'Tageplanung Oktober'!104:104,"Orient.Ph.")+SUMIFS('Tageplanung Oktober'!$16:$16,'Tageplanung Oktober'!104:104,"Vertiefung")+SUMIFS('Tageplanung Oktober'!$16:$16,'Tageplanung Oktober'!104:104,"Wahl 1")+SUMIFS('Tageplanung Oktober'!$16:$16,'Tageplanung Oktober'!104:104,"Wahl 2"))*(3+IF($D85="F",2,0))/5+SUMIFS('Blockplanung April'!$20:$20,'Blockplanung April'!104:104,"Päd")+SUMIFS('Blockplanung April'!$16:$16,'Blockplanung April'!104:104,"Orient.Ph.")+SUMIFS('Blockplanung April'!$16:$16,'Blockplanung April'!104:104,"Vertiefung")+SUMIFS('Blockplanung April'!$16:$16,'Blockplanung April'!104:104,"Wahl 1")+SUMIFS('Blockplanung April'!$16:$16,'Blockplanung April'!104:104,"Wahl 2")+SUMIFS('Blockplanung August'!$20:$20,'Blockplanung August'!104:104,"Päd")+SUMIFS('Blockplanung August'!$16:$16,'Blockplanung August'!104:104,"Orient.Ph.")+SUMIFS('Blockplanung August'!$16:$16,'Blockplanung August'!104:104,"Vertiefung")+SUMIFS('Blockplanung August'!$16:$16,'Blockplanung August'!104:104,"Wahl 1")+SUMIFS('Blockplanung August'!$16:$16,'Blockplanung August'!104:104,"Wahl 2")+SUMIFS('Blockplanung Oktober'!$20:$20,'Blockplanung Oktober'!104:104,"Päd")+SUMIFS('Blockplanung Oktober'!$16:$16,'Blockplanung Oktober'!104:104,"Orient.Ph.")+SUMIFS('Blockplanung Oktober'!$16:$16,'Blockplanung Oktober'!104:104,"Vertiefung")+SUMIFS('Blockplanung Oktober'!$16:$16,'Blockplanung Oktober'!104:104,"Wahl 1")+SUMIFS('Blockplanung Oktober'!$16:$16,'Blockplanung Oktober'!104:104,"Wahl 2")</f>
        <v>18.2</v>
      </c>
      <c r="I85" s="9">
        <f>(SUMIFS('Tageplanung April'!$20:$20,'Tageplanung April'!104:104,"Psych")+SUMIFS('Tageplanung April'!$19:$19,'Tageplanung April'!104:104,"Orient.Ph.")+SUMIFS('Tageplanung April'!$19:$19,'Tageplanung April'!104:104,"Vertiefung")+SUMIFS('Tageplanung April'!$19:$19,'Tageplanung April'!104:104,"Wahl 1")+SUMIFS('Tageplanung April'!$19:$19,'Tageplanung April'!104:104,"Wahl 2"))*(3+IF($D85="F",2,0))/5+(SUMIFS('Tageplanung August'!$20:$20,'Tageplanung August'!104:104,"Psych")+SUMIFS('Tageplanung August'!$19:$19,'Tageplanung August'!104:104,"Orient.Ph.")+SUMIFS('Tageplanung August'!$19:$19,'Tageplanung August'!104:104,"Vertiefung")+SUMIFS('Tageplanung August'!$19:$19,'Tageplanung August'!104:104,"Wahl 1")+SUMIFS('Tageplanung August'!$19:$19,'Tageplanung August'!104:104,"Wahl 2"))*(3+IF($D85="F",2,0))/5+(SUMIFS('Tageplanung Oktober'!$20:$20,'Tageplanung Oktober'!104:104,"Psych")+SUMIFS('Tageplanung Oktober'!$19:$19,'Tageplanung Oktober'!104:104,"Orient.Ph.")+SUMIFS('Tageplanung Oktober'!$19:$19,'Tageplanung Oktober'!104:104,"Vertiefung")+SUMIFS('Tageplanung Oktober'!$19:$19,'Tageplanung Oktober'!104:104,"Wahl 1")+SUMIFS('Tageplanung Oktober'!$19:$19,'Tageplanung Oktober'!104:104,"Wahl 2"))*(3+IF($D85="F",2,0))/5+SUMIFS('Blockplanung April'!$20:$20,'Blockplanung April'!104:104,"Psych")+SUMIFS('Blockplanung April'!$19:$19,'Blockplanung April'!104:104,"Orient.Ph.")+SUMIFS('Blockplanung April'!$19:$19,'Blockplanung April'!104:104,"Vertiefung")+SUMIFS('Blockplanung April'!$19:$19,'Blockplanung April'!104:104,"Wahl 1")+SUMIFS('Blockplanung April'!$19:$19,'Blockplanung April'!104:104,"Wahl 2")+SUMIFS('Blockplanung August'!$20:$20,'Blockplanung August'!104:104,"Psych")+SUMIFS('Blockplanung August'!$19:$19,'Blockplanung August'!104:104,"Orient.Ph.")+SUMIFS('Blockplanung August'!$19:$19,'Blockplanung August'!104:104,"Vertiefung")+SUMIFS('Blockplanung August'!$19:$19,'Blockplanung August'!104:104,"Wahl 1")+SUMIFS('Blockplanung August'!$19:$19,'Blockplanung August'!104:104,"Wahl 2")+SUMIFS('Blockplanung Oktober'!$20:$20,'Blockplanung Oktober'!104:104,"Psych")+SUMIFS('Blockplanung Oktober'!$19:$19,'Blockplanung Oktober'!104:104,"Orient.Ph.")+SUMIFS('Blockplanung Oktober'!$19:$19,'Blockplanung Oktober'!104:104,"Vertiefung")+SUMIFS('Blockplanung Oktober'!$19:$19,'Blockplanung Oktober'!104:104,"Wahl 1")+SUMIFS('Blockplanung Oktober'!$19:$19,'Blockplanung Oktober'!104:104,"Wahl 2")</f>
        <v>0</v>
      </c>
      <c r="J85" s="9">
        <f t="shared" si="9"/>
        <v>336</v>
      </c>
      <c r="K85" s="9">
        <f t="shared" si="5"/>
        <v>132</v>
      </c>
      <c r="L85" s="9">
        <f t="shared" si="6"/>
        <v>48</v>
      </c>
      <c r="M85" s="9">
        <f t="shared" si="7"/>
        <v>12</v>
      </c>
      <c r="N85" s="7">
        <f t="shared" si="8"/>
        <v>120</v>
      </c>
      <c r="O85" s="316"/>
    </row>
    <row r="86" spans="1:15" x14ac:dyDescent="0.2">
      <c r="A86" s="258"/>
      <c r="B86" s="310" t="s">
        <v>2</v>
      </c>
      <c r="C86" s="11">
        <v>44</v>
      </c>
      <c r="D86" s="39" t="s">
        <v>27</v>
      </c>
      <c r="E86" s="9">
        <f>(SUMIFS('Tageplanung April'!$20:$20,'Tageplanung April'!105:105,"APH")+SUMIFS('Tageplanung April'!$18:$18,'Tageplanung April'!105:105,"Orient.Ph.")+SUMIFS('Tageplanung April'!$18:$18,'Tageplanung April'!105:105,"Vertiefung")+SUMIFS('Tageplanung April'!$18:$18,'Tageplanung April'!105:105,"Wahl 1")+SUMIFS('Tageplanung April'!$18:$18,'Tageplanung April'!105:105,"Wahl 2"))*(3+IF($D86="F",2,0))/5+(SUMIFS('Tageplanung August'!$20:$20,'Tageplanung August'!105:105,"APH")+SUMIFS('Tageplanung August'!$18:$18,'Tageplanung August'!105:105,"Orient.Ph.")+SUMIFS('Tageplanung August'!$18:$18,'Tageplanung August'!105:105,"Vertiefung")+SUMIFS('Tageplanung August'!$18:$18,'Tageplanung August'!105:105,"Wahl 1")+SUMIFS('Tageplanung August'!$18:$18,'Tageplanung August'!105:105,"Wahl 2"))*(3+IF($D86="F",2,0))/5+(SUMIFS('Tageplanung Oktober'!$20:$20,'Tageplanung Oktober'!105:105,"APH")+SUMIFS('Tageplanung Oktober'!$18:$18,'Tageplanung Oktober'!105:105,"Orient.Ph.")+SUMIFS('Tageplanung Oktober'!$18:$18,'Tageplanung Oktober'!105:105,"Vertiefung")+SUMIFS('Tageplanung Oktober'!$18:$18,'Tageplanung Oktober'!105:105,"Wahl 1")+SUMIFS('Tageplanung Oktober'!$18:$18,'Tageplanung Oktober'!105:105,"Wahl 2"))*(3+IF($D86="F",2,0))/5+SUMIFS('Blockplanung April'!$20:$20,'Blockplanung April'!105:105,"APH")+SUMIFS('Blockplanung April'!$18:$18,'Blockplanung April'!105:105,"Orient.Ph.")+SUMIFS('Blockplanung April'!$18:$18,'Blockplanung April'!105:105,"Vertiefung")+SUMIFS('Blockplanung April'!$18:$18,'Blockplanung April'!105:105,"Wahl 1")+SUMIFS('Blockplanung April'!$18:$18,'Blockplanung April'!105:105,"Wahl 2")+SUMIFS('Blockplanung August'!$20:$20,'Blockplanung August'!105:105,"APH")+SUMIFS('Blockplanung August'!$18:$18,'Blockplanung August'!105:105,"Orient.Ph.")+SUMIFS('Blockplanung August'!$18:$18,'Blockplanung August'!105:105,"Vertiefung")+SUMIFS('Blockplanung August'!$18:$18,'Blockplanung August'!105:105,"Wahl 1")+SUMIFS('Blockplanung August'!$18:$18,'Blockplanung August'!105:105,"Wahl 2")+SUMIFS('Blockplanung Oktober'!$20:$20,'Blockplanung Oktober'!105:105,"APH")+SUMIFS('Blockplanung Oktober'!$18:$18,'Blockplanung Oktober'!105:105,"Orient.Ph.")+SUMIFS('Blockplanung Oktober'!$18:$18,'Blockplanung Oktober'!105:105,"Vertiefung")+SUMIFS('Blockplanung Oktober'!$18:$18,'Blockplanung Oktober'!105:105,"Wahl 1")+SUMIFS('Blockplanung Oktober'!$18:$18,'Blockplanung Oktober'!105:105,"Wahl 2")</f>
        <v>290</v>
      </c>
      <c r="F86" s="9">
        <f>(SUMIFS('Tageplanung April'!$20:$20,'Tageplanung April'!105:105,"AD")+SUMIFS('Tageplanung April'!$17:$17,'Tageplanung April'!105:105,"Orient.Ph.")+SUMIFS('Tageplanung April'!$17:$17,'Tageplanung April'!105:105,"Vertiefung")+SUMIFS('Tageplanung April'!$17:$17,'Tageplanung April'!105:105,"Wahl 1")+SUMIFS('Tageplanung April'!$17:$17,'Tageplanung April'!105:105,"Wahl 2"))*(3+IF($D86="F",2,0))/5+(SUMIFS('Tageplanung August'!$20:$20,'Tageplanung August'!105:105,"AD")+SUMIFS('Tageplanung August'!$17:$17,'Tageplanung August'!105:105,"Orient.Ph.")+SUMIFS('Tageplanung August'!$17:$17,'Tageplanung August'!105:105,"Vertiefung")+SUMIFS('Tageplanung August'!$17:$17,'Tageplanung August'!105:105,"Wahl 1")+SUMIFS('Tageplanung August'!$17:$17,'Tageplanung August'!105:105,"Wahl 2"))*(3+IF($D86="F",2,0))/5+(SUMIFS('Tageplanung Oktober'!$20:$20,'Tageplanung Oktober'!105:105,"AD")+SUMIFS('Tageplanung Oktober'!$17:$17,'Tageplanung Oktober'!105:105,"Orient.Ph.")+SUMIFS('Tageplanung Oktober'!$17:$17,'Tageplanung Oktober'!105:105,"Vertiefung")+SUMIFS('Tageplanung Oktober'!$17:$17,'Tageplanung Oktober'!105:105,"Wahl 1")+SUMIFS('Tageplanung Oktober'!$17:$17,'Tageplanung Oktober'!105:105,"Wahl 2"))*(3+IF($D86="F",2,0))/5+SUMIFS('Blockplanung April'!$20:$20,'Blockplanung April'!105:105,"AD")+SUMIFS('Blockplanung April'!$17:$17,'Blockplanung April'!105:105,"Orient.Ph.")+SUMIFS('Blockplanung April'!$17:$17,'Blockplanung April'!105:105,"Vertiefung")+SUMIFS('Blockplanung April'!$17:$17,'Blockplanung April'!105:105,"Wahl 1")+SUMIFS('Blockplanung April'!$17:$17,'Blockplanung April'!105:105,"Wahl 2")+SUMIFS('Blockplanung August'!$20:$20,'Blockplanung August'!105:105,"AD")+SUMIFS('Blockplanung August'!$17:$17,'Blockplanung August'!105:105,"Orient.Ph.")+SUMIFS('Blockplanung August'!$17:$17,'Blockplanung August'!105:105,"Vertiefung")+SUMIFS('Blockplanung August'!$17:$17,'Blockplanung August'!105:105,"Wahl 1")+SUMIFS('Blockplanung August'!$17:$17,'Blockplanung August'!105:105,"Wahl 2")+SUMIFS('Blockplanung Oktober'!$20:$20,'Blockplanung Oktober'!105:105,"AD")+SUMIFS('Blockplanung Oktober'!$17:$17,'Blockplanung Oktober'!105:105,"Orient.Ph.")+SUMIFS('Blockplanung Oktober'!$17:$17,'Blockplanung Oktober'!105:105,"Vertiefung")+SUMIFS('Blockplanung Oktober'!$17:$17,'Blockplanung Oktober'!105:105,"Wahl 1")+SUMIFS('Blockplanung Oktober'!$17:$17,'Blockplanung Oktober'!105:105,"Wahl 2")</f>
        <v>207</v>
      </c>
      <c r="G86" s="9">
        <f>(SUMIFS('Tageplanung April'!$20:$20,'Tageplanung April'!105:105,"KH")+SUMIFS('Tageplanung April'!$15:$15,'Tageplanung April'!105:105,"Orient.Ph.")+SUMIFS('Tageplanung April'!$15:$15,'Tageplanung April'!105:105,"Vertiefung")+SUMIFS('Tageplanung April'!$15:$15,'Tageplanung April'!105:105,"Wahl 1")+SUMIFS('Tageplanung April'!$15:$15,'Tageplanung April'!105:105,"Wahl 2"))*(3+IF($D86="F",2,0))/5+(SUMIFS('Tageplanung August'!$20:$20,'Tageplanung August'!105:105,"KH")+SUMIFS('Tageplanung August'!$15:$15,'Tageplanung August'!105:105,"Orient.Ph.")+SUMIFS('Tageplanung August'!$15:$15,'Tageplanung August'!105:105,"Vertiefung")+SUMIFS('Tageplanung August'!$15:$15,'Tageplanung August'!105:105,"Wahl 1")+SUMIFS('Tageplanung August'!$15:$15,'Tageplanung August'!105:105,"Wahl 2"))*(3+IF($D86="F",2,0))/5+(SUMIFS('Tageplanung Oktober'!$20:$20,'Tageplanung Oktober'!105:105,"KH")+SUMIFS('Tageplanung Oktober'!$15:$15,'Tageplanung Oktober'!105:105,"Orient.Ph.")+SUMIFS('Tageplanung Oktober'!$15:$15,'Tageplanung Oktober'!105:105,"Vertiefung")+SUMIFS('Tageplanung Oktober'!$15:$15,'Tageplanung Oktober'!105:105,"Wahl 1")+SUMIFS('Tageplanung Oktober'!$15:$15,'Tageplanung Oktober'!105:105,"Wahl 2"))*(3+IF($D86="F",2,0))/5+SUMIFS('Blockplanung April'!$20:$20,'Blockplanung April'!105:105,"KH")+SUMIFS('Blockplanung April'!$15:$15,'Blockplanung April'!105:105,"Orient.Ph.")+SUMIFS('Blockplanung April'!$15:$15,'Blockplanung April'!105:105,"Vertiefung")+SUMIFS('Blockplanung April'!$15:$15,'Blockplanung April'!105:105,"Wahl 1")+SUMIFS('Blockplanung April'!$15:$15,'Blockplanung April'!105:105,"Wahl 2")+SUMIFS('Blockplanung August'!$20:$20,'Blockplanung August'!105:105,"KH")+SUMIFS('Blockplanung August'!$15:$15,'Blockplanung August'!105:105,"Orient.Ph.")+SUMIFS('Blockplanung August'!$15:$15,'Blockplanung August'!105:105,"Vertiefung")+SUMIFS('Blockplanung August'!$15:$15,'Blockplanung August'!105:105,"Wahl 1")+SUMIFS('Blockplanung August'!$15:$15,'Blockplanung August'!105:105,"Wahl 2")+SUMIFS('Blockplanung Oktober'!$20:$20,'Blockplanung Oktober'!105:105,"KH")+SUMIFS('Blockplanung Oktober'!$15:$15,'Blockplanung Oktober'!105:105,"Orient.Ph.")+SUMIFS('Blockplanung Oktober'!$15:$15,'Blockplanung Oktober'!105:105,"Vertiefung")+SUMIFS('Blockplanung Oktober'!$15:$15,'Blockplanung Oktober'!105:105,"Wahl 1")+SUMIFS('Blockplanung Oktober'!$15:$15,'Blockplanung Oktober'!105:105,"Wahl 2")</f>
        <v>152</v>
      </c>
      <c r="H86" s="9">
        <f>(SUMIFS('Tageplanung April'!$20:$20,'Tageplanung April'!105:105,"Päd")+SUMIFS('Tageplanung April'!$16:$16,'Tageplanung April'!105:105,"Orient.Ph.")+SUMIFS('Tageplanung April'!$16:$16,'Tageplanung April'!105:105,"Vertiefung")+SUMIFS('Tageplanung April'!$16:$16,'Tageplanung April'!105:105,"Wahl 1")+SUMIFS('Tageplanung April'!$16:$16,'Tageplanung April'!105:105,"Wahl 2"))*(3+IF($D86="F",2,0))/5+(SUMIFS('Tageplanung August'!$20:$20,'Tageplanung August'!105:105,"Päd")+SUMIFS('Tageplanung August'!$16:$16,'Tageplanung August'!105:105,"Orient.Ph.")+SUMIFS('Tageplanung August'!$16:$16,'Tageplanung August'!105:105,"Vertiefung")+SUMIFS('Tageplanung August'!$16:$16,'Tageplanung August'!105:105,"Wahl 1")+SUMIFS('Tageplanung August'!$16:$16,'Tageplanung August'!105:105,"Wahl 2"))*(3+IF($D86="F",2,0))/5+(SUMIFS('Tageplanung Oktober'!$20:$20,'Tageplanung Oktober'!105:105,"Päd")+SUMIFS('Tageplanung Oktober'!$16:$16,'Tageplanung Oktober'!105:105,"Orient.Ph.")+SUMIFS('Tageplanung Oktober'!$16:$16,'Tageplanung Oktober'!105:105,"Vertiefung")+SUMIFS('Tageplanung Oktober'!$16:$16,'Tageplanung Oktober'!105:105,"Wahl 1")+SUMIFS('Tageplanung Oktober'!$16:$16,'Tageplanung Oktober'!105:105,"Wahl 2"))*(3+IF($D86="F",2,0))/5+SUMIFS('Blockplanung April'!$20:$20,'Blockplanung April'!105:105,"Päd")+SUMIFS('Blockplanung April'!$16:$16,'Blockplanung April'!105:105,"Orient.Ph.")+SUMIFS('Blockplanung April'!$16:$16,'Blockplanung April'!105:105,"Vertiefung")+SUMIFS('Blockplanung April'!$16:$16,'Blockplanung April'!105:105,"Wahl 1")+SUMIFS('Blockplanung April'!$16:$16,'Blockplanung April'!105:105,"Wahl 2")+SUMIFS('Blockplanung August'!$20:$20,'Blockplanung August'!105:105,"Päd")+SUMIFS('Blockplanung August'!$16:$16,'Blockplanung August'!105:105,"Orient.Ph.")+SUMIFS('Blockplanung August'!$16:$16,'Blockplanung August'!105:105,"Vertiefung")+SUMIFS('Blockplanung August'!$16:$16,'Blockplanung August'!105:105,"Wahl 1")+SUMIFS('Blockplanung August'!$16:$16,'Blockplanung August'!105:105,"Wahl 2")+SUMIFS('Blockplanung Oktober'!$20:$20,'Blockplanung Oktober'!105:105,"Päd")+SUMIFS('Blockplanung Oktober'!$16:$16,'Blockplanung Oktober'!105:105,"Orient.Ph.")+SUMIFS('Blockplanung Oktober'!$16:$16,'Blockplanung Oktober'!105:105,"Vertiefung")+SUMIFS('Blockplanung Oktober'!$16:$16,'Blockplanung Oktober'!105:105,"Wahl 1")+SUMIFS('Blockplanung Oktober'!$16:$16,'Blockplanung Oktober'!105:105,"Wahl 2")</f>
        <v>23</v>
      </c>
      <c r="I86" s="9">
        <f>(SUMIFS('Tageplanung April'!$20:$20,'Tageplanung April'!105:105,"Psych")+SUMIFS('Tageplanung April'!$19:$19,'Tageplanung April'!105:105,"Orient.Ph.")+SUMIFS('Tageplanung April'!$19:$19,'Tageplanung April'!105:105,"Vertiefung")+SUMIFS('Tageplanung April'!$19:$19,'Tageplanung April'!105:105,"Wahl 1")+SUMIFS('Tageplanung April'!$19:$19,'Tageplanung April'!105:105,"Wahl 2"))*(3+IF($D86="F",2,0))/5+(SUMIFS('Tageplanung August'!$20:$20,'Tageplanung August'!105:105,"Psych")+SUMIFS('Tageplanung August'!$19:$19,'Tageplanung August'!105:105,"Orient.Ph.")+SUMIFS('Tageplanung August'!$19:$19,'Tageplanung August'!105:105,"Vertiefung")+SUMIFS('Tageplanung August'!$19:$19,'Tageplanung August'!105:105,"Wahl 1")+SUMIFS('Tageplanung August'!$19:$19,'Tageplanung August'!105:105,"Wahl 2"))*(3+IF($D86="F",2,0))/5+(SUMIFS('Tageplanung Oktober'!$20:$20,'Tageplanung Oktober'!105:105,"Psych")+SUMIFS('Tageplanung Oktober'!$19:$19,'Tageplanung Oktober'!105:105,"Orient.Ph.")+SUMIFS('Tageplanung Oktober'!$19:$19,'Tageplanung Oktober'!105:105,"Vertiefung")+SUMIFS('Tageplanung Oktober'!$19:$19,'Tageplanung Oktober'!105:105,"Wahl 1")+SUMIFS('Tageplanung Oktober'!$19:$19,'Tageplanung Oktober'!105:105,"Wahl 2"))*(3+IF($D86="F",2,0))/5+SUMIFS('Blockplanung April'!$20:$20,'Blockplanung April'!105:105,"Psych")+SUMIFS('Blockplanung April'!$19:$19,'Blockplanung April'!105:105,"Orient.Ph.")+SUMIFS('Blockplanung April'!$19:$19,'Blockplanung April'!105:105,"Vertiefung")+SUMIFS('Blockplanung April'!$19:$19,'Blockplanung April'!105:105,"Wahl 1")+SUMIFS('Blockplanung April'!$19:$19,'Blockplanung April'!105:105,"Wahl 2")+SUMIFS('Blockplanung August'!$20:$20,'Blockplanung August'!105:105,"Psych")+SUMIFS('Blockplanung August'!$19:$19,'Blockplanung August'!105:105,"Orient.Ph.")+SUMIFS('Blockplanung August'!$19:$19,'Blockplanung August'!105:105,"Vertiefung")+SUMIFS('Blockplanung August'!$19:$19,'Blockplanung August'!105:105,"Wahl 1")+SUMIFS('Blockplanung August'!$19:$19,'Blockplanung August'!105:105,"Wahl 2")+SUMIFS('Blockplanung Oktober'!$20:$20,'Blockplanung Oktober'!105:105,"Psych")+SUMIFS('Blockplanung Oktober'!$19:$19,'Blockplanung Oktober'!105:105,"Orient.Ph.")+SUMIFS('Blockplanung Oktober'!$19:$19,'Blockplanung Oktober'!105:105,"Vertiefung")+SUMIFS('Blockplanung Oktober'!$19:$19,'Blockplanung Oktober'!105:105,"Wahl 1")+SUMIFS('Blockplanung Oktober'!$19:$19,'Blockplanung Oktober'!105:105,"Wahl 2")</f>
        <v>0</v>
      </c>
      <c r="J86" s="9">
        <f t="shared" si="9"/>
        <v>336</v>
      </c>
      <c r="K86" s="9">
        <f t="shared" si="5"/>
        <v>132</v>
      </c>
      <c r="L86" s="9">
        <f t="shared" si="6"/>
        <v>48</v>
      </c>
      <c r="M86" s="9">
        <f t="shared" si="7"/>
        <v>12</v>
      </c>
      <c r="N86" s="7">
        <f t="shared" si="8"/>
        <v>120</v>
      </c>
      <c r="O86" s="316"/>
    </row>
    <row r="87" spans="1:15" x14ac:dyDescent="0.2">
      <c r="A87" s="258"/>
      <c r="B87" s="310"/>
      <c r="C87" s="11">
        <v>45</v>
      </c>
      <c r="D87" s="39"/>
      <c r="E87" s="9">
        <f>(SUMIFS('Tageplanung April'!$20:$20,'Tageplanung April'!106:106,"APH")+SUMIFS('Tageplanung April'!$18:$18,'Tageplanung April'!106:106,"Orient.Ph.")+SUMIFS('Tageplanung April'!$18:$18,'Tageplanung April'!106:106,"Vertiefung")+SUMIFS('Tageplanung April'!$18:$18,'Tageplanung April'!106:106,"Wahl 1")+SUMIFS('Tageplanung April'!$18:$18,'Tageplanung April'!106:106,"Wahl 2"))*(3+IF($D87="F",2,0))/5+(SUMIFS('Tageplanung August'!$20:$20,'Tageplanung August'!106:106,"APH")+SUMIFS('Tageplanung August'!$18:$18,'Tageplanung August'!106:106,"Orient.Ph.")+SUMIFS('Tageplanung August'!$18:$18,'Tageplanung August'!106:106,"Vertiefung")+SUMIFS('Tageplanung August'!$18:$18,'Tageplanung August'!106:106,"Wahl 1")+SUMIFS('Tageplanung August'!$18:$18,'Tageplanung August'!106:106,"Wahl 2"))*(3+IF($D87="F",2,0))/5+(SUMIFS('Tageplanung Oktober'!$20:$20,'Tageplanung Oktober'!106:106,"APH")+SUMIFS('Tageplanung Oktober'!$18:$18,'Tageplanung Oktober'!106:106,"Orient.Ph.")+SUMIFS('Tageplanung Oktober'!$18:$18,'Tageplanung Oktober'!106:106,"Vertiefung")+SUMIFS('Tageplanung Oktober'!$18:$18,'Tageplanung Oktober'!106:106,"Wahl 1")+SUMIFS('Tageplanung Oktober'!$18:$18,'Tageplanung Oktober'!106:106,"Wahl 2"))*(3+IF($D87="F",2,0))/5+SUMIFS('Blockplanung April'!$20:$20,'Blockplanung April'!106:106,"APH")+SUMIFS('Blockplanung April'!$18:$18,'Blockplanung April'!106:106,"Orient.Ph.")+SUMIFS('Blockplanung April'!$18:$18,'Blockplanung April'!106:106,"Vertiefung")+SUMIFS('Blockplanung April'!$18:$18,'Blockplanung April'!106:106,"Wahl 1")+SUMIFS('Blockplanung April'!$18:$18,'Blockplanung April'!106:106,"Wahl 2")+SUMIFS('Blockplanung August'!$20:$20,'Blockplanung August'!106:106,"APH")+SUMIFS('Blockplanung August'!$18:$18,'Blockplanung August'!106:106,"Orient.Ph.")+SUMIFS('Blockplanung August'!$18:$18,'Blockplanung August'!106:106,"Vertiefung")+SUMIFS('Blockplanung August'!$18:$18,'Blockplanung August'!106:106,"Wahl 1")+SUMIFS('Blockplanung August'!$18:$18,'Blockplanung August'!106:106,"Wahl 2")+SUMIFS('Blockplanung Oktober'!$20:$20,'Blockplanung Oktober'!106:106,"APH")+SUMIFS('Blockplanung Oktober'!$18:$18,'Blockplanung Oktober'!106:106,"Orient.Ph.")+SUMIFS('Blockplanung Oktober'!$18:$18,'Blockplanung Oktober'!106:106,"Vertiefung")+SUMIFS('Blockplanung Oktober'!$18:$18,'Blockplanung Oktober'!106:106,"Wahl 1")+SUMIFS('Blockplanung Oktober'!$18:$18,'Blockplanung Oktober'!106:106,"Wahl 2")</f>
        <v>208.39999999999998</v>
      </c>
      <c r="F87" s="9">
        <f>(SUMIFS('Tageplanung April'!$20:$20,'Tageplanung April'!106:106,"AD")+SUMIFS('Tageplanung April'!$17:$17,'Tageplanung April'!106:106,"Orient.Ph.")+SUMIFS('Tageplanung April'!$17:$17,'Tageplanung April'!106:106,"Vertiefung")+SUMIFS('Tageplanung April'!$17:$17,'Tageplanung April'!106:106,"Wahl 1")+SUMIFS('Tageplanung April'!$17:$17,'Tageplanung April'!106:106,"Wahl 2"))*(3+IF($D87="F",2,0))/5+(SUMIFS('Tageplanung August'!$20:$20,'Tageplanung August'!106:106,"AD")+SUMIFS('Tageplanung August'!$17:$17,'Tageplanung August'!106:106,"Orient.Ph.")+SUMIFS('Tageplanung August'!$17:$17,'Tageplanung August'!106:106,"Vertiefung")+SUMIFS('Tageplanung August'!$17:$17,'Tageplanung August'!106:106,"Wahl 1")+SUMIFS('Tageplanung August'!$17:$17,'Tageplanung August'!106:106,"Wahl 2"))*(3+IF($D87="F",2,0))/5+(SUMIFS('Tageplanung Oktober'!$20:$20,'Tageplanung Oktober'!106:106,"AD")+SUMIFS('Tageplanung Oktober'!$17:$17,'Tageplanung Oktober'!106:106,"Orient.Ph.")+SUMIFS('Tageplanung Oktober'!$17:$17,'Tageplanung Oktober'!106:106,"Vertiefung")+SUMIFS('Tageplanung Oktober'!$17:$17,'Tageplanung Oktober'!106:106,"Wahl 1")+SUMIFS('Tageplanung Oktober'!$17:$17,'Tageplanung Oktober'!106:106,"Wahl 2"))*(3+IF($D87="F",2,0))/5+SUMIFS('Blockplanung April'!$20:$20,'Blockplanung April'!106:106,"AD")+SUMIFS('Blockplanung April'!$17:$17,'Blockplanung April'!106:106,"Orient.Ph.")+SUMIFS('Blockplanung April'!$17:$17,'Blockplanung April'!106:106,"Vertiefung")+SUMIFS('Blockplanung April'!$17:$17,'Blockplanung April'!106:106,"Wahl 1")+SUMIFS('Blockplanung April'!$17:$17,'Blockplanung April'!106:106,"Wahl 2")+SUMIFS('Blockplanung August'!$20:$20,'Blockplanung August'!106:106,"AD")+SUMIFS('Blockplanung August'!$17:$17,'Blockplanung August'!106:106,"Orient.Ph.")+SUMIFS('Blockplanung August'!$17:$17,'Blockplanung August'!106:106,"Vertiefung")+SUMIFS('Blockplanung August'!$17:$17,'Blockplanung August'!106:106,"Wahl 1")+SUMIFS('Blockplanung August'!$17:$17,'Blockplanung August'!106:106,"Wahl 2")+SUMIFS('Blockplanung Oktober'!$20:$20,'Blockplanung Oktober'!106:106,"AD")+SUMIFS('Blockplanung Oktober'!$17:$17,'Blockplanung Oktober'!106:106,"Orient.Ph.")+SUMIFS('Blockplanung Oktober'!$17:$17,'Blockplanung Oktober'!106:106,"Vertiefung")+SUMIFS('Blockplanung Oktober'!$17:$17,'Blockplanung Oktober'!106:106,"Wahl 1")+SUMIFS('Blockplanung Oktober'!$17:$17,'Blockplanung Oktober'!106:106,"Wahl 2")</f>
        <v>154.19999999999999</v>
      </c>
      <c r="G87" s="9">
        <f>(SUMIFS('Tageplanung April'!$20:$20,'Tageplanung April'!106:106,"KH")+SUMIFS('Tageplanung April'!$15:$15,'Tageplanung April'!106:106,"Orient.Ph.")+SUMIFS('Tageplanung April'!$15:$15,'Tageplanung April'!106:106,"Vertiefung")+SUMIFS('Tageplanung April'!$15:$15,'Tageplanung April'!106:106,"Wahl 1")+SUMIFS('Tageplanung April'!$15:$15,'Tageplanung April'!106:106,"Wahl 2"))*(3+IF($D87="F",2,0))/5+(SUMIFS('Tageplanung August'!$20:$20,'Tageplanung August'!106:106,"KH")+SUMIFS('Tageplanung August'!$15:$15,'Tageplanung August'!106:106,"Orient.Ph.")+SUMIFS('Tageplanung August'!$15:$15,'Tageplanung August'!106:106,"Vertiefung")+SUMIFS('Tageplanung August'!$15:$15,'Tageplanung August'!106:106,"Wahl 1")+SUMIFS('Tageplanung August'!$15:$15,'Tageplanung August'!106:106,"Wahl 2"))*(3+IF($D87="F",2,0))/5+(SUMIFS('Tageplanung Oktober'!$20:$20,'Tageplanung Oktober'!106:106,"KH")+SUMIFS('Tageplanung Oktober'!$15:$15,'Tageplanung Oktober'!106:106,"Orient.Ph.")+SUMIFS('Tageplanung Oktober'!$15:$15,'Tageplanung Oktober'!106:106,"Vertiefung")+SUMIFS('Tageplanung Oktober'!$15:$15,'Tageplanung Oktober'!106:106,"Wahl 1")+SUMIFS('Tageplanung Oktober'!$15:$15,'Tageplanung Oktober'!106:106,"Wahl 2"))*(3+IF($D87="F",2,0))/5+SUMIFS('Blockplanung April'!$20:$20,'Blockplanung April'!106:106,"KH")+SUMIFS('Blockplanung April'!$15:$15,'Blockplanung April'!106:106,"Orient.Ph.")+SUMIFS('Blockplanung April'!$15:$15,'Blockplanung April'!106:106,"Vertiefung")+SUMIFS('Blockplanung April'!$15:$15,'Blockplanung April'!106:106,"Wahl 1")+SUMIFS('Blockplanung April'!$15:$15,'Blockplanung April'!106:106,"Wahl 2")+SUMIFS('Blockplanung August'!$20:$20,'Blockplanung August'!106:106,"KH")+SUMIFS('Blockplanung August'!$15:$15,'Blockplanung August'!106:106,"Orient.Ph.")+SUMIFS('Blockplanung August'!$15:$15,'Blockplanung August'!106:106,"Vertiefung")+SUMIFS('Blockplanung August'!$15:$15,'Blockplanung August'!106:106,"Wahl 1")+SUMIFS('Blockplanung August'!$15:$15,'Blockplanung August'!106:106,"Wahl 2")+SUMIFS('Blockplanung Oktober'!$20:$20,'Blockplanung Oktober'!106:106,"KH")+SUMIFS('Blockplanung Oktober'!$15:$15,'Blockplanung Oktober'!106:106,"Orient.Ph.")+SUMIFS('Blockplanung Oktober'!$15:$15,'Blockplanung Oktober'!106:106,"Vertiefung")+SUMIFS('Blockplanung Oktober'!$15:$15,'Blockplanung Oktober'!106:106,"Wahl 1")+SUMIFS('Blockplanung Oktober'!$15:$15,'Blockplanung Oktober'!106:106,"Wahl 2")</f>
        <v>118.4</v>
      </c>
      <c r="H87" s="9">
        <f>(SUMIFS('Tageplanung April'!$20:$20,'Tageplanung April'!106:106,"Päd")+SUMIFS('Tageplanung April'!$16:$16,'Tageplanung April'!106:106,"Orient.Ph.")+SUMIFS('Tageplanung April'!$16:$16,'Tageplanung April'!106:106,"Vertiefung")+SUMIFS('Tageplanung April'!$16:$16,'Tageplanung April'!106:106,"Wahl 1")+SUMIFS('Tageplanung April'!$16:$16,'Tageplanung April'!106:106,"Wahl 2"))*(3+IF($D87="F",2,0))/5+(SUMIFS('Tageplanung August'!$20:$20,'Tageplanung August'!106:106,"Päd")+SUMIFS('Tageplanung August'!$16:$16,'Tageplanung August'!106:106,"Orient.Ph.")+SUMIFS('Tageplanung August'!$16:$16,'Tageplanung August'!106:106,"Vertiefung")+SUMIFS('Tageplanung August'!$16:$16,'Tageplanung August'!106:106,"Wahl 1")+SUMIFS('Tageplanung August'!$16:$16,'Tageplanung August'!106:106,"Wahl 2"))*(3+IF($D87="F",2,0))/5+(SUMIFS('Tageplanung Oktober'!$20:$20,'Tageplanung Oktober'!106:106,"Päd")+SUMIFS('Tageplanung Oktober'!$16:$16,'Tageplanung Oktober'!106:106,"Orient.Ph.")+SUMIFS('Tageplanung Oktober'!$16:$16,'Tageplanung Oktober'!106:106,"Vertiefung")+SUMIFS('Tageplanung Oktober'!$16:$16,'Tageplanung Oktober'!106:106,"Wahl 1")+SUMIFS('Tageplanung Oktober'!$16:$16,'Tageplanung Oktober'!106:106,"Wahl 2"))*(3+IF($D87="F",2,0))/5+SUMIFS('Blockplanung April'!$20:$20,'Blockplanung April'!106:106,"Päd")+SUMIFS('Blockplanung April'!$16:$16,'Blockplanung April'!106:106,"Orient.Ph.")+SUMIFS('Blockplanung April'!$16:$16,'Blockplanung April'!106:106,"Vertiefung")+SUMIFS('Blockplanung April'!$16:$16,'Blockplanung April'!106:106,"Wahl 1")+SUMIFS('Blockplanung April'!$16:$16,'Blockplanung April'!106:106,"Wahl 2")+SUMIFS('Blockplanung August'!$20:$20,'Blockplanung August'!106:106,"Päd")+SUMIFS('Blockplanung August'!$16:$16,'Blockplanung August'!106:106,"Orient.Ph.")+SUMIFS('Blockplanung August'!$16:$16,'Blockplanung August'!106:106,"Vertiefung")+SUMIFS('Blockplanung August'!$16:$16,'Blockplanung August'!106:106,"Wahl 1")+SUMIFS('Blockplanung August'!$16:$16,'Blockplanung August'!106:106,"Wahl 2")+SUMIFS('Blockplanung Oktober'!$20:$20,'Blockplanung Oktober'!106:106,"Päd")+SUMIFS('Blockplanung Oktober'!$16:$16,'Blockplanung Oktober'!106:106,"Orient.Ph.")+SUMIFS('Blockplanung Oktober'!$16:$16,'Blockplanung Oktober'!106:106,"Vertiefung")+SUMIFS('Blockplanung Oktober'!$16:$16,'Blockplanung Oktober'!106:106,"Wahl 1")+SUMIFS('Blockplanung Oktober'!$16:$16,'Blockplanung Oktober'!106:106,"Wahl 2")</f>
        <v>18.2</v>
      </c>
      <c r="I87" s="9">
        <f>(SUMIFS('Tageplanung April'!$20:$20,'Tageplanung April'!106:106,"Psych")+SUMIFS('Tageplanung April'!$19:$19,'Tageplanung April'!106:106,"Orient.Ph.")+SUMIFS('Tageplanung April'!$19:$19,'Tageplanung April'!106:106,"Vertiefung")+SUMIFS('Tageplanung April'!$19:$19,'Tageplanung April'!106:106,"Wahl 1")+SUMIFS('Tageplanung April'!$19:$19,'Tageplanung April'!106:106,"Wahl 2"))*(3+IF($D87="F",2,0))/5+(SUMIFS('Tageplanung August'!$20:$20,'Tageplanung August'!106:106,"Psych")+SUMIFS('Tageplanung August'!$19:$19,'Tageplanung August'!106:106,"Orient.Ph.")+SUMIFS('Tageplanung August'!$19:$19,'Tageplanung August'!106:106,"Vertiefung")+SUMIFS('Tageplanung August'!$19:$19,'Tageplanung August'!106:106,"Wahl 1")+SUMIFS('Tageplanung August'!$19:$19,'Tageplanung August'!106:106,"Wahl 2"))*(3+IF($D87="F",2,0))/5+(SUMIFS('Tageplanung Oktober'!$20:$20,'Tageplanung Oktober'!106:106,"Psych")+SUMIFS('Tageplanung Oktober'!$19:$19,'Tageplanung Oktober'!106:106,"Orient.Ph.")+SUMIFS('Tageplanung Oktober'!$19:$19,'Tageplanung Oktober'!106:106,"Vertiefung")+SUMIFS('Tageplanung Oktober'!$19:$19,'Tageplanung Oktober'!106:106,"Wahl 1")+SUMIFS('Tageplanung Oktober'!$19:$19,'Tageplanung Oktober'!106:106,"Wahl 2"))*(3+IF($D87="F",2,0))/5+SUMIFS('Blockplanung April'!$20:$20,'Blockplanung April'!106:106,"Psych")+SUMIFS('Blockplanung April'!$19:$19,'Blockplanung April'!106:106,"Orient.Ph.")+SUMIFS('Blockplanung April'!$19:$19,'Blockplanung April'!106:106,"Vertiefung")+SUMIFS('Blockplanung April'!$19:$19,'Blockplanung April'!106:106,"Wahl 1")+SUMIFS('Blockplanung April'!$19:$19,'Blockplanung April'!106:106,"Wahl 2")+SUMIFS('Blockplanung August'!$20:$20,'Blockplanung August'!106:106,"Psych")+SUMIFS('Blockplanung August'!$19:$19,'Blockplanung August'!106:106,"Orient.Ph.")+SUMIFS('Blockplanung August'!$19:$19,'Blockplanung August'!106:106,"Vertiefung")+SUMIFS('Blockplanung August'!$19:$19,'Blockplanung August'!106:106,"Wahl 1")+SUMIFS('Blockplanung August'!$19:$19,'Blockplanung August'!106:106,"Wahl 2")+SUMIFS('Blockplanung Oktober'!$20:$20,'Blockplanung Oktober'!106:106,"Psych")+SUMIFS('Blockplanung Oktober'!$19:$19,'Blockplanung Oktober'!106:106,"Orient.Ph.")+SUMIFS('Blockplanung Oktober'!$19:$19,'Blockplanung Oktober'!106:106,"Vertiefung")+SUMIFS('Blockplanung Oktober'!$19:$19,'Blockplanung Oktober'!106:106,"Wahl 1")+SUMIFS('Blockplanung Oktober'!$19:$19,'Blockplanung Oktober'!106:106,"Wahl 2")</f>
        <v>0</v>
      </c>
      <c r="J87" s="9">
        <f t="shared" si="9"/>
        <v>336</v>
      </c>
      <c r="K87" s="9">
        <f t="shared" si="5"/>
        <v>132</v>
      </c>
      <c r="L87" s="9">
        <f t="shared" si="6"/>
        <v>48</v>
      </c>
      <c r="M87" s="9">
        <f t="shared" si="7"/>
        <v>12</v>
      </c>
      <c r="N87" s="7">
        <f t="shared" si="8"/>
        <v>120</v>
      </c>
      <c r="O87" s="316"/>
    </row>
    <row r="88" spans="1:15" x14ac:dyDescent="0.2">
      <c r="A88" s="258"/>
      <c r="B88" s="310"/>
      <c r="C88" s="11">
        <v>46</v>
      </c>
      <c r="D88" s="39"/>
      <c r="E88" s="9">
        <f>(SUMIFS('Tageplanung April'!$20:$20,'Tageplanung April'!107:107,"APH")+SUMIFS('Tageplanung April'!$18:$18,'Tageplanung April'!107:107,"Orient.Ph.")+SUMIFS('Tageplanung April'!$18:$18,'Tageplanung April'!107:107,"Vertiefung")+SUMIFS('Tageplanung April'!$18:$18,'Tageplanung April'!107:107,"Wahl 1")+SUMIFS('Tageplanung April'!$18:$18,'Tageplanung April'!107:107,"Wahl 2"))*(3+IF($D88="F",2,0))/5+(SUMIFS('Tageplanung August'!$20:$20,'Tageplanung August'!107:107,"APH")+SUMIFS('Tageplanung August'!$18:$18,'Tageplanung August'!107:107,"Orient.Ph.")+SUMIFS('Tageplanung August'!$18:$18,'Tageplanung August'!107:107,"Vertiefung")+SUMIFS('Tageplanung August'!$18:$18,'Tageplanung August'!107:107,"Wahl 1")+SUMIFS('Tageplanung August'!$18:$18,'Tageplanung August'!107:107,"Wahl 2"))*(3+IF($D88="F",2,0))/5+(SUMIFS('Tageplanung Oktober'!$20:$20,'Tageplanung Oktober'!107:107,"APH")+SUMIFS('Tageplanung Oktober'!$18:$18,'Tageplanung Oktober'!107:107,"Orient.Ph.")+SUMIFS('Tageplanung Oktober'!$18:$18,'Tageplanung Oktober'!107:107,"Vertiefung")+SUMIFS('Tageplanung Oktober'!$18:$18,'Tageplanung Oktober'!107:107,"Wahl 1")+SUMIFS('Tageplanung Oktober'!$18:$18,'Tageplanung Oktober'!107:107,"Wahl 2"))*(3+IF($D88="F",2,0))/5+SUMIFS('Blockplanung April'!$20:$20,'Blockplanung April'!107:107,"APH")+SUMIFS('Blockplanung April'!$18:$18,'Blockplanung April'!107:107,"Orient.Ph.")+SUMIFS('Blockplanung April'!$18:$18,'Blockplanung April'!107:107,"Vertiefung")+SUMIFS('Blockplanung April'!$18:$18,'Blockplanung April'!107:107,"Wahl 1")+SUMIFS('Blockplanung April'!$18:$18,'Blockplanung April'!107:107,"Wahl 2")+SUMIFS('Blockplanung August'!$20:$20,'Blockplanung August'!107:107,"APH")+SUMIFS('Blockplanung August'!$18:$18,'Blockplanung August'!107:107,"Orient.Ph.")+SUMIFS('Blockplanung August'!$18:$18,'Blockplanung August'!107:107,"Vertiefung")+SUMIFS('Blockplanung August'!$18:$18,'Blockplanung August'!107:107,"Wahl 1")+SUMIFS('Blockplanung August'!$18:$18,'Blockplanung August'!107:107,"Wahl 2")+SUMIFS('Blockplanung Oktober'!$20:$20,'Blockplanung Oktober'!107:107,"APH")+SUMIFS('Blockplanung Oktober'!$18:$18,'Blockplanung Oktober'!107:107,"Orient.Ph.")+SUMIFS('Blockplanung Oktober'!$18:$18,'Blockplanung Oktober'!107:107,"Vertiefung")+SUMIFS('Blockplanung Oktober'!$18:$18,'Blockplanung Oktober'!107:107,"Wahl 1")+SUMIFS('Blockplanung Oktober'!$18:$18,'Blockplanung Oktober'!107:107,"Wahl 2")</f>
        <v>208.39999999999998</v>
      </c>
      <c r="F88" s="9">
        <f>(SUMIFS('Tageplanung April'!$20:$20,'Tageplanung April'!107:107,"AD")+SUMIFS('Tageplanung April'!$17:$17,'Tageplanung April'!107:107,"Orient.Ph.")+SUMIFS('Tageplanung April'!$17:$17,'Tageplanung April'!107:107,"Vertiefung")+SUMIFS('Tageplanung April'!$17:$17,'Tageplanung April'!107:107,"Wahl 1")+SUMIFS('Tageplanung April'!$17:$17,'Tageplanung April'!107:107,"Wahl 2"))*(3+IF($D88="F",2,0))/5+(SUMIFS('Tageplanung August'!$20:$20,'Tageplanung August'!107:107,"AD")+SUMIFS('Tageplanung August'!$17:$17,'Tageplanung August'!107:107,"Orient.Ph.")+SUMIFS('Tageplanung August'!$17:$17,'Tageplanung August'!107:107,"Vertiefung")+SUMIFS('Tageplanung August'!$17:$17,'Tageplanung August'!107:107,"Wahl 1")+SUMIFS('Tageplanung August'!$17:$17,'Tageplanung August'!107:107,"Wahl 2"))*(3+IF($D88="F",2,0))/5+(SUMIFS('Tageplanung Oktober'!$20:$20,'Tageplanung Oktober'!107:107,"AD")+SUMIFS('Tageplanung Oktober'!$17:$17,'Tageplanung Oktober'!107:107,"Orient.Ph.")+SUMIFS('Tageplanung Oktober'!$17:$17,'Tageplanung Oktober'!107:107,"Vertiefung")+SUMIFS('Tageplanung Oktober'!$17:$17,'Tageplanung Oktober'!107:107,"Wahl 1")+SUMIFS('Tageplanung Oktober'!$17:$17,'Tageplanung Oktober'!107:107,"Wahl 2"))*(3+IF($D88="F",2,0))/5+SUMIFS('Blockplanung April'!$20:$20,'Blockplanung April'!107:107,"AD")+SUMIFS('Blockplanung April'!$17:$17,'Blockplanung April'!107:107,"Orient.Ph.")+SUMIFS('Blockplanung April'!$17:$17,'Blockplanung April'!107:107,"Vertiefung")+SUMIFS('Blockplanung April'!$17:$17,'Blockplanung April'!107:107,"Wahl 1")+SUMIFS('Blockplanung April'!$17:$17,'Blockplanung April'!107:107,"Wahl 2")+SUMIFS('Blockplanung August'!$20:$20,'Blockplanung August'!107:107,"AD")+SUMIFS('Blockplanung August'!$17:$17,'Blockplanung August'!107:107,"Orient.Ph.")+SUMIFS('Blockplanung August'!$17:$17,'Blockplanung August'!107:107,"Vertiefung")+SUMIFS('Blockplanung August'!$17:$17,'Blockplanung August'!107:107,"Wahl 1")+SUMIFS('Blockplanung August'!$17:$17,'Blockplanung August'!107:107,"Wahl 2")+SUMIFS('Blockplanung Oktober'!$20:$20,'Blockplanung Oktober'!107:107,"AD")+SUMIFS('Blockplanung Oktober'!$17:$17,'Blockplanung Oktober'!107:107,"Orient.Ph.")+SUMIFS('Blockplanung Oktober'!$17:$17,'Blockplanung Oktober'!107:107,"Vertiefung")+SUMIFS('Blockplanung Oktober'!$17:$17,'Blockplanung Oktober'!107:107,"Wahl 1")+SUMIFS('Blockplanung Oktober'!$17:$17,'Blockplanung Oktober'!107:107,"Wahl 2")</f>
        <v>154.19999999999999</v>
      </c>
      <c r="G88" s="9">
        <f>(SUMIFS('Tageplanung April'!$20:$20,'Tageplanung April'!107:107,"KH")+SUMIFS('Tageplanung April'!$15:$15,'Tageplanung April'!107:107,"Orient.Ph.")+SUMIFS('Tageplanung April'!$15:$15,'Tageplanung April'!107:107,"Vertiefung")+SUMIFS('Tageplanung April'!$15:$15,'Tageplanung April'!107:107,"Wahl 1")+SUMIFS('Tageplanung April'!$15:$15,'Tageplanung April'!107:107,"Wahl 2"))*(3+IF($D88="F",2,0))/5+(SUMIFS('Tageplanung August'!$20:$20,'Tageplanung August'!107:107,"KH")+SUMIFS('Tageplanung August'!$15:$15,'Tageplanung August'!107:107,"Orient.Ph.")+SUMIFS('Tageplanung August'!$15:$15,'Tageplanung August'!107:107,"Vertiefung")+SUMIFS('Tageplanung August'!$15:$15,'Tageplanung August'!107:107,"Wahl 1")+SUMIFS('Tageplanung August'!$15:$15,'Tageplanung August'!107:107,"Wahl 2"))*(3+IF($D88="F",2,0))/5+(SUMIFS('Tageplanung Oktober'!$20:$20,'Tageplanung Oktober'!107:107,"KH")+SUMIFS('Tageplanung Oktober'!$15:$15,'Tageplanung Oktober'!107:107,"Orient.Ph.")+SUMIFS('Tageplanung Oktober'!$15:$15,'Tageplanung Oktober'!107:107,"Vertiefung")+SUMIFS('Tageplanung Oktober'!$15:$15,'Tageplanung Oktober'!107:107,"Wahl 1")+SUMIFS('Tageplanung Oktober'!$15:$15,'Tageplanung Oktober'!107:107,"Wahl 2"))*(3+IF($D88="F",2,0))/5+SUMIFS('Blockplanung April'!$20:$20,'Blockplanung April'!107:107,"KH")+SUMIFS('Blockplanung April'!$15:$15,'Blockplanung April'!107:107,"Orient.Ph.")+SUMIFS('Blockplanung April'!$15:$15,'Blockplanung April'!107:107,"Vertiefung")+SUMIFS('Blockplanung April'!$15:$15,'Blockplanung April'!107:107,"Wahl 1")+SUMIFS('Blockplanung April'!$15:$15,'Blockplanung April'!107:107,"Wahl 2")+SUMIFS('Blockplanung August'!$20:$20,'Blockplanung August'!107:107,"KH")+SUMIFS('Blockplanung August'!$15:$15,'Blockplanung August'!107:107,"Orient.Ph.")+SUMIFS('Blockplanung August'!$15:$15,'Blockplanung August'!107:107,"Vertiefung")+SUMIFS('Blockplanung August'!$15:$15,'Blockplanung August'!107:107,"Wahl 1")+SUMIFS('Blockplanung August'!$15:$15,'Blockplanung August'!107:107,"Wahl 2")+SUMIFS('Blockplanung Oktober'!$20:$20,'Blockplanung Oktober'!107:107,"KH")+SUMIFS('Blockplanung Oktober'!$15:$15,'Blockplanung Oktober'!107:107,"Orient.Ph.")+SUMIFS('Blockplanung Oktober'!$15:$15,'Blockplanung Oktober'!107:107,"Vertiefung")+SUMIFS('Blockplanung Oktober'!$15:$15,'Blockplanung Oktober'!107:107,"Wahl 1")+SUMIFS('Blockplanung Oktober'!$15:$15,'Blockplanung Oktober'!107:107,"Wahl 2")</f>
        <v>118.4</v>
      </c>
      <c r="H88" s="9">
        <f>(SUMIFS('Tageplanung April'!$20:$20,'Tageplanung April'!107:107,"Päd")+SUMIFS('Tageplanung April'!$16:$16,'Tageplanung April'!107:107,"Orient.Ph.")+SUMIFS('Tageplanung April'!$16:$16,'Tageplanung April'!107:107,"Vertiefung")+SUMIFS('Tageplanung April'!$16:$16,'Tageplanung April'!107:107,"Wahl 1")+SUMIFS('Tageplanung April'!$16:$16,'Tageplanung April'!107:107,"Wahl 2"))*(3+IF($D88="F",2,0))/5+(SUMIFS('Tageplanung August'!$20:$20,'Tageplanung August'!107:107,"Päd")+SUMIFS('Tageplanung August'!$16:$16,'Tageplanung August'!107:107,"Orient.Ph.")+SUMIFS('Tageplanung August'!$16:$16,'Tageplanung August'!107:107,"Vertiefung")+SUMIFS('Tageplanung August'!$16:$16,'Tageplanung August'!107:107,"Wahl 1")+SUMIFS('Tageplanung August'!$16:$16,'Tageplanung August'!107:107,"Wahl 2"))*(3+IF($D88="F",2,0))/5+(SUMIFS('Tageplanung Oktober'!$20:$20,'Tageplanung Oktober'!107:107,"Päd")+SUMIFS('Tageplanung Oktober'!$16:$16,'Tageplanung Oktober'!107:107,"Orient.Ph.")+SUMIFS('Tageplanung Oktober'!$16:$16,'Tageplanung Oktober'!107:107,"Vertiefung")+SUMIFS('Tageplanung Oktober'!$16:$16,'Tageplanung Oktober'!107:107,"Wahl 1")+SUMIFS('Tageplanung Oktober'!$16:$16,'Tageplanung Oktober'!107:107,"Wahl 2"))*(3+IF($D88="F",2,0))/5+SUMIFS('Blockplanung April'!$20:$20,'Blockplanung April'!107:107,"Päd")+SUMIFS('Blockplanung April'!$16:$16,'Blockplanung April'!107:107,"Orient.Ph.")+SUMIFS('Blockplanung April'!$16:$16,'Blockplanung April'!107:107,"Vertiefung")+SUMIFS('Blockplanung April'!$16:$16,'Blockplanung April'!107:107,"Wahl 1")+SUMIFS('Blockplanung April'!$16:$16,'Blockplanung April'!107:107,"Wahl 2")+SUMIFS('Blockplanung August'!$20:$20,'Blockplanung August'!107:107,"Päd")+SUMIFS('Blockplanung August'!$16:$16,'Blockplanung August'!107:107,"Orient.Ph.")+SUMIFS('Blockplanung August'!$16:$16,'Blockplanung August'!107:107,"Vertiefung")+SUMIFS('Blockplanung August'!$16:$16,'Blockplanung August'!107:107,"Wahl 1")+SUMIFS('Blockplanung August'!$16:$16,'Blockplanung August'!107:107,"Wahl 2")+SUMIFS('Blockplanung Oktober'!$20:$20,'Blockplanung Oktober'!107:107,"Päd")+SUMIFS('Blockplanung Oktober'!$16:$16,'Blockplanung Oktober'!107:107,"Orient.Ph.")+SUMIFS('Blockplanung Oktober'!$16:$16,'Blockplanung Oktober'!107:107,"Vertiefung")+SUMIFS('Blockplanung Oktober'!$16:$16,'Blockplanung Oktober'!107:107,"Wahl 1")+SUMIFS('Blockplanung Oktober'!$16:$16,'Blockplanung Oktober'!107:107,"Wahl 2")</f>
        <v>18.2</v>
      </c>
      <c r="I88" s="9">
        <f>(SUMIFS('Tageplanung April'!$20:$20,'Tageplanung April'!107:107,"Psych")+SUMIFS('Tageplanung April'!$19:$19,'Tageplanung April'!107:107,"Orient.Ph.")+SUMIFS('Tageplanung April'!$19:$19,'Tageplanung April'!107:107,"Vertiefung")+SUMIFS('Tageplanung April'!$19:$19,'Tageplanung April'!107:107,"Wahl 1")+SUMIFS('Tageplanung April'!$19:$19,'Tageplanung April'!107:107,"Wahl 2"))*(3+IF($D88="F",2,0))/5+(SUMIFS('Tageplanung August'!$20:$20,'Tageplanung August'!107:107,"Psych")+SUMIFS('Tageplanung August'!$19:$19,'Tageplanung August'!107:107,"Orient.Ph.")+SUMIFS('Tageplanung August'!$19:$19,'Tageplanung August'!107:107,"Vertiefung")+SUMIFS('Tageplanung August'!$19:$19,'Tageplanung August'!107:107,"Wahl 1")+SUMIFS('Tageplanung August'!$19:$19,'Tageplanung August'!107:107,"Wahl 2"))*(3+IF($D88="F",2,0))/5+(SUMIFS('Tageplanung Oktober'!$20:$20,'Tageplanung Oktober'!107:107,"Psych")+SUMIFS('Tageplanung Oktober'!$19:$19,'Tageplanung Oktober'!107:107,"Orient.Ph.")+SUMIFS('Tageplanung Oktober'!$19:$19,'Tageplanung Oktober'!107:107,"Vertiefung")+SUMIFS('Tageplanung Oktober'!$19:$19,'Tageplanung Oktober'!107:107,"Wahl 1")+SUMIFS('Tageplanung Oktober'!$19:$19,'Tageplanung Oktober'!107:107,"Wahl 2"))*(3+IF($D88="F",2,0))/5+SUMIFS('Blockplanung April'!$20:$20,'Blockplanung April'!107:107,"Psych")+SUMIFS('Blockplanung April'!$19:$19,'Blockplanung April'!107:107,"Orient.Ph.")+SUMIFS('Blockplanung April'!$19:$19,'Blockplanung April'!107:107,"Vertiefung")+SUMIFS('Blockplanung April'!$19:$19,'Blockplanung April'!107:107,"Wahl 1")+SUMIFS('Blockplanung April'!$19:$19,'Blockplanung April'!107:107,"Wahl 2")+SUMIFS('Blockplanung August'!$20:$20,'Blockplanung August'!107:107,"Psych")+SUMIFS('Blockplanung August'!$19:$19,'Blockplanung August'!107:107,"Orient.Ph.")+SUMIFS('Blockplanung August'!$19:$19,'Blockplanung August'!107:107,"Vertiefung")+SUMIFS('Blockplanung August'!$19:$19,'Blockplanung August'!107:107,"Wahl 1")+SUMIFS('Blockplanung August'!$19:$19,'Blockplanung August'!107:107,"Wahl 2")+SUMIFS('Blockplanung Oktober'!$20:$20,'Blockplanung Oktober'!107:107,"Psych")+SUMIFS('Blockplanung Oktober'!$19:$19,'Blockplanung Oktober'!107:107,"Orient.Ph.")+SUMIFS('Blockplanung Oktober'!$19:$19,'Blockplanung Oktober'!107:107,"Vertiefung")+SUMIFS('Blockplanung Oktober'!$19:$19,'Blockplanung Oktober'!107:107,"Wahl 1")+SUMIFS('Blockplanung Oktober'!$19:$19,'Blockplanung Oktober'!107:107,"Wahl 2")</f>
        <v>0</v>
      </c>
      <c r="J88" s="9">
        <f t="shared" si="9"/>
        <v>336</v>
      </c>
      <c r="K88" s="9">
        <f t="shared" si="5"/>
        <v>132</v>
      </c>
      <c r="L88" s="9">
        <f t="shared" si="6"/>
        <v>48</v>
      </c>
      <c r="M88" s="9">
        <f t="shared" si="7"/>
        <v>12</v>
      </c>
      <c r="N88" s="7">
        <f t="shared" si="8"/>
        <v>120</v>
      </c>
      <c r="O88" s="316"/>
    </row>
    <row r="89" spans="1:15" x14ac:dyDescent="0.2">
      <c r="A89" s="258"/>
      <c r="B89" s="310"/>
      <c r="C89" s="11">
        <v>47</v>
      </c>
      <c r="D89" s="39"/>
      <c r="E89" s="9">
        <f>(SUMIFS('Tageplanung April'!$20:$20,'Tageplanung April'!108:108,"APH")+SUMIFS('Tageplanung April'!$18:$18,'Tageplanung April'!108:108,"Orient.Ph.")+SUMIFS('Tageplanung April'!$18:$18,'Tageplanung April'!108:108,"Vertiefung")+SUMIFS('Tageplanung April'!$18:$18,'Tageplanung April'!108:108,"Wahl 1")+SUMIFS('Tageplanung April'!$18:$18,'Tageplanung April'!108:108,"Wahl 2"))*(3+IF($D89="F",2,0))/5+(SUMIFS('Tageplanung August'!$20:$20,'Tageplanung August'!108:108,"APH")+SUMIFS('Tageplanung August'!$18:$18,'Tageplanung August'!108:108,"Orient.Ph.")+SUMIFS('Tageplanung August'!$18:$18,'Tageplanung August'!108:108,"Vertiefung")+SUMIFS('Tageplanung August'!$18:$18,'Tageplanung August'!108:108,"Wahl 1")+SUMIFS('Tageplanung August'!$18:$18,'Tageplanung August'!108:108,"Wahl 2"))*(3+IF($D89="F",2,0))/5+(SUMIFS('Tageplanung Oktober'!$20:$20,'Tageplanung Oktober'!108:108,"APH")+SUMIFS('Tageplanung Oktober'!$18:$18,'Tageplanung Oktober'!108:108,"Orient.Ph.")+SUMIFS('Tageplanung Oktober'!$18:$18,'Tageplanung Oktober'!108:108,"Vertiefung")+SUMIFS('Tageplanung Oktober'!$18:$18,'Tageplanung Oktober'!108:108,"Wahl 1")+SUMIFS('Tageplanung Oktober'!$18:$18,'Tageplanung Oktober'!108:108,"Wahl 2"))*(3+IF($D89="F",2,0))/5+SUMIFS('Blockplanung April'!$20:$20,'Blockplanung April'!108:108,"APH")+SUMIFS('Blockplanung April'!$18:$18,'Blockplanung April'!108:108,"Orient.Ph.")+SUMIFS('Blockplanung April'!$18:$18,'Blockplanung April'!108:108,"Vertiefung")+SUMIFS('Blockplanung April'!$18:$18,'Blockplanung April'!108:108,"Wahl 1")+SUMIFS('Blockplanung April'!$18:$18,'Blockplanung April'!108:108,"Wahl 2")+SUMIFS('Blockplanung August'!$20:$20,'Blockplanung August'!108:108,"APH")+SUMIFS('Blockplanung August'!$18:$18,'Blockplanung August'!108:108,"Orient.Ph.")+SUMIFS('Blockplanung August'!$18:$18,'Blockplanung August'!108:108,"Vertiefung")+SUMIFS('Blockplanung August'!$18:$18,'Blockplanung August'!108:108,"Wahl 1")+SUMIFS('Blockplanung August'!$18:$18,'Blockplanung August'!108:108,"Wahl 2")+SUMIFS('Blockplanung Oktober'!$20:$20,'Blockplanung Oktober'!108:108,"APH")+SUMIFS('Blockplanung Oktober'!$18:$18,'Blockplanung Oktober'!108:108,"Orient.Ph.")+SUMIFS('Blockplanung Oktober'!$18:$18,'Blockplanung Oktober'!108:108,"Vertiefung")+SUMIFS('Blockplanung Oktober'!$18:$18,'Blockplanung Oktober'!108:108,"Wahl 1")+SUMIFS('Blockplanung Oktober'!$18:$18,'Blockplanung Oktober'!108:108,"Wahl 2")</f>
        <v>208.39999999999998</v>
      </c>
      <c r="F89" s="9">
        <f>(SUMIFS('Tageplanung April'!$20:$20,'Tageplanung April'!108:108,"AD")+SUMIFS('Tageplanung April'!$17:$17,'Tageplanung April'!108:108,"Orient.Ph.")+SUMIFS('Tageplanung April'!$17:$17,'Tageplanung April'!108:108,"Vertiefung")+SUMIFS('Tageplanung April'!$17:$17,'Tageplanung April'!108:108,"Wahl 1")+SUMIFS('Tageplanung April'!$17:$17,'Tageplanung April'!108:108,"Wahl 2"))*(3+IF($D89="F",2,0))/5+(SUMIFS('Tageplanung August'!$20:$20,'Tageplanung August'!108:108,"AD")+SUMIFS('Tageplanung August'!$17:$17,'Tageplanung August'!108:108,"Orient.Ph.")+SUMIFS('Tageplanung August'!$17:$17,'Tageplanung August'!108:108,"Vertiefung")+SUMIFS('Tageplanung August'!$17:$17,'Tageplanung August'!108:108,"Wahl 1")+SUMIFS('Tageplanung August'!$17:$17,'Tageplanung August'!108:108,"Wahl 2"))*(3+IF($D89="F",2,0))/5+(SUMIFS('Tageplanung Oktober'!$20:$20,'Tageplanung Oktober'!108:108,"AD")+SUMIFS('Tageplanung Oktober'!$17:$17,'Tageplanung Oktober'!108:108,"Orient.Ph.")+SUMIFS('Tageplanung Oktober'!$17:$17,'Tageplanung Oktober'!108:108,"Vertiefung")+SUMIFS('Tageplanung Oktober'!$17:$17,'Tageplanung Oktober'!108:108,"Wahl 1")+SUMIFS('Tageplanung Oktober'!$17:$17,'Tageplanung Oktober'!108:108,"Wahl 2"))*(3+IF($D89="F",2,0))/5+SUMIFS('Blockplanung April'!$20:$20,'Blockplanung April'!108:108,"AD")+SUMIFS('Blockplanung April'!$17:$17,'Blockplanung April'!108:108,"Orient.Ph.")+SUMIFS('Blockplanung April'!$17:$17,'Blockplanung April'!108:108,"Vertiefung")+SUMIFS('Blockplanung April'!$17:$17,'Blockplanung April'!108:108,"Wahl 1")+SUMIFS('Blockplanung April'!$17:$17,'Blockplanung April'!108:108,"Wahl 2")+SUMIFS('Blockplanung August'!$20:$20,'Blockplanung August'!108:108,"AD")+SUMIFS('Blockplanung August'!$17:$17,'Blockplanung August'!108:108,"Orient.Ph.")+SUMIFS('Blockplanung August'!$17:$17,'Blockplanung August'!108:108,"Vertiefung")+SUMIFS('Blockplanung August'!$17:$17,'Blockplanung August'!108:108,"Wahl 1")+SUMIFS('Blockplanung August'!$17:$17,'Blockplanung August'!108:108,"Wahl 2")+SUMIFS('Blockplanung Oktober'!$20:$20,'Blockplanung Oktober'!108:108,"AD")+SUMIFS('Blockplanung Oktober'!$17:$17,'Blockplanung Oktober'!108:108,"Orient.Ph.")+SUMIFS('Blockplanung Oktober'!$17:$17,'Blockplanung Oktober'!108:108,"Vertiefung")+SUMIFS('Blockplanung Oktober'!$17:$17,'Blockplanung Oktober'!108:108,"Wahl 1")+SUMIFS('Blockplanung Oktober'!$17:$17,'Blockplanung Oktober'!108:108,"Wahl 2")</f>
        <v>151.80000000000001</v>
      </c>
      <c r="G89" s="9">
        <f>(SUMIFS('Tageplanung April'!$20:$20,'Tageplanung April'!108:108,"KH")+SUMIFS('Tageplanung April'!$15:$15,'Tageplanung April'!108:108,"Orient.Ph.")+SUMIFS('Tageplanung April'!$15:$15,'Tageplanung April'!108:108,"Vertiefung")+SUMIFS('Tageplanung April'!$15:$15,'Tageplanung April'!108:108,"Wahl 1")+SUMIFS('Tageplanung April'!$15:$15,'Tageplanung April'!108:108,"Wahl 2"))*(3+IF($D89="F",2,0))/5+(SUMIFS('Tageplanung August'!$20:$20,'Tageplanung August'!108:108,"KH")+SUMIFS('Tageplanung August'!$15:$15,'Tageplanung August'!108:108,"Orient.Ph.")+SUMIFS('Tageplanung August'!$15:$15,'Tageplanung August'!108:108,"Vertiefung")+SUMIFS('Tageplanung August'!$15:$15,'Tageplanung August'!108:108,"Wahl 1")+SUMIFS('Tageplanung August'!$15:$15,'Tageplanung August'!108:108,"Wahl 2"))*(3+IF($D89="F",2,0))/5+(SUMIFS('Tageplanung Oktober'!$20:$20,'Tageplanung Oktober'!108:108,"KH")+SUMIFS('Tageplanung Oktober'!$15:$15,'Tageplanung Oktober'!108:108,"Orient.Ph.")+SUMIFS('Tageplanung Oktober'!$15:$15,'Tageplanung Oktober'!108:108,"Vertiefung")+SUMIFS('Tageplanung Oktober'!$15:$15,'Tageplanung Oktober'!108:108,"Wahl 1")+SUMIFS('Tageplanung Oktober'!$15:$15,'Tageplanung Oktober'!108:108,"Wahl 2"))*(3+IF($D89="F",2,0))/5+SUMIFS('Blockplanung April'!$20:$20,'Blockplanung April'!108:108,"KH")+SUMIFS('Blockplanung April'!$15:$15,'Blockplanung April'!108:108,"Orient.Ph.")+SUMIFS('Blockplanung April'!$15:$15,'Blockplanung April'!108:108,"Vertiefung")+SUMIFS('Blockplanung April'!$15:$15,'Blockplanung April'!108:108,"Wahl 1")+SUMIFS('Blockplanung April'!$15:$15,'Blockplanung April'!108:108,"Wahl 2")+SUMIFS('Blockplanung August'!$20:$20,'Blockplanung August'!108:108,"KH")+SUMIFS('Blockplanung August'!$15:$15,'Blockplanung August'!108:108,"Orient.Ph.")+SUMIFS('Blockplanung August'!$15:$15,'Blockplanung August'!108:108,"Vertiefung")+SUMIFS('Blockplanung August'!$15:$15,'Blockplanung August'!108:108,"Wahl 1")+SUMIFS('Blockplanung August'!$15:$15,'Blockplanung August'!108:108,"Wahl 2")+SUMIFS('Blockplanung Oktober'!$20:$20,'Blockplanung Oktober'!108:108,"KH")+SUMIFS('Blockplanung Oktober'!$15:$15,'Blockplanung Oktober'!108:108,"Orient.Ph.")+SUMIFS('Blockplanung Oktober'!$15:$15,'Blockplanung Oktober'!108:108,"Vertiefung")+SUMIFS('Blockplanung Oktober'!$15:$15,'Blockplanung Oktober'!108:108,"Wahl 1")+SUMIFS('Blockplanung Oktober'!$15:$15,'Blockplanung Oktober'!108:108,"Wahl 2")</f>
        <v>120.8</v>
      </c>
      <c r="H89" s="9">
        <f>(SUMIFS('Tageplanung April'!$20:$20,'Tageplanung April'!108:108,"Päd")+SUMIFS('Tageplanung April'!$16:$16,'Tageplanung April'!108:108,"Orient.Ph.")+SUMIFS('Tageplanung April'!$16:$16,'Tageplanung April'!108:108,"Vertiefung")+SUMIFS('Tageplanung April'!$16:$16,'Tageplanung April'!108:108,"Wahl 1")+SUMIFS('Tageplanung April'!$16:$16,'Tageplanung April'!108:108,"Wahl 2"))*(3+IF($D89="F",2,0))/5+(SUMIFS('Tageplanung August'!$20:$20,'Tageplanung August'!108:108,"Päd")+SUMIFS('Tageplanung August'!$16:$16,'Tageplanung August'!108:108,"Orient.Ph.")+SUMIFS('Tageplanung August'!$16:$16,'Tageplanung August'!108:108,"Vertiefung")+SUMIFS('Tageplanung August'!$16:$16,'Tageplanung August'!108:108,"Wahl 1")+SUMIFS('Tageplanung August'!$16:$16,'Tageplanung August'!108:108,"Wahl 2"))*(3+IF($D89="F",2,0))/5+(SUMIFS('Tageplanung Oktober'!$20:$20,'Tageplanung Oktober'!108:108,"Päd")+SUMIFS('Tageplanung Oktober'!$16:$16,'Tageplanung Oktober'!108:108,"Orient.Ph.")+SUMIFS('Tageplanung Oktober'!$16:$16,'Tageplanung Oktober'!108:108,"Vertiefung")+SUMIFS('Tageplanung Oktober'!$16:$16,'Tageplanung Oktober'!108:108,"Wahl 1")+SUMIFS('Tageplanung Oktober'!$16:$16,'Tageplanung Oktober'!108:108,"Wahl 2"))*(3+IF($D89="F",2,0))/5+SUMIFS('Blockplanung April'!$20:$20,'Blockplanung April'!108:108,"Päd")+SUMIFS('Blockplanung April'!$16:$16,'Blockplanung April'!108:108,"Orient.Ph.")+SUMIFS('Blockplanung April'!$16:$16,'Blockplanung April'!108:108,"Vertiefung")+SUMIFS('Blockplanung April'!$16:$16,'Blockplanung April'!108:108,"Wahl 1")+SUMIFS('Blockplanung April'!$16:$16,'Blockplanung April'!108:108,"Wahl 2")+SUMIFS('Blockplanung August'!$20:$20,'Blockplanung August'!108:108,"Päd")+SUMIFS('Blockplanung August'!$16:$16,'Blockplanung August'!108:108,"Orient.Ph.")+SUMIFS('Blockplanung August'!$16:$16,'Blockplanung August'!108:108,"Vertiefung")+SUMIFS('Blockplanung August'!$16:$16,'Blockplanung August'!108:108,"Wahl 1")+SUMIFS('Blockplanung August'!$16:$16,'Blockplanung August'!108:108,"Wahl 2")+SUMIFS('Blockplanung Oktober'!$20:$20,'Blockplanung Oktober'!108:108,"Päd")+SUMIFS('Blockplanung Oktober'!$16:$16,'Blockplanung Oktober'!108:108,"Orient.Ph.")+SUMIFS('Blockplanung Oktober'!$16:$16,'Blockplanung Oktober'!108:108,"Vertiefung")+SUMIFS('Blockplanung Oktober'!$16:$16,'Blockplanung Oktober'!108:108,"Wahl 1")+SUMIFS('Blockplanung Oktober'!$16:$16,'Blockplanung Oktober'!108:108,"Wahl 2")</f>
        <v>18.2</v>
      </c>
      <c r="I89" s="9">
        <f>(SUMIFS('Tageplanung April'!$20:$20,'Tageplanung April'!108:108,"Psych")+SUMIFS('Tageplanung April'!$19:$19,'Tageplanung April'!108:108,"Orient.Ph.")+SUMIFS('Tageplanung April'!$19:$19,'Tageplanung April'!108:108,"Vertiefung")+SUMIFS('Tageplanung April'!$19:$19,'Tageplanung April'!108:108,"Wahl 1")+SUMIFS('Tageplanung April'!$19:$19,'Tageplanung April'!108:108,"Wahl 2"))*(3+IF($D89="F",2,0))/5+(SUMIFS('Tageplanung August'!$20:$20,'Tageplanung August'!108:108,"Psych")+SUMIFS('Tageplanung August'!$19:$19,'Tageplanung August'!108:108,"Orient.Ph.")+SUMIFS('Tageplanung August'!$19:$19,'Tageplanung August'!108:108,"Vertiefung")+SUMIFS('Tageplanung August'!$19:$19,'Tageplanung August'!108:108,"Wahl 1")+SUMIFS('Tageplanung August'!$19:$19,'Tageplanung August'!108:108,"Wahl 2"))*(3+IF($D89="F",2,0))/5+(SUMIFS('Tageplanung Oktober'!$20:$20,'Tageplanung Oktober'!108:108,"Psych")+SUMIFS('Tageplanung Oktober'!$19:$19,'Tageplanung Oktober'!108:108,"Orient.Ph.")+SUMIFS('Tageplanung Oktober'!$19:$19,'Tageplanung Oktober'!108:108,"Vertiefung")+SUMIFS('Tageplanung Oktober'!$19:$19,'Tageplanung Oktober'!108:108,"Wahl 1")+SUMIFS('Tageplanung Oktober'!$19:$19,'Tageplanung Oktober'!108:108,"Wahl 2"))*(3+IF($D89="F",2,0))/5+SUMIFS('Blockplanung April'!$20:$20,'Blockplanung April'!108:108,"Psych")+SUMIFS('Blockplanung April'!$19:$19,'Blockplanung April'!108:108,"Orient.Ph.")+SUMIFS('Blockplanung April'!$19:$19,'Blockplanung April'!108:108,"Vertiefung")+SUMIFS('Blockplanung April'!$19:$19,'Blockplanung April'!108:108,"Wahl 1")+SUMIFS('Blockplanung April'!$19:$19,'Blockplanung April'!108:108,"Wahl 2")+SUMIFS('Blockplanung August'!$20:$20,'Blockplanung August'!108:108,"Psych")+SUMIFS('Blockplanung August'!$19:$19,'Blockplanung August'!108:108,"Orient.Ph.")+SUMIFS('Blockplanung August'!$19:$19,'Blockplanung August'!108:108,"Vertiefung")+SUMIFS('Blockplanung August'!$19:$19,'Blockplanung August'!108:108,"Wahl 1")+SUMIFS('Blockplanung August'!$19:$19,'Blockplanung August'!108:108,"Wahl 2")+SUMIFS('Blockplanung Oktober'!$20:$20,'Blockplanung Oktober'!108:108,"Psych")+SUMIFS('Blockplanung Oktober'!$19:$19,'Blockplanung Oktober'!108:108,"Orient.Ph.")+SUMIFS('Blockplanung Oktober'!$19:$19,'Blockplanung Oktober'!108:108,"Vertiefung")+SUMIFS('Blockplanung Oktober'!$19:$19,'Blockplanung Oktober'!108:108,"Wahl 1")+SUMIFS('Blockplanung Oktober'!$19:$19,'Blockplanung Oktober'!108:108,"Wahl 2")</f>
        <v>0</v>
      </c>
      <c r="J89" s="9">
        <f t="shared" si="9"/>
        <v>336</v>
      </c>
      <c r="K89" s="9">
        <f t="shared" si="5"/>
        <v>132</v>
      </c>
      <c r="L89" s="9">
        <f t="shared" si="6"/>
        <v>48</v>
      </c>
      <c r="M89" s="9">
        <f t="shared" si="7"/>
        <v>12</v>
      </c>
      <c r="N89" s="7">
        <f t="shared" si="8"/>
        <v>120</v>
      </c>
      <c r="O89" s="316"/>
    </row>
    <row r="90" spans="1:15" x14ac:dyDescent="0.2">
      <c r="A90" s="258"/>
      <c r="B90" s="310" t="s">
        <v>3</v>
      </c>
      <c r="C90" s="11">
        <v>48</v>
      </c>
      <c r="D90" s="39"/>
      <c r="E90" s="9">
        <f>(SUMIFS('Tageplanung April'!$20:$20,'Tageplanung April'!109:109,"APH")+SUMIFS('Tageplanung April'!$18:$18,'Tageplanung April'!109:109,"Orient.Ph.")+SUMIFS('Tageplanung April'!$18:$18,'Tageplanung April'!109:109,"Vertiefung")+SUMIFS('Tageplanung April'!$18:$18,'Tageplanung April'!109:109,"Wahl 1")+SUMIFS('Tageplanung April'!$18:$18,'Tageplanung April'!109:109,"Wahl 2"))*(3+IF($D90="F",2,0))/5+(SUMIFS('Tageplanung August'!$20:$20,'Tageplanung August'!109:109,"APH")+SUMIFS('Tageplanung August'!$18:$18,'Tageplanung August'!109:109,"Orient.Ph.")+SUMIFS('Tageplanung August'!$18:$18,'Tageplanung August'!109:109,"Vertiefung")+SUMIFS('Tageplanung August'!$18:$18,'Tageplanung August'!109:109,"Wahl 1")+SUMIFS('Tageplanung August'!$18:$18,'Tageplanung August'!109:109,"Wahl 2"))*(3+IF($D90="F",2,0))/5+(SUMIFS('Tageplanung Oktober'!$20:$20,'Tageplanung Oktober'!109:109,"APH")+SUMIFS('Tageplanung Oktober'!$18:$18,'Tageplanung Oktober'!109:109,"Orient.Ph.")+SUMIFS('Tageplanung Oktober'!$18:$18,'Tageplanung Oktober'!109:109,"Vertiefung")+SUMIFS('Tageplanung Oktober'!$18:$18,'Tageplanung Oktober'!109:109,"Wahl 1")+SUMIFS('Tageplanung Oktober'!$18:$18,'Tageplanung Oktober'!109:109,"Wahl 2"))*(3+IF($D90="F",2,0))/5+SUMIFS('Blockplanung April'!$20:$20,'Blockplanung April'!109:109,"APH")+SUMIFS('Blockplanung April'!$18:$18,'Blockplanung April'!109:109,"Orient.Ph.")+SUMIFS('Blockplanung April'!$18:$18,'Blockplanung April'!109:109,"Vertiefung")+SUMIFS('Blockplanung April'!$18:$18,'Blockplanung April'!109:109,"Wahl 1")+SUMIFS('Blockplanung April'!$18:$18,'Blockplanung April'!109:109,"Wahl 2")+SUMIFS('Blockplanung August'!$20:$20,'Blockplanung August'!109:109,"APH")+SUMIFS('Blockplanung August'!$18:$18,'Blockplanung August'!109:109,"Orient.Ph.")+SUMIFS('Blockplanung August'!$18:$18,'Blockplanung August'!109:109,"Vertiefung")+SUMIFS('Blockplanung August'!$18:$18,'Blockplanung August'!109:109,"Wahl 1")+SUMIFS('Blockplanung August'!$18:$18,'Blockplanung August'!109:109,"Wahl 2")+SUMIFS('Blockplanung Oktober'!$20:$20,'Blockplanung Oktober'!109:109,"APH")+SUMIFS('Blockplanung Oktober'!$18:$18,'Blockplanung Oktober'!109:109,"Orient.Ph.")+SUMIFS('Blockplanung Oktober'!$18:$18,'Blockplanung Oktober'!109:109,"Vertiefung")+SUMIFS('Blockplanung Oktober'!$18:$18,'Blockplanung Oktober'!109:109,"Wahl 1")+SUMIFS('Blockplanung Oktober'!$18:$18,'Blockplanung Oktober'!109:109,"Wahl 2")</f>
        <v>188.39999999999998</v>
      </c>
      <c r="F90" s="9">
        <f>(SUMIFS('Tageplanung April'!$20:$20,'Tageplanung April'!109:109,"AD")+SUMIFS('Tageplanung April'!$17:$17,'Tageplanung April'!109:109,"Orient.Ph.")+SUMIFS('Tageplanung April'!$17:$17,'Tageplanung April'!109:109,"Vertiefung")+SUMIFS('Tageplanung April'!$17:$17,'Tageplanung April'!109:109,"Wahl 1")+SUMIFS('Tageplanung April'!$17:$17,'Tageplanung April'!109:109,"Wahl 2"))*(3+IF($D90="F",2,0))/5+(SUMIFS('Tageplanung August'!$20:$20,'Tageplanung August'!109:109,"AD")+SUMIFS('Tageplanung August'!$17:$17,'Tageplanung August'!109:109,"Orient.Ph.")+SUMIFS('Tageplanung August'!$17:$17,'Tageplanung August'!109:109,"Vertiefung")+SUMIFS('Tageplanung August'!$17:$17,'Tageplanung August'!109:109,"Wahl 1")+SUMIFS('Tageplanung August'!$17:$17,'Tageplanung August'!109:109,"Wahl 2"))*(3+IF($D90="F",2,0))/5+(SUMIFS('Tageplanung Oktober'!$20:$20,'Tageplanung Oktober'!109:109,"AD")+SUMIFS('Tageplanung Oktober'!$17:$17,'Tageplanung Oktober'!109:109,"Orient.Ph.")+SUMIFS('Tageplanung Oktober'!$17:$17,'Tageplanung Oktober'!109:109,"Vertiefung")+SUMIFS('Tageplanung Oktober'!$17:$17,'Tageplanung Oktober'!109:109,"Wahl 1")+SUMIFS('Tageplanung Oktober'!$17:$17,'Tageplanung Oktober'!109:109,"Wahl 2"))*(3+IF($D90="F",2,0))/5+SUMIFS('Blockplanung April'!$20:$20,'Blockplanung April'!109:109,"AD")+SUMIFS('Blockplanung April'!$17:$17,'Blockplanung April'!109:109,"Orient.Ph.")+SUMIFS('Blockplanung April'!$17:$17,'Blockplanung April'!109:109,"Vertiefung")+SUMIFS('Blockplanung April'!$17:$17,'Blockplanung April'!109:109,"Wahl 1")+SUMIFS('Blockplanung April'!$17:$17,'Blockplanung April'!109:109,"Wahl 2")+SUMIFS('Blockplanung August'!$20:$20,'Blockplanung August'!109:109,"AD")+SUMIFS('Blockplanung August'!$17:$17,'Blockplanung August'!109:109,"Orient.Ph.")+SUMIFS('Blockplanung August'!$17:$17,'Blockplanung August'!109:109,"Vertiefung")+SUMIFS('Blockplanung August'!$17:$17,'Blockplanung August'!109:109,"Wahl 1")+SUMIFS('Blockplanung August'!$17:$17,'Blockplanung August'!109:109,"Wahl 2")+SUMIFS('Blockplanung Oktober'!$20:$20,'Blockplanung Oktober'!109:109,"AD")+SUMIFS('Blockplanung Oktober'!$17:$17,'Blockplanung Oktober'!109:109,"Orient.Ph.")+SUMIFS('Blockplanung Oktober'!$17:$17,'Blockplanung Oktober'!109:109,"Vertiefung")+SUMIFS('Blockplanung Oktober'!$17:$17,'Blockplanung Oktober'!109:109,"Wahl 1")+SUMIFS('Blockplanung Oktober'!$17:$17,'Blockplanung Oktober'!109:109,"Wahl 2")</f>
        <v>131.80000000000001</v>
      </c>
      <c r="G90" s="9">
        <f>(SUMIFS('Tageplanung April'!$20:$20,'Tageplanung April'!109:109,"KH")+SUMIFS('Tageplanung April'!$15:$15,'Tageplanung April'!109:109,"Orient.Ph.")+SUMIFS('Tageplanung April'!$15:$15,'Tageplanung April'!109:109,"Vertiefung")+SUMIFS('Tageplanung April'!$15:$15,'Tageplanung April'!109:109,"Wahl 1")+SUMIFS('Tageplanung April'!$15:$15,'Tageplanung April'!109:109,"Wahl 2"))*(3+IF($D90="F",2,0))/5+(SUMIFS('Tageplanung August'!$20:$20,'Tageplanung August'!109:109,"KH")+SUMIFS('Tageplanung August'!$15:$15,'Tageplanung August'!109:109,"Orient.Ph.")+SUMIFS('Tageplanung August'!$15:$15,'Tageplanung August'!109:109,"Vertiefung")+SUMIFS('Tageplanung August'!$15:$15,'Tageplanung August'!109:109,"Wahl 1")+SUMIFS('Tageplanung August'!$15:$15,'Tageplanung August'!109:109,"Wahl 2"))*(3+IF($D90="F",2,0))/5+(SUMIFS('Tageplanung Oktober'!$20:$20,'Tageplanung Oktober'!109:109,"KH")+SUMIFS('Tageplanung Oktober'!$15:$15,'Tageplanung Oktober'!109:109,"Orient.Ph.")+SUMIFS('Tageplanung Oktober'!$15:$15,'Tageplanung Oktober'!109:109,"Vertiefung")+SUMIFS('Tageplanung Oktober'!$15:$15,'Tageplanung Oktober'!109:109,"Wahl 1")+SUMIFS('Tageplanung Oktober'!$15:$15,'Tageplanung Oktober'!109:109,"Wahl 2"))*(3+IF($D90="F",2,0))/5+SUMIFS('Blockplanung April'!$20:$20,'Blockplanung April'!109:109,"KH")+SUMIFS('Blockplanung April'!$15:$15,'Blockplanung April'!109:109,"Orient.Ph.")+SUMIFS('Blockplanung April'!$15:$15,'Blockplanung April'!109:109,"Vertiefung")+SUMIFS('Blockplanung April'!$15:$15,'Blockplanung April'!109:109,"Wahl 1")+SUMIFS('Blockplanung April'!$15:$15,'Blockplanung April'!109:109,"Wahl 2")+SUMIFS('Blockplanung August'!$20:$20,'Blockplanung August'!109:109,"KH")+SUMIFS('Blockplanung August'!$15:$15,'Blockplanung August'!109:109,"Orient.Ph.")+SUMIFS('Blockplanung August'!$15:$15,'Blockplanung August'!109:109,"Vertiefung")+SUMIFS('Blockplanung August'!$15:$15,'Blockplanung August'!109:109,"Wahl 1")+SUMIFS('Blockplanung August'!$15:$15,'Blockplanung August'!109:109,"Wahl 2")+SUMIFS('Blockplanung Oktober'!$20:$20,'Blockplanung Oktober'!109:109,"KH")+SUMIFS('Blockplanung Oktober'!$15:$15,'Blockplanung Oktober'!109:109,"Orient.Ph.")+SUMIFS('Blockplanung Oktober'!$15:$15,'Blockplanung Oktober'!109:109,"Vertiefung")+SUMIFS('Blockplanung Oktober'!$15:$15,'Blockplanung Oktober'!109:109,"Wahl 1")+SUMIFS('Blockplanung Oktober'!$15:$15,'Blockplanung Oktober'!109:109,"Wahl 2")</f>
        <v>100.8</v>
      </c>
      <c r="H90" s="9">
        <f>(SUMIFS('Tageplanung April'!$20:$20,'Tageplanung April'!109:109,"Päd")+SUMIFS('Tageplanung April'!$16:$16,'Tageplanung April'!109:109,"Orient.Ph.")+SUMIFS('Tageplanung April'!$16:$16,'Tageplanung April'!109:109,"Vertiefung")+SUMIFS('Tageplanung April'!$16:$16,'Tageplanung April'!109:109,"Wahl 1")+SUMIFS('Tageplanung April'!$16:$16,'Tageplanung April'!109:109,"Wahl 2"))*(3+IF($D90="F",2,0))/5+(SUMIFS('Tageplanung August'!$20:$20,'Tageplanung August'!109:109,"Päd")+SUMIFS('Tageplanung August'!$16:$16,'Tageplanung August'!109:109,"Orient.Ph.")+SUMIFS('Tageplanung August'!$16:$16,'Tageplanung August'!109:109,"Vertiefung")+SUMIFS('Tageplanung August'!$16:$16,'Tageplanung August'!109:109,"Wahl 1")+SUMIFS('Tageplanung August'!$16:$16,'Tageplanung August'!109:109,"Wahl 2"))*(3+IF($D90="F",2,0))/5+(SUMIFS('Tageplanung Oktober'!$20:$20,'Tageplanung Oktober'!109:109,"Päd")+SUMIFS('Tageplanung Oktober'!$16:$16,'Tageplanung Oktober'!109:109,"Orient.Ph.")+SUMIFS('Tageplanung Oktober'!$16:$16,'Tageplanung Oktober'!109:109,"Vertiefung")+SUMIFS('Tageplanung Oktober'!$16:$16,'Tageplanung Oktober'!109:109,"Wahl 1")+SUMIFS('Tageplanung Oktober'!$16:$16,'Tageplanung Oktober'!109:109,"Wahl 2"))*(3+IF($D90="F",2,0))/5+SUMIFS('Blockplanung April'!$20:$20,'Blockplanung April'!109:109,"Päd")+SUMIFS('Blockplanung April'!$16:$16,'Blockplanung April'!109:109,"Orient.Ph.")+SUMIFS('Blockplanung April'!$16:$16,'Blockplanung April'!109:109,"Vertiefung")+SUMIFS('Blockplanung April'!$16:$16,'Blockplanung April'!109:109,"Wahl 1")+SUMIFS('Blockplanung April'!$16:$16,'Blockplanung April'!109:109,"Wahl 2")+SUMIFS('Blockplanung August'!$20:$20,'Blockplanung August'!109:109,"Päd")+SUMIFS('Blockplanung August'!$16:$16,'Blockplanung August'!109:109,"Orient.Ph.")+SUMIFS('Blockplanung August'!$16:$16,'Blockplanung August'!109:109,"Vertiefung")+SUMIFS('Blockplanung August'!$16:$16,'Blockplanung August'!109:109,"Wahl 1")+SUMIFS('Blockplanung August'!$16:$16,'Blockplanung August'!109:109,"Wahl 2")+SUMIFS('Blockplanung Oktober'!$20:$20,'Blockplanung Oktober'!109:109,"Päd")+SUMIFS('Blockplanung Oktober'!$16:$16,'Blockplanung Oktober'!109:109,"Orient.Ph.")+SUMIFS('Blockplanung Oktober'!$16:$16,'Blockplanung Oktober'!109:109,"Vertiefung")+SUMIFS('Blockplanung Oktober'!$16:$16,'Blockplanung Oktober'!109:109,"Wahl 1")+SUMIFS('Blockplanung Oktober'!$16:$16,'Blockplanung Oktober'!109:109,"Wahl 2")</f>
        <v>18.2</v>
      </c>
      <c r="I90" s="9">
        <f>(SUMIFS('Tageplanung April'!$20:$20,'Tageplanung April'!109:109,"Psych")+SUMIFS('Tageplanung April'!$19:$19,'Tageplanung April'!109:109,"Orient.Ph.")+SUMIFS('Tageplanung April'!$19:$19,'Tageplanung April'!109:109,"Vertiefung")+SUMIFS('Tageplanung April'!$19:$19,'Tageplanung April'!109:109,"Wahl 1")+SUMIFS('Tageplanung April'!$19:$19,'Tageplanung April'!109:109,"Wahl 2"))*(3+IF($D90="F",2,0))/5+(SUMIFS('Tageplanung August'!$20:$20,'Tageplanung August'!109:109,"Psych")+SUMIFS('Tageplanung August'!$19:$19,'Tageplanung August'!109:109,"Orient.Ph.")+SUMIFS('Tageplanung August'!$19:$19,'Tageplanung August'!109:109,"Vertiefung")+SUMIFS('Tageplanung August'!$19:$19,'Tageplanung August'!109:109,"Wahl 1")+SUMIFS('Tageplanung August'!$19:$19,'Tageplanung August'!109:109,"Wahl 2"))*(3+IF($D90="F",2,0))/5+(SUMIFS('Tageplanung Oktober'!$20:$20,'Tageplanung Oktober'!109:109,"Psych")+SUMIFS('Tageplanung Oktober'!$19:$19,'Tageplanung Oktober'!109:109,"Orient.Ph.")+SUMIFS('Tageplanung Oktober'!$19:$19,'Tageplanung Oktober'!109:109,"Vertiefung")+SUMIFS('Tageplanung Oktober'!$19:$19,'Tageplanung Oktober'!109:109,"Wahl 1")+SUMIFS('Tageplanung Oktober'!$19:$19,'Tageplanung Oktober'!109:109,"Wahl 2"))*(3+IF($D90="F",2,0))/5+SUMIFS('Blockplanung April'!$20:$20,'Blockplanung April'!109:109,"Psych")+SUMIFS('Blockplanung April'!$19:$19,'Blockplanung April'!109:109,"Orient.Ph.")+SUMIFS('Blockplanung April'!$19:$19,'Blockplanung April'!109:109,"Vertiefung")+SUMIFS('Blockplanung April'!$19:$19,'Blockplanung April'!109:109,"Wahl 1")+SUMIFS('Blockplanung April'!$19:$19,'Blockplanung April'!109:109,"Wahl 2")+SUMIFS('Blockplanung August'!$20:$20,'Blockplanung August'!109:109,"Psych")+SUMIFS('Blockplanung August'!$19:$19,'Blockplanung August'!109:109,"Orient.Ph.")+SUMIFS('Blockplanung August'!$19:$19,'Blockplanung August'!109:109,"Vertiefung")+SUMIFS('Blockplanung August'!$19:$19,'Blockplanung August'!109:109,"Wahl 1")+SUMIFS('Blockplanung August'!$19:$19,'Blockplanung August'!109:109,"Wahl 2")+SUMIFS('Blockplanung Oktober'!$20:$20,'Blockplanung Oktober'!109:109,"Psych")+SUMIFS('Blockplanung Oktober'!$19:$19,'Blockplanung Oktober'!109:109,"Orient.Ph.")+SUMIFS('Blockplanung Oktober'!$19:$19,'Blockplanung Oktober'!109:109,"Vertiefung")+SUMIFS('Blockplanung Oktober'!$19:$19,'Blockplanung Oktober'!109:109,"Wahl 1")+SUMIFS('Blockplanung Oktober'!$19:$19,'Blockplanung Oktober'!109:109,"Wahl 2")</f>
        <v>0</v>
      </c>
      <c r="J90" s="9">
        <f t="shared" si="9"/>
        <v>336</v>
      </c>
      <c r="K90" s="9">
        <f t="shared" si="5"/>
        <v>132</v>
      </c>
      <c r="L90" s="9">
        <f t="shared" si="6"/>
        <v>48</v>
      </c>
      <c r="M90" s="9">
        <f t="shared" si="7"/>
        <v>12</v>
      </c>
      <c r="N90" s="7">
        <f t="shared" si="8"/>
        <v>120</v>
      </c>
      <c r="O90" s="316"/>
    </row>
    <row r="91" spans="1:15" x14ac:dyDescent="0.2">
      <c r="A91" s="258"/>
      <c r="B91" s="310"/>
      <c r="C91" s="11">
        <v>49</v>
      </c>
      <c r="D91" s="39"/>
      <c r="E91" s="9">
        <f>(SUMIFS('Tageplanung April'!$20:$20,'Tageplanung April'!110:110,"APH")+SUMIFS('Tageplanung April'!$18:$18,'Tageplanung April'!110:110,"Orient.Ph.")+SUMIFS('Tageplanung April'!$18:$18,'Tageplanung April'!110:110,"Vertiefung")+SUMIFS('Tageplanung April'!$18:$18,'Tageplanung April'!110:110,"Wahl 1")+SUMIFS('Tageplanung April'!$18:$18,'Tageplanung April'!110:110,"Wahl 2"))*(3+IF($D91="F",2,0))/5+(SUMIFS('Tageplanung August'!$20:$20,'Tageplanung August'!110:110,"APH")+SUMIFS('Tageplanung August'!$18:$18,'Tageplanung August'!110:110,"Orient.Ph.")+SUMIFS('Tageplanung August'!$18:$18,'Tageplanung August'!110:110,"Vertiefung")+SUMIFS('Tageplanung August'!$18:$18,'Tageplanung August'!110:110,"Wahl 1")+SUMIFS('Tageplanung August'!$18:$18,'Tageplanung August'!110:110,"Wahl 2"))*(3+IF($D91="F",2,0))/5+(SUMIFS('Tageplanung Oktober'!$20:$20,'Tageplanung Oktober'!110:110,"APH")+SUMIFS('Tageplanung Oktober'!$18:$18,'Tageplanung Oktober'!110:110,"Orient.Ph.")+SUMIFS('Tageplanung Oktober'!$18:$18,'Tageplanung Oktober'!110:110,"Vertiefung")+SUMIFS('Tageplanung Oktober'!$18:$18,'Tageplanung Oktober'!110:110,"Wahl 1")+SUMIFS('Tageplanung Oktober'!$18:$18,'Tageplanung Oktober'!110:110,"Wahl 2"))*(3+IF($D91="F",2,0))/5+SUMIFS('Blockplanung April'!$20:$20,'Blockplanung April'!110:110,"APH")+SUMIFS('Blockplanung April'!$18:$18,'Blockplanung April'!110:110,"Orient.Ph.")+SUMIFS('Blockplanung April'!$18:$18,'Blockplanung April'!110:110,"Vertiefung")+SUMIFS('Blockplanung April'!$18:$18,'Blockplanung April'!110:110,"Wahl 1")+SUMIFS('Blockplanung April'!$18:$18,'Blockplanung April'!110:110,"Wahl 2")+SUMIFS('Blockplanung August'!$20:$20,'Blockplanung August'!110:110,"APH")+SUMIFS('Blockplanung August'!$18:$18,'Blockplanung August'!110:110,"Orient.Ph.")+SUMIFS('Blockplanung August'!$18:$18,'Blockplanung August'!110:110,"Vertiefung")+SUMIFS('Blockplanung August'!$18:$18,'Blockplanung August'!110:110,"Wahl 1")+SUMIFS('Blockplanung August'!$18:$18,'Blockplanung August'!110:110,"Wahl 2")+SUMIFS('Blockplanung Oktober'!$20:$20,'Blockplanung Oktober'!110:110,"APH")+SUMIFS('Blockplanung Oktober'!$18:$18,'Blockplanung Oktober'!110:110,"Orient.Ph.")+SUMIFS('Blockplanung Oktober'!$18:$18,'Blockplanung Oktober'!110:110,"Vertiefung")+SUMIFS('Blockplanung Oktober'!$18:$18,'Blockplanung Oktober'!110:110,"Wahl 1")+SUMIFS('Blockplanung Oktober'!$18:$18,'Blockplanung Oktober'!110:110,"Wahl 2")</f>
        <v>192.39999999999998</v>
      </c>
      <c r="F91" s="9">
        <f>(SUMIFS('Tageplanung April'!$20:$20,'Tageplanung April'!110:110,"AD")+SUMIFS('Tageplanung April'!$17:$17,'Tageplanung April'!110:110,"Orient.Ph.")+SUMIFS('Tageplanung April'!$17:$17,'Tageplanung April'!110:110,"Vertiefung")+SUMIFS('Tageplanung April'!$17:$17,'Tageplanung April'!110:110,"Wahl 1")+SUMIFS('Tageplanung April'!$17:$17,'Tageplanung April'!110:110,"Wahl 2"))*(3+IF($D91="F",2,0))/5+(SUMIFS('Tageplanung August'!$20:$20,'Tageplanung August'!110:110,"AD")+SUMIFS('Tageplanung August'!$17:$17,'Tageplanung August'!110:110,"Orient.Ph.")+SUMIFS('Tageplanung August'!$17:$17,'Tageplanung August'!110:110,"Vertiefung")+SUMIFS('Tageplanung August'!$17:$17,'Tageplanung August'!110:110,"Wahl 1")+SUMIFS('Tageplanung August'!$17:$17,'Tageplanung August'!110:110,"Wahl 2"))*(3+IF($D91="F",2,0))/5+(SUMIFS('Tageplanung Oktober'!$20:$20,'Tageplanung Oktober'!110:110,"AD")+SUMIFS('Tageplanung Oktober'!$17:$17,'Tageplanung Oktober'!110:110,"Orient.Ph.")+SUMIFS('Tageplanung Oktober'!$17:$17,'Tageplanung Oktober'!110:110,"Vertiefung")+SUMIFS('Tageplanung Oktober'!$17:$17,'Tageplanung Oktober'!110:110,"Wahl 1")+SUMIFS('Tageplanung Oktober'!$17:$17,'Tageplanung Oktober'!110:110,"Wahl 2"))*(3+IF($D91="F",2,0))/5+SUMIFS('Blockplanung April'!$20:$20,'Blockplanung April'!110:110,"AD")+SUMIFS('Blockplanung April'!$17:$17,'Blockplanung April'!110:110,"Orient.Ph.")+SUMIFS('Blockplanung April'!$17:$17,'Blockplanung April'!110:110,"Vertiefung")+SUMIFS('Blockplanung April'!$17:$17,'Blockplanung April'!110:110,"Wahl 1")+SUMIFS('Blockplanung April'!$17:$17,'Blockplanung April'!110:110,"Wahl 2")+SUMIFS('Blockplanung August'!$20:$20,'Blockplanung August'!110:110,"AD")+SUMIFS('Blockplanung August'!$17:$17,'Blockplanung August'!110:110,"Orient.Ph.")+SUMIFS('Blockplanung August'!$17:$17,'Blockplanung August'!110:110,"Vertiefung")+SUMIFS('Blockplanung August'!$17:$17,'Blockplanung August'!110:110,"Wahl 1")+SUMIFS('Blockplanung August'!$17:$17,'Blockplanung August'!110:110,"Wahl 2")+SUMIFS('Blockplanung Oktober'!$20:$20,'Blockplanung Oktober'!110:110,"AD")+SUMIFS('Blockplanung Oktober'!$17:$17,'Blockplanung Oktober'!110:110,"Orient.Ph.")+SUMIFS('Blockplanung Oktober'!$17:$17,'Blockplanung Oktober'!110:110,"Vertiefung")+SUMIFS('Blockplanung Oktober'!$17:$17,'Blockplanung Oktober'!110:110,"Wahl 1")+SUMIFS('Blockplanung Oktober'!$17:$17,'Blockplanung Oktober'!110:110,"Wahl 2")</f>
        <v>131.80000000000001</v>
      </c>
      <c r="G91" s="9">
        <f>(SUMIFS('Tageplanung April'!$20:$20,'Tageplanung April'!110:110,"KH")+SUMIFS('Tageplanung April'!$15:$15,'Tageplanung April'!110:110,"Orient.Ph.")+SUMIFS('Tageplanung April'!$15:$15,'Tageplanung April'!110:110,"Vertiefung")+SUMIFS('Tageplanung April'!$15:$15,'Tageplanung April'!110:110,"Wahl 1")+SUMIFS('Tageplanung April'!$15:$15,'Tageplanung April'!110:110,"Wahl 2"))*(3+IF($D91="F",2,0))/5+(SUMIFS('Tageplanung August'!$20:$20,'Tageplanung August'!110:110,"KH")+SUMIFS('Tageplanung August'!$15:$15,'Tageplanung August'!110:110,"Orient.Ph.")+SUMIFS('Tageplanung August'!$15:$15,'Tageplanung August'!110:110,"Vertiefung")+SUMIFS('Tageplanung August'!$15:$15,'Tageplanung August'!110:110,"Wahl 1")+SUMIFS('Tageplanung August'!$15:$15,'Tageplanung August'!110:110,"Wahl 2"))*(3+IF($D91="F",2,0))/5+(SUMIFS('Tageplanung Oktober'!$20:$20,'Tageplanung Oktober'!110:110,"KH")+SUMIFS('Tageplanung Oktober'!$15:$15,'Tageplanung Oktober'!110:110,"Orient.Ph.")+SUMIFS('Tageplanung Oktober'!$15:$15,'Tageplanung Oktober'!110:110,"Vertiefung")+SUMIFS('Tageplanung Oktober'!$15:$15,'Tageplanung Oktober'!110:110,"Wahl 1")+SUMIFS('Tageplanung Oktober'!$15:$15,'Tageplanung Oktober'!110:110,"Wahl 2"))*(3+IF($D91="F",2,0))/5+SUMIFS('Blockplanung April'!$20:$20,'Blockplanung April'!110:110,"KH")+SUMIFS('Blockplanung April'!$15:$15,'Blockplanung April'!110:110,"Orient.Ph.")+SUMIFS('Blockplanung April'!$15:$15,'Blockplanung April'!110:110,"Vertiefung")+SUMIFS('Blockplanung April'!$15:$15,'Blockplanung April'!110:110,"Wahl 1")+SUMIFS('Blockplanung April'!$15:$15,'Blockplanung April'!110:110,"Wahl 2")+SUMIFS('Blockplanung August'!$20:$20,'Blockplanung August'!110:110,"KH")+SUMIFS('Blockplanung August'!$15:$15,'Blockplanung August'!110:110,"Orient.Ph.")+SUMIFS('Blockplanung August'!$15:$15,'Blockplanung August'!110:110,"Vertiefung")+SUMIFS('Blockplanung August'!$15:$15,'Blockplanung August'!110:110,"Wahl 1")+SUMIFS('Blockplanung August'!$15:$15,'Blockplanung August'!110:110,"Wahl 2")+SUMIFS('Blockplanung Oktober'!$20:$20,'Blockplanung Oktober'!110:110,"KH")+SUMIFS('Blockplanung Oktober'!$15:$15,'Blockplanung Oktober'!110:110,"Orient.Ph.")+SUMIFS('Blockplanung Oktober'!$15:$15,'Blockplanung Oktober'!110:110,"Vertiefung")+SUMIFS('Blockplanung Oktober'!$15:$15,'Blockplanung Oktober'!110:110,"Wahl 1")+SUMIFS('Blockplanung Oktober'!$15:$15,'Blockplanung Oktober'!110:110,"Wahl 2")</f>
        <v>96.8</v>
      </c>
      <c r="H91" s="9">
        <f>(SUMIFS('Tageplanung April'!$20:$20,'Tageplanung April'!110:110,"Päd")+SUMIFS('Tageplanung April'!$16:$16,'Tageplanung April'!110:110,"Orient.Ph.")+SUMIFS('Tageplanung April'!$16:$16,'Tageplanung April'!110:110,"Vertiefung")+SUMIFS('Tageplanung April'!$16:$16,'Tageplanung April'!110:110,"Wahl 1")+SUMIFS('Tageplanung April'!$16:$16,'Tageplanung April'!110:110,"Wahl 2"))*(3+IF($D91="F",2,0))/5+(SUMIFS('Tageplanung August'!$20:$20,'Tageplanung August'!110:110,"Päd")+SUMIFS('Tageplanung August'!$16:$16,'Tageplanung August'!110:110,"Orient.Ph.")+SUMIFS('Tageplanung August'!$16:$16,'Tageplanung August'!110:110,"Vertiefung")+SUMIFS('Tageplanung August'!$16:$16,'Tageplanung August'!110:110,"Wahl 1")+SUMIFS('Tageplanung August'!$16:$16,'Tageplanung August'!110:110,"Wahl 2"))*(3+IF($D91="F",2,0))/5+(SUMIFS('Tageplanung Oktober'!$20:$20,'Tageplanung Oktober'!110:110,"Päd")+SUMIFS('Tageplanung Oktober'!$16:$16,'Tageplanung Oktober'!110:110,"Orient.Ph.")+SUMIFS('Tageplanung Oktober'!$16:$16,'Tageplanung Oktober'!110:110,"Vertiefung")+SUMIFS('Tageplanung Oktober'!$16:$16,'Tageplanung Oktober'!110:110,"Wahl 1")+SUMIFS('Tageplanung Oktober'!$16:$16,'Tageplanung Oktober'!110:110,"Wahl 2"))*(3+IF($D91="F",2,0))/5+SUMIFS('Blockplanung April'!$20:$20,'Blockplanung April'!110:110,"Päd")+SUMIFS('Blockplanung April'!$16:$16,'Blockplanung April'!110:110,"Orient.Ph.")+SUMIFS('Blockplanung April'!$16:$16,'Blockplanung April'!110:110,"Vertiefung")+SUMIFS('Blockplanung April'!$16:$16,'Blockplanung April'!110:110,"Wahl 1")+SUMIFS('Blockplanung April'!$16:$16,'Blockplanung April'!110:110,"Wahl 2")+SUMIFS('Blockplanung August'!$20:$20,'Blockplanung August'!110:110,"Päd")+SUMIFS('Blockplanung August'!$16:$16,'Blockplanung August'!110:110,"Orient.Ph.")+SUMIFS('Blockplanung August'!$16:$16,'Blockplanung August'!110:110,"Vertiefung")+SUMIFS('Blockplanung August'!$16:$16,'Blockplanung August'!110:110,"Wahl 1")+SUMIFS('Blockplanung August'!$16:$16,'Blockplanung August'!110:110,"Wahl 2")+SUMIFS('Blockplanung Oktober'!$20:$20,'Blockplanung Oktober'!110:110,"Päd")+SUMIFS('Blockplanung Oktober'!$16:$16,'Blockplanung Oktober'!110:110,"Orient.Ph.")+SUMIFS('Blockplanung Oktober'!$16:$16,'Blockplanung Oktober'!110:110,"Vertiefung")+SUMIFS('Blockplanung Oktober'!$16:$16,'Blockplanung Oktober'!110:110,"Wahl 1")+SUMIFS('Blockplanung Oktober'!$16:$16,'Blockplanung Oktober'!110:110,"Wahl 2")</f>
        <v>18.2</v>
      </c>
      <c r="I91" s="9">
        <f>(SUMIFS('Tageplanung April'!$20:$20,'Tageplanung April'!110:110,"Psych")+SUMIFS('Tageplanung April'!$19:$19,'Tageplanung April'!110:110,"Orient.Ph.")+SUMIFS('Tageplanung April'!$19:$19,'Tageplanung April'!110:110,"Vertiefung")+SUMIFS('Tageplanung April'!$19:$19,'Tageplanung April'!110:110,"Wahl 1")+SUMIFS('Tageplanung April'!$19:$19,'Tageplanung April'!110:110,"Wahl 2"))*(3+IF($D91="F",2,0))/5+(SUMIFS('Tageplanung August'!$20:$20,'Tageplanung August'!110:110,"Psych")+SUMIFS('Tageplanung August'!$19:$19,'Tageplanung August'!110:110,"Orient.Ph.")+SUMIFS('Tageplanung August'!$19:$19,'Tageplanung August'!110:110,"Vertiefung")+SUMIFS('Tageplanung August'!$19:$19,'Tageplanung August'!110:110,"Wahl 1")+SUMIFS('Tageplanung August'!$19:$19,'Tageplanung August'!110:110,"Wahl 2"))*(3+IF($D91="F",2,0))/5+(SUMIFS('Tageplanung Oktober'!$20:$20,'Tageplanung Oktober'!110:110,"Psych")+SUMIFS('Tageplanung Oktober'!$19:$19,'Tageplanung Oktober'!110:110,"Orient.Ph.")+SUMIFS('Tageplanung Oktober'!$19:$19,'Tageplanung Oktober'!110:110,"Vertiefung")+SUMIFS('Tageplanung Oktober'!$19:$19,'Tageplanung Oktober'!110:110,"Wahl 1")+SUMIFS('Tageplanung Oktober'!$19:$19,'Tageplanung Oktober'!110:110,"Wahl 2"))*(3+IF($D91="F",2,0))/5+SUMIFS('Blockplanung April'!$20:$20,'Blockplanung April'!110:110,"Psych")+SUMIFS('Blockplanung April'!$19:$19,'Blockplanung April'!110:110,"Orient.Ph.")+SUMIFS('Blockplanung April'!$19:$19,'Blockplanung April'!110:110,"Vertiefung")+SUMIFS('Blockplanung April'!$19:$19,'Blockplanung April'!110:110,"Wahl 1")+SUMIFS('Blockplanung April'!$19:$19,'Blockplanung April'!110:110,"Wahl 2")+SUMIFS('Blockplanung August'!$20:$20,'Blockplanung August'!110:110,"Psych")+SUMIFS('Blockplanung August'!$19:$19,'Blockplanung August'!110:110,"Orient.Ph.")+SUMIFS('Blockplanung August'!$19:$19,'Blockplanung August'!110:110,"Vertiefung")+SUMIFS('Blockplanung August'!$19:$19,'Blockplanung August'!110:110,"Wahl 1")+SUMIFS('Blockplanung August'!$19:$19,'Blockplanung August'!110:110,"Wahl 2")+SUMIFS('Blockplanung Oktober'!$20:$20,'Blockplanung Oktober'!110:110,"Psych")+SUMIFS('Blockplanung Oktober'!$19:$19,'Blockplanung Oktober'!110:110,"Orient.Ph.")+SUMIFS('Blockplanung Oktober'!$19:$19,'Blockplanung Oktober'!110:110,"Vertiefung")+SUMIFS('Blockplanung Oktober'!$19:$19,'Blockplanung Oktober'!110:110,"Wahl 1")+SUMIFS('Blockplanung Oktober'!$19:$19,'Blockplanung Oktober'!110:110,"Wahl 2")</f>
        <v>0</v>
      </c>
      <c r="J91" s="9">
        <f t="shared" si="9"/>
        <v>336</v>
      </c>
      <c r="K91" s="9">
        <f t="shared" si="5"/>
        <v>132</v>
      </c>
      <c r="L91" s="9">
        <f t="shared" si="6"/>
        <v>48</v>
      </c>
      <c r="M91" s="9">
        <f t="shared" si="7"/>
        <v>12</v>
      </c>
      <c r="N91" s="7">
        <f t="shared" si="8"/>
        <v>120</v>
      </c>
      <c r="O91" s="316"/>
    </row>
    <row r="92" spans="1:15" x14ac:dyDescent="0.2">
      <c r="A92" s="258"/>
      <c r="B92" s="310"/>
      <c r="C92" s="11">
        <v>50</v>
      </c>
      <c r="D92" s="39"/>
      <c r="E92" s="9">
        <f>(SUMIFS('Tageplanung April'!$20:$20,'Tageplanung April'!111:111,"APH")+SUMIFS('Tageplanung April'!$18:$18,'Tageplanung April'!111:111,"Orient.Ph.")+SUMIFS('Tageplanung April'!$18:$18,'Tageplanung April'!111:111,"Vertiefung")+SUMIFS('Tageplanung April'!$18:$18,'Tageplanung April'!111:111,"Wahl 1")+SUMIFS('Tageplanung April'!$18:$18,'Tageplanung April'!111:111,"Wahl 2"))*(3+IF($D92="F",2,0))/5+(SUMIFS('Tageplanung August'!$20:$20,'Tageplanung August'!111:111,"APH")+SUMIFS('Tageplanung August'!$18:$18,'Tageplanung August'!111:111,"Orient.Ph.")+SUMIFS('Tageplanung August'!$18:$18,'Tageplanung August'!111:111,"Vertiefung")+SUMIFS('Tageplanung August'!$18:$18,'Tageplanung August'!111:111,"Wahl 1")+SUMIFS('Tageplanung August'!$18:$18,'Tageplanung August'!111:111,"Wahl 2"))*(3+IF($D92="F",2,0))/5+(SUMIFS('Tageplanung Oktober'!$20:$20,'Tageplanung Oktober'!111:111,"APH")+SUMIFS('Tageplanung Oktober'!$18:$18,'Tageplanung Oktober'!111:111,"Orient.Ph.")+SUMIFS('Tageplanung Oktober'!$18:$18,'Tageplanung Oktober'!111:111,"Vertiefung")+SUMIFS('Tageplanung Oktober'!$18:$18,'Tageplanung Oktober'!111:111,"Wahl 1")+SUMIFS('Tageplanung Oktober'!$18:$18,'Tageplanung Oktober'!111:111,"Wahl 2"))*(3+IF($D92="F",2,0))/5+SUMIFS('Blockplanung April'!$20:$20,'Blockplanung April'!111:111,"APH")+SUMIFS('Blockplanung April'!$18:$18,'Blockplanung April'!111:111,"Orient.Ph.")+SUMIFS('Blockplanung April'!$18:$18,'Blockplanung April'!111:111,"Vertiefung")+SUMIFS('Blockplanung April'!$18:$18,'Blockplanung April'!111:111,"Wahl 1")+SUMIFS('Blockplanung April'!$18:$18,'Blockplanung April'!111:111,"Wahl 2")+SUMIFS('Blockplanung August'!$20:$20,'Blockplanung August'!111:111,"APH")+SUMIFS('Blockplanung August'!$18:$18,'Blockplanung August'!111:111,"Orient.Ph.")+SUMIFS('Blockplanung August'!$18:$18,'Blockplanung August'!111:111,"Vertiefung")+SUMIFS('Blockplanung August'!$18:$18,'Blockplanung August'!111:111,"Wahl 1")+SUMIFS('Blockplanung August'!$18:$18,'Blockplanung August'!111:111,"Wahl 2")+SUMIFS('Blockplanung Oktober'!$20:$20,'Blockplanung Oktober'!111:111,"APH")+SUMIFS('Blockplanung Oktober'!$18:$18,'Blockplanung Oktober'!111:111,"Orient.Ph.")+SUMIFS('Blockplanung Oktober'!$18:$18,'Blockplanung Oktober'!111:111,"Vertiefung")+SUMIFS('Blockplanung Oktober'!$18:$18,'Blockplanung Oktober'!111:111,"Wahl 1")+SUMIFS('Blockplanung Oktober'!$18:$18,'Blockplanung Oktober'!111:111,"Wahl 2")</f>
        <v>222.39999999999998</v>
      </c>
      <c r="F92" s="9">
        <f>(SUMIFS('Tageplanung April'!$20:$20,'Tageplanung April'!111:111,"AD")+SUMIFS('Tageplanung April'!$17:$17,'Tageplanung April'!111:111,"Orient.Ph.")+SUMIFS('Tageplanung April'!$17:$17,'Tageplanung April'!111:111,"Vertiefung")+SUMIFS('Tageplanung April'!$17:$17,'Tageplanung April'!111:111,"Wahl 1")+SUMIFS('Tageplanung April'!$17:$17,'Tageplanung April'!111:111,"Wahl 2"))*(3+IF($D92="F",2,0))/5+(SUMIFS('Tageplanung August'!$20:$20,'Tageplanung August'!111:111,"AD")+SUMIFS('Tageplanung August'!$17:$17,'Tageplanung August'!111:111,"Orient.Ph.")+SUMIFS('Tageplanung August'!$17:$17,'Tageplanung August'!111:111,"Vertiefung")+SUMIFS('Tageplanung August'!$17:$17,'Tageplanung August'!111:111,"Wahl 1")+SUMIFS('Tageplanung August'!$17:$17,'Tageplanung August'!111:111,"Wahl 2"))*(3+IF($D92="F",2,0))/5+(SUMIFS('Tageplanung Oktober'!$20:$20,'Tageplanung Oktober'!111:111,"AD")+SUMIFS('Tageplanung Oktober'!$17:$17,'Tageplanung Oktober'!111:111,"Orient.Ph.")+SUMIFS('Tageplanung Oktober'!$17:$17,'Tageplanung Oktober'!111:111,"Vertiefung")+SUMIFS('Tageplanung Oktober'!$17:$17,'Tageplanung Oktober'!111:111,"Wahl 1")+SUMIFS('Tageplanung Oktober'!$17:$17,'Tageplanung Oktober'!111:111,"Wahl 2"))*(3+IF($D92="F",2,0))/5+SUMIFS('Blockplanung April'!$20:$20,'Blockplanung April'!111:111,"AD")+SUMIFS('Blockplanung April'!$17:$17,'Blockplanung April'!111:111,"Orient.Ph.")+SUMIFS('Blockplanung April'!$17:$17,'Blockplanung April'!111:111,"Vertiefung")+SUMIFS('Blockplanung April'!$17:$17,'Blockplanung April'!111:111,"Wahl 1")+SUMIFS('Blockplanung April'!$17:$17,'Blockplanung April'!111:111,"Wahl 2")+SUMIFS('Blockplanung August'!$20:$20,'Blockplanung August'!111:111,"AD")+SUMIFS('Blockplanung August'!$17:$17,'Blockplanung August'!111:111,"Orient.Ph.")+SUMIFS('Blockplanung August'!$17:$17,'Blockplanung August'!111:111,"Vertiefung")+SUMIFS('Blockplanung August'!$17:$17,'Blockplanung August'!111:111,"Wahl 1")+SUMIFS('Blockplanung August'!$17:$17,'Blockplanung August'!111:111,"Wahl 2")+SUMIFS('Blockplanung Oktober'!$20:$20,'Blockplanung Oktober'!111:111,"AD")+SUMIFS('Blockplanung Oktober'!$17:$17,'Blockplanung Oktober'!111:111,"Orient.Ph.")+SUMIFS('Blockplanung Oktober'!$17:$17,'Blockplanung Oktober'!111:111,"Vertiefung")+SUMIFS('Blockplanung Oktober'!$17:$17,'Blockplanung Oktober'!111:111,"Wahl 1")+SUMIFS('Blockplanung Oktober'!$17:$17,'Blockplanung Oktober'!111:111,"Wahl 2")</f>
        <v>146.80000000000001</v>
      </c>
      <c r="G92" s="9">
        <f>(SUMIFS('Tageplanung April'!$20:$20,'Tageplanung April'!111:111,"KH")+SUMIFS('Tageplanung April'!$15:$15,'Tageplanung April'!111:111,"Orient.Ph.")+SUMIFS('Tageplanung April'!$15:$15,'Tageplanung April'!111:111,"Vertiefung")+SUMIFS('Tageplanung April'!$15:$15,'Tageplanung April'!111:111,"Wahl 1")+SUMIFS('Tageplanung April'!$15:$15,'Tageplanung April'!111:111,"Wahl 2"))*(3+IF($D92="F",2,0))/5+(SUMIFS('Tageplanung August'!$20:$20,'Tageplanung August'!111:111,"KH")+SUMIFS('Tageplanung August'!$15:$15,'Tageplanung August'!111:111,"Orient.Ph.")+SUMIFS('Tageplanung August'!$15:$15,'Tageplanung August'!111:111,"Vertiefung")+SUMIFS('Tageplanung August'!$15:$15,'Tageplanung August'!111:111,"Wahl 1")+SUMIFS('Tageplanung August'!$15:$15,'Tageplanung August'!111:111,"Wahl 2"))*(3+IF($D92="F",2,0))/5+(SUMIFS('Tageplanung Oktober'!$20:$20,'Tageplanung Oktober'!111:111,"KH")+SUMIFS('Tageplanung Oktober'!$15:$15,'Tageplanung Oktober'!111:111,"Orient.Ph.")+SUMIFS('Tageplanung Oktober'!$15:$15,'Tageplanung Oktober'!111:111,"Vertiefung")+SUMIFS('Tageplanung Oktober'!$15:$15,'Tageplanung Oktober'!111:111,"Wahl 1")+SUMIFS('Tageplanung Oktober'!$15:$15,'Tageplanung Oktober'!111:111,"Wahl 2"))*(3+IF($D92="F",2,0))/5+SUMIFS('Blockplanung April'!$20:$20,'Blockplanung April'!111:111,"KH")+SUMIFS('Blockplanung April'!$15:$15,'Blockplanung April'!111:111,"Orient.Ph.")+SUMIFS('Blockplanung April'!$15:$15,'Blockplanung April'!111:111,"Vertiefung")+SUMIFS('Blockplanung April'!$15:$15,'Blockplanung April'!111:111,"Wahl 1")+SUMIFS('Blockplanung April'!$15:$15,'Blockplanung April'!111:111,"Wahl 2")+SUMIFS('Blockplanung August'!$20:$20,'Blockplanung August'!111:111,"KH")+SUMIFS('Blockplanung August'!$15:$15,'Blockplanung August'!111:111,"Orient.Ph.")+SUMIFS('Blockplanung August'!$15:$15,'Blockplanung August'!111:111,"Vertiefung")+SUMIFS('Blockplanung August'!$15:$15,'Blockplanung August'!111:111,"Wahl 1")+SUMIFS('Blockplanung August'!$15:$15,'Blockplanung August'!111:111,"Wahl 2")+SUMIFS('Blockplanung Oktober'!$20:$20,'Blockplanung Oktober'!111:111,"KH")+SUMIFS('Blockplanung Oktober'!$15:$15,'Blockplanung Oktober'!111:111,"Orient.Ph.")+SUMIFS('Blockplanung Oktober'!$15:$15,'Blockplanung Oktober'!111:111,"Vertiefung")+SUMIFS('Blockplanung Oktober'!$15:$15,'Blockplanung Oktober'!111:111,"Wahl 1")+SUMIFS('Blockplanung Oktober'!$15:$15,'Blockplanung Oktober'!111:111,"Wahl 2")</f>
        <v>108.8</v>
      </c>
      <c r="H92" s="9">
        <f>(SUMIFS('Tageplanung April'!$20:$20,'Tageplanung April'!111:111,"Päd")+SUMIFS('Tageplanung April'!$16:$16,'Tageplanung April'!111:111,"Orient.Ph.")+SUMIFS('Tageplanung April'!$16:$16,'Tageplanung April'!111:111,"Vertiefung")+SUMIFS('Tageplanung April'!$16:$16,'Tageplanung April'!111:111,"Wahl 1")+SUMIFS('Tageplanung April'!$16:$16,'Tageplanung April'!111:111,"Wahl 2"))*(3+IF($D92="F",2,0))/5+(SUMIFS('Tageplanung August'!$20:$20,'Tageplanung August'!111:111,"Päd")+SUMIFS('Tageplanung August'!$16:$16,'Tageplanung August'!111:111,"Orient.Ph.")+SUMIFS('Tageplanung August'!$16:$16,'Tageplanung August'!111:111,"Vertiefung")+SUMIFS('Tageplanung August'!$16:$16,'Tageplanung August'!111:111,"Wahl 1")+SUMIFS('Tageplanung August'!$16:$16,'Tageplanung August'!111:111,"Wahl 2"))*(3+IF($D92="F",2,0))/5+(SUMIFS('Tageplanung Oktober'!$20:$20,'Tageplanung Oktober'!111:111,"Päd")+SUMIFS('Tageplanung Oktober'!$16:$16,'Tageplanung Oktober'!111:111,"Orient.Ph.")+SUMIFS('Tageplanung Oktober'!$16:$16,'Tageplanung Oktober'!111:111,"Vertiefung")+SUMIFS('Tageplanung Oktober'!$16:$16,'Tageplanung Oktober'!111:111,"Wahl 1")+SUMIFS('Tageplanung Oktober'!$16:$16,'Tageplanung Oktober'!111:111,"Wahl 2"))*(3+IF($D92="F",2,0))/5+SUMIFS('Blockplanung April'!$20:$20,'Blockplanung April'!111:111,"Päd")+SUMIFS('Blockplanung April'!$16:$16,'Blockplanung April'!111:111,"Orient.Ph.")+SUMIFS('Blockplanung April'!$16:$16,'Blockplanung April'!111:111,"Vertiefung")+SUMIFS('Blockplanung April'!$16:$16,'Blockplanung April'!111:111,"Wahl 1")+SUMIFS('Blockplanung April'!$16:$16,'Blockplanung April'!111:111,"Wahl 2")+SUMIFS('Blockplanung August'!$20:$20,'Blockplanung August'!111:111,"Päd")+SUMIFS('Blockplanung August'!$16:$16,'Blockplanung August'!111:111,"Orient.Ph.")+SUMIFS('Blockplanung August'!$16:$16,'Blockplanung August'!111:111,"Vertiefung")+SUMIFS('Blockplanung August'!$16:$16,'Blockplanung August'!111:111,"Wahl 1")+SUMIFS('Blockplanung August'!$16:$16,'Blockplanung August'!111:111,"Wahl 2")+SUMIFS('Blockplanung Oktober'!$20:$20,'Blockplanung Oktober'!111:111,"Päd")+SUMIFS('Blockplanung Oktober'!$16:$16,'Blockplanung Oktober'!111:111,"Orient.Ph.")+SUMIFS('Blockplanung Oktober'!$16:$16,'Blockplanung Oktober'!111:111,"Vertiefung")+SUMIFS('Blockplanung Oktober'!$16:$16,'Blockplanung Oktober'!111:111,"Wahl 1")+SUMIFS('Blockplanung Oktober'!$16:$16,'Blockplanung Oktober'!111:111,"Wahl 2")</f>
        <v>21.2</v>
      </c>
      <c r="I92" s="9">
        <f>(SUMIFS('Tageplanung April'!$20:$20,'Tageplanung April'!111:111,"Psych")+SUMIFS('Tageplanung April'!$19:$19,'Tageplanung April'!111:111,"Orient.Ph.")+SUMIFS('Tageplanung April'!$19:$19,'Tageplanung April'!111:111,"Vertiefung")+SUMIFS('Tageplanung April'!$19:$19,'Tageplanung April'!111:111,"Wahl 1")+SUMIFS('Tageplanung April'!$19:$19,'Tageplanung April'!111:111,"Wahl 2"))*(3+IF($D92="F",2,0))/5+(SUMIFS('Tageplanung August'!$20:$20,'Tageplanung August'!111:111,"Psych")+SUMIFS('Tageplanung August'!$19:$19,'Tageplanung August'!111:111,"Orient.Ph.")+SUMIFS('Tageplanung August'!$19:$19,'Tageplanung August'!111:111,"Vertiefung")+SUMIFS('Tageplanung August'!$19:$19,'Tageplanung August'!111:111,"Wahl 1")+SUMIFS('Tageplanung August'!$19:$19,'Tageplanung August'!111:111,"Wahl 2"))*(3+IF($D92="F",2,0))/5+(SUMIFS('Tageplanung Oktober'!$20:$20,'Tageplanung Oktober'!111:111,"Psych")+SUMIFS('Tageplanung Oktober'!$19:$19,'Tageplanung Oktober'!111:111,"Orient.Ph.")+SUMIFS('Tageplanung Oktober'!$19:$19,'Tageplanung Oktober'!111:111,"Vertiefung")+SUMIFS('Tageplanung Oktober'!$19:$19,'Tageplanung Oktober'!111:111,"Wahl 1")+SUMIFS('Tageplanung Oktober'!$19:$19,'Tageplanung Oktober'!111:111,"Wahl 2"))*(3+IF($D92="F",2,0))/5+SUMIFS('Blockplanung April'!$20:$20,'Blockplanung April'!111:111,"Psych")+SUMIFS('Blockplanung April'!$19:$19,'Blockplanung April'!111:111,"Orient.Ph.")+SUMIFS('Blockplanung April'!$19:$19,'Blockplanung April'!111:111,"Vertiefung")+SUMIFS('Blockplanung April'!$19:$19,'Blockplanung April'!111:111,"Wahl 1")+SUMIFS('Blockplanung April'!$19:$19,'Blockplanung April'!111:111,"Wahl 2")+SUMIFS('Blockplanung August'!$20:$20,'Blockplanung August'!111:111,"Psych")+SUMIFS('Blockplanung August'!$19:$19,'Blockplanung August'!111:111,"Orient.Ph.")+SUMIFS('Blockplanung August'!$19:$19,'Blockplanung August'!111:111,"Vertiefung")+SUMIFS('Blockplanung August'!$19:$19,'Blockplanung August'!111:111,"Wahl 1")+SUMIFS('Blockplanung August'!$19:$19,'Blockplanung August'!111:111,"Wahl 2")+SUMIFS('Blockplanung Oktober'!$20:$20,'Blockplanung Oktober'!111:111,"Psych")+SUMIFS('Blockplanung Oktober'!$19:$19,'Blockplanung Oktober'!111:111,"Orient.Ph.")+SUMIFS('Blockplanung Oktober'!$19:$19,'Blockplanung Oktober'!111:111,"Vertiefung")+SUMIFS('Blockplanung Oktober'!$19:$19,'Blockplanung Oktober'!111:111,"Wahl 1")+SUMIFS('Blockplanung Oktober'!$19:$19,'Blockplanung Oktober'!111:111,"Wahl 2")</f>
        <v>0</v>
      </c>
      <c r="J92" s="9">
        <f t="shared" si="9"/>
        <v>336</v>
      </c>
      <c r="K92" s="9">
        <f t="shared" si="5"/>
        <v>132</v>
      </c>
      <c r="L92" s="9">
        <f t="shared" si="6"/>
        <v>48</v>
      </c>
      <c r="M92" s="9">
        <f t="shared" si="7"/>
        <v>12</v>
      </c>
      <c r="N92" s="7">
        <f t="shared" si="8"/>
        <v>120</v>
      </c>
      <c r="O92" s="316"/>
    </row>
    <row r="93" spans="1:15" x14ac:dyDescent="0.2">
      <c r="A93" s="258"/>
      <c r="B93" s="310"/>
      <c r="C93" s="11">
        <v>51</v>
      </c>
      <c r="D93" s="39"/>
      <c r="E93" s="9">
        <f>(SUMIFS('Tageplanung April'!$20:$20,'Tageplanung April'!112:112,"APH")+SUMIFS('Tageplanung April'!$18:$18,'Tageplanung April'!112:112,"Orient.Ph.")+SUMIFS('Tageplanung April'!$18:$18,'Tageplanung April'!112:112,"Vertiefung")+SUMIFS('Tageplanung April'!$18:$18,'Tageplanung April'!112:112,"Wahl 1")+SUMIFS('Tageplanung April'!$18:$18,'Tageplanung April'!112:112,"Wahl 2"))*(3+IF($D93="F",2,0))/5+(SUMIFS('Tageplanung August'!$20:$20,'Tageplanung August'!112:112,"APH")+SUMIFS('Tageplanung August'!$18:$18,'Tageplanung August'!112:112,"Orient.Ph.")+SUMIFS('Tageplanung August'!$18:$18,'Tageplanung August'!112:112,"Vertiefung")+SUMIFS('Tageplanung August'!$18:$18,'Tageplanung August'!112:112,"Wahl 1")+SUMIFS('Tageplanung August'!$18:$18,'Tageplanung August'!112:112,"Wahl 2"))*(3+IF($D93="F",2,0))/5+(SUMIFS('Tageplanung Oktober'!$20:$20,'Tageplanung Oktober'!112:112,"APH")+SUMIFS('Tageplanung Oktober'!$18:$18,'Tageplanung Oktober'!112:112,"Orient.Ph.")+SUMIFS('Tageplanung Oktober'!$18:$18,'Tageplanung Oktober'!112:112,"Vertiefung")+SUMIFS('Tageplanung Oktober'!$18:$18,'Tageplanung Oktober'!112:112,"Wahl 1")+SUMIFS('Tageplanung Oktober'!$18:$18,'Tageplanung Oktober'!112:112,"Wahl 2"))*(3+IF($D93="F",2,0))/5+SUMIFS('Blockplanung April'!$20:$20,'Blockplanung April'!112:112,"APH")+SUMIFS('Blockplanung April'!$18:$18,'Blockplanung April'!112:112,"Orient.Ph.")+SUMIFS('Blockplanung April'!$18:$18,'Blockplanung April'!112:112,"Vertiefung")+SUMIFS('Blockplanung April'!$18:$18,'Blockplanung April'!112:112,"Wahl 1")+SUMIFS('Blockplanung April'!$18:$18,'Blockplanung April'!112:112,"Wahl 2")+SUMIFS('Blockplanung August'!$20:$20,'Blockplanung August'!112:112,"APH")+SUMIFS('Blockplanung August'!$18:$18,'Blockplanung August'!112:112,"Orient.Ph.")+SUMIFS('Blockplanung August'!$18:$18,'Blockplanung August'!112:112,"Vertiefung")+SUMIFS('Blockplanung August'!$18:$18,'Blockplanung August'!112:112,"Wahl 1")+SUMIFS('Blockplanung August'!$18:$18,'Blockplanung August'!112:112,"Wahl 2")+SUMIFS('Blockplanung Oktober'!$20:$20,'Blockplanung Oktober'!112:112,"APH")+SUMIFS('Blockplanung Oktober'!$18:$18,'Blockplanung Oktober'!112:112,"Orient.Ph.")+SUMIFS('Blockplanung Oktober'!$18:$18,'Blockplanung Oktober'!112:112,"Vertiefung")+SUMIFS('Blockplanung Oktober'!$18:$18,'Blockplanung Oktober'!112:112,"Wahl 1")+SUMIFS('Blockplanung Oktober'!$18:$18,'Blockplanung Oktober'!112:112,"Wahl 2")</f>
        <v>222.39999999999998</v>
      </c>
      <c r="F93" s="9">
        <f>(SUMIFS('Tageplanung April'!$20:$20,'Tageplanung April'!112:112,"AD")+SUMIFS('Tageplanung April'!$17:$17,'Tageplanung April'!112:112,"Orient.Ph.")+SUMIFS('Tageplanung April'!$17:$17,'Tageplanung April'!112:112,"Vertiefung")+SUMIFS('Tageplanung April'!$17:$17,'Tageplanung April'!112:112,"Wahl 1")+SUMIFS('Tageplanung April'!$17:$17,'Tageplanung April'!112:112,"Wahl 2"))*(3+IF($D93="F",2,0))/5+(SUMIFS('Tageplanung August'!$20:$20,'Tageplanung August'!112:112,"AD")+SUMIFS('Tageplanung August'!$17:$17,'Tageplanung August'!112:112,"Orient.Ph.")+SUMIFS('Tageplanung August'!$17:$17,'Tageplanung August'!112:112,"Vertiefung")+SUMIFS('Tageplanung August'!$17:$17,'Tageplanung August'!112:112,"Wahl 1")+SUMIFS('Tageplanung August'!$17:$17,'Tageplanung August'!112:112,"Wahl 2"))*(3+IF($D93="F",2,0))/5+(SUMIFS('Tageplanung Oktober'!$20:$20,'Tageplanung Oktober'!112:112,"AD")+SUMIFS('Tageplanung Oktober'!$17:$17,'Tageplanung Oktober'!112:112,"Orient.Ph.")+SUMIFS('Tageplanung Oktober'!$17:$17,'Tageplanung Oktober'!112:112,"Vertiefung")+SUMIFS('Tageplanung Oktober'!$17:$17,'Tageplanung Oktober'!112:112,"Wahl 1")+SUMIFS('Tageplanung Oktober'!$17:$17,'Tageplanung Oktober'!112:112,"Wahl 2"))*(3+IF($D93="F",2,0))/5+SUMIFS('Blockplanung April'!$20:$20,'Blockplanung April'!112:112,"AD")+SUMIFS('Blockplanung April'!$17:$17,'Blockplanung April'!112:112,"Orient.Ph.")+SUMIFS('Blockplanung April'!$17:$17,'Blockplanung April'!112:112,"Vertiefung")+SUMIFS('Blockplanung April'!$17:$17,'Blockplanung April'!112:112,"Wahl 1")+SUMIFS('Blockplanung April'!$17:$17,'Blockplanung April'!112:112,"Wahl 2")+SUMIFS('Blockplanung August'!$20:$20,'Blockplanung August'!112:112,"AD")+SUMIFS('Blockplanung August'!$17:$17,'Blockplanung August'!112:112,"Orient.Ph.")+SUMIFS('Blockplanung August'!$17:$17,'Blockplanung August'!112:112,"Vertiefung")+SUMIFS('Blockplanung August'!$17:$17,'Blockplanung August'!112:112,"Wahl 1")+SUMIFS('Blockplanung August'!$17:$17,'Blockplanung August'!112:112,"Wahl 2")+SUMIFS('Blockplanung Oktober'!$20:$20,'Blockplanung Oktober'!112:112,"AD")+SUMIFS('Blockplanung Oktober'!$17:$17,'Blockplanung Oktober'!112:112,"Orient.Ph.")+SUMIFS('Blockplanung Oktober'!$17:$17,'Blockplanung Oktober'!112:112,"Vertiefung")+SUMIFS('Blockplanung Oktober'!$17:$17,'Blockplanung Oktober'!112:112,"Wahl 1")+SUMIFS('Blockplanung Oktober'!$17:$17,'Blockplanung Oktober'!112:112,"Wahl 2")</f>
        <v>146.80000000000001</v>
      </c>
      <c r="G93" s="9">
        <f>(SUMIFS('Tageplanung April'!$20:$20,'Tageplanung April'!112:112,"KH")+SUMIFS('Tageplanung April'!$15:$15,'Tageplanung April'!112:112,"Orient.Ph.")+SUMIFS('Tageplanung April'!$15:$15,'Tageplanung April'!112:112,"Vertiefung")+SUMIFS('Tageplanung April'!$15:$15,'Tageplanung April'!112:112,"Wahl 1")+SUMIFS('Tageplanung April'!$15:$15,'Tageplanung April'!112:112,"Wahl 2"))*(3+IF($D93="F",2,0))/5+(SUMIFS('Tageplanung August'!$20:$20,'Tageplanung August'!112:112,"KH")+SUMIFS('Tageplanung August'!$15:$15,'Tageplanung August'!112:112,"Orient.Ph.")+SUMIFS('Tageplanung August'!$15:$15,'Tageplanung August'!112:112,"Vertiefung")+SUMIFS('Tageplanung August'!$15:$15,'Tageplanung August'!112:112,"Wahl 1")+SUMIFS('Tageplanung August'!$15:$15,'Tageplanung August'!112:112,"Wahl 2"))*(3+IF($D93="F",2,0))/5+(SUMIFS('Tageplanung Oktober'!$20:$20,'Tageplanung Oktober'!112:112,"KH")+SUMIFS('Tageplanung Oktober'!$15:$15,'Tageplanung Oktober'!112:112,"Orient.Ph.")+SUMIFS('Tageplanung Oktober'!$15:$15,'Tageplanung Oktober'!112:112,"Vertiefung")+SUMIFS('Tageplanung Oktober'!$15:$15,'Tageplanung Oktober'!112:112,"Wahl 1")+SUMIFS('Tageplanung Oktober'!$15:$15,'Tageplanung Oktober'!112:112,"Wahl 2"))*(3+IF($D93="F",2,0))/5+SUMIFS('Blockplanung April'!$20:$20,'Blockplanung April'!112:112,"KH")+SUMIFS('Blockplanung April'!$15:$15,'Blockplanung April'!112:112,"Orient.Ph.")+SUMIFS('Blockplanung April'!$15:$15,'Blockplanung April'!112:112,"Vertiefung")+SUMIFS('Blockplanung April'!$15:$15,'Blockplanung April'!112:112,"Wahl 1")+SUMIFS('Blockplanung April'!$15:$15,'Blockplanung April'!112:112,"Wahl 2")+SUMIFS('Blockplanung August'!$20:$20,'Blockplanung August'!112:112,"KH")+SUMIFS('Blockplanung August'!$15:$15,'Blockplanung August'!112:112,"Orient.Ph.")+SUMIFS('Blockplanung August'!$15:$15,'Blockplanung August'!112:112,"Vertiefung")+SUMIFS('Blockplanung August'!$15:$15,'Blockplanung August'!112:112,"Wahl 1")+SUMIFS('Blockplanung August'!$15:$15,'Blockplanung August'!112:112,"Wahl 2")+SUMIFS('Blockplanung Oktober'!$20:$20,'Blockplanung Oktober'!112:112,"KH")+SUMIFS('Blockplanung Oktober'!$15:$15,'Blockplanung Oktober'!112:112,"Orient.Ph.")+SUMIFS('Blockplanung Oktober'!$15:$15,'Blockplanung Oktober'!112:112,"Vertiefung")+SUMIFS('Blockplanung Oktober'!$15:$15,'Blockplanung Oktober'!112:112,"Wahl 1")+SUMIFS('Blockplanung Oktober'!$15:$15,'Blockplanung Oktober'!112:112,"Wahl 2")</f>
        <v>108.8</v>
      </c>
      <c r="H93" s="9">
        <f>(SUMIFS('Tageplanung April'!$20:$20,'Tageplanung April'!112:112,"Päd")+SUMIFS('Tageplanung April'!$16:$16,'Tageplanung April'!112:112,"Orient.Ph.")+SUMIFS('Tageplanung April'!$16:$16,'Tageplanung April'!112:112,"Vertiefung")+SUMIFS('Tageplanung April'!$16:$16,'Tageplanung April'!112:112,"Wahl 1")+SUMIFS('Tageplanung April'!$16:$16,'Tageplanung April'!112:112,"Wahl 2"))*(3+IF($D93="F",2,0))/5+(SUMIFS('Tageplanung August'!$20:$20,'Tageplanung August'!112:112,"Päd")+SUMIFS('Tageplanung August'!$16:$16,'Tageplanung August'!112:112,"Orient.Ph.")+SUMIFS('Tageplanung August'!$16:$16,'Tageplanung August'!112:112,"Vertiefung")+SUMIFS('Tageplanung August'!$16:$16,'Tageplanung August'!112:112,"Wahl 1")+SUMIFS('Tageplanung August'!$16:$16,'Tageplanung August'!112:112,"Wahl 2"))*(3+IF($D93="F",2,0))/5+(SUMIFS('Tageplanung Oktober'!$20:$20,'Tageplanung Oktober'!112:112,"Päd")+SUMIFS('Tageplanung Oktober'!$16:$16,'Tageplanung Oktober'!112:112,"Orient.Ph.")+SUMIFS('Tageplanung Oktober'!$16:$16,'Tageplanung Oktober'!112:112,"Vertiefung")+SUMIFS('Tageplanung Oktober'!$16:$16,'Tageplanung Oktober'!112:112,"Wahl 1")+SUMIFS('Tageplanung Oktober'!$16:$16,'Tageplanung Oktober'!112:112,"Wahl 2"))*(3+IF($D93="F",2,0))/5+SUMIFS('Blockplanung April'!$20:$20,'Blockplanung April'!112:112,"Päd")+SUMIFS('Blockplanung April'!$16:$16,'Blockplanung April'!112:112,"Orient.Ph.")+SUMIFS('Blockplanung April'!$16:$16,'Blockplanung April'!112:112,"Vertiefung")+SUMIFS('Blockplanung April'!$16:$16,'Blockplanung April'!112:112,"Wahl 1")+SUMIFS('Blockplanung April'!$16:$16,'Blockplanung April'!112:112,"Wahl 2")+SUMIFS('Blockplanung August'!$20:$20,'Blockplanung August'!112:112,"Päd")+SUMIFS('Blockplanung August'!$16:$16,'Blockplanung August'!112:112,"Orient.Ph.")+SUMIFS('Blockplanung August'!$16:$16,'Blockplanung August'!112:112,"Vertiefung")+SUMIFS('Blockplanung August'!$16:$16,'Blockplanung August'!112:112,"Wahl 1")+SUMIFS('Blockplanung August'!$16:$16,'Blockplanung August'!112:112,"Wahl 2")+SUMIFS('Blockplanung Oktober'!$20:$20,'Blockplanung Oktober'!112:112,"Päd")+SUMIFS('Blockplanung Oktober'!$16:$16,'Blockplanung Oktober'!112:112,"Orient.Ph.")+SUMIFS('Blockplanung Oktober'!$16:$16,'Blockplanung Oktober'!112:112,"Vertiefung")+SUMIFS('Blockplanung Oktober'!$16:$16,'Blockplanung Oktober'!112:112,"Wahl 1")+SUMIFS('Blockplanung Oktober'!$16:$16,'Blockplanung Oktober'!112:112,"Wahl 2")</f>
        <v>21.2</v>
      </c>
      <c r="I93" s="9">
        <f>(SUMIFS('Tageplanung April'!$20:$20,'Tageplanung April'!112:112,"Psych")+SUMIFS('Tageplanung April'!$19:$19,'Tageplanung April'!112:112,"Orient.Ph.")+SUMIFS('Tageplanung April'!$19:$19,'Tageplanung April'!112:112,"Vertiefung")+SUMIFS('Tageplanung April'!$19:$19,'Tageplanung April'!112:112,"Wahl 1")+SUMIFS('Tageplanung April'!$19:$19,'Tageplanung April'!112:112,"Wahl 2"))*(3+IF($D93="F",2,0))/5+(SUMIFS('Tageplanung August'!$20:$20,'Tageplanung August'!112:112,"Psych")+SUMIFS('Tageplanung August'!$19:$19,'Tageplanung August'!112:112,"Orient.Ph.")+SUMIFS('Tageplanung August'!$19:$19,'Tageplanung August'!112:112,"Vertiefung")+SUMIFS('Tageplanung August'!$19:$19,'Tageplanung August'!112:112,"Wahl 1")+SUMIFS('Tageplanung August'!$19:$19,'Tageplanung August'!112:112,"Wahl 2"))*(3+IF($D93="F",2,0))/5+(SUMIFS('Tageplanung Oktober'!$20:$20,'Tageplanung Oktober'!112:112,"Psych")+SUMIFS('Tageplanung Oktober'!$19:$19,'Tageplanung Oktober'!112:112,"Orient.Ph.")+SUMIFS('Tageplanung Oktober'!$19:$19,'Tageplanung Oktober'!112:112,"Vertiefung")+SUMIFS('Tageplanung Oktober'!$19:$19,'Tageplanung Oktober'!112:112,"Wahl 1")+SUMIFS('Tageplanung Oktober'!$19:$19,'Tageplanung Oktober'!112:112,"Wahl 2"))*(3+IF($D93="F",2,0))/5+SUMIFS('Blockplanung April'!$20:$20,'Blockplanung April'!112:112,"Psych")+SUMIFS('Blockplanung April'!$19:$19,'Blockplanung April'!112:112,"Orient.Ph.")+SUMIFS('Blockplanung April'!$19:$19,'Blockplanung April'!112:112,"Vertiefung")+SUMIFS('Blockplanung April'!$19:$19,'Blockplanung April'!112:112,"Wahl 1")+SUMIFS('Blockplanung April'!$19:$19,'Blockplanung April'!112:112,"Wahl 2")+SUMIFS('Blockplanung August'!$20:$20,'Blockplanung August'!112:112,"Psych")+SUMIFS('Blockplanung August'!$19:$19,'Blockplanung August'!112:112,"Orient.Ph.")+SUMIFS('Blockplanung August'!$19:$19,'Blockplanung August'!112:112,"Vertiefung")+SUMIFS('Blockplanung August'!$19:$19,'Blockplanung August'!112:112,"Wahl 1")+SUMIFS('Blockplanung August'!$19:$19,'Blockplanung August'!112:112,"Wahl 2")+SUMIFS('Blockplanung Oktober'!$20:$20,'Blockplanung Oktober'!112:112,"Psych")+SUMIFS('Blockplanung Oktober'!$19:$19,'Blockplanung Oktober'!112:112,"Orient.Ph.")+SUMIFS('Blockplanung Oktober'!$19:$19,'Blockplanung Oktober'!112:112,"Vertiefung")+SUMIFS('Blockplanung Oktober'!$19:$19,'Blockplanung Oktober'!112:112,"Wahl 1")+SUMIFS('Blockplanung Oktober'!$19:$19,'Blockplanung Oktober'!112:112,"Wahl 2")</f>
        <v>0</v>
      </c>
      <c r="J93" s="9">
        <f t="shared" si="9"/>
        <v>336</v>
      </c>
      <c r="K93" s="9">
        <f t="shared" si="5"/>
        <v>132</v>
      </c>
      <c r="L93" s="9">
        <f t="shared" si="6"/>
        <v>48</v>
      </c>
      <c r="M93" s="9">
        <f t="shared" si="7"/>
        <v>12</v>
      </c>
      <c r="N93" s="7">
        <f t="shared" si="8"/>
        <v>120</v>
      </c>
      <c r="O93" s="316"/>
    </row>
    <row r="94" spans="1:15" x14ac:dyDescent="0.2">
      <c r="A94" s="258"/>
      <c r="B94" s="310"/>
      <c r="C94" s="11">
        <v>52</v>
      </c>
      <c r="D94" s="39" t="s">
        <v>27</v>
      </c>
      <c r="E94" s="9">
        <f>(SUMIFS('Tageplanung April'!$20:$20,'Tageplanung April'!113:113,"APH")+SUMIFS('Tageplanung April'!$18:$18,'Tageplanung April'!113:113,"Orient.Ph.")+SUMIFS('Tageplanung April'!$18:$18,'Tageplanung April'!113:113,"Vertiefung")+SUMIFS('Tageplanung April'!$18:$18,'Tageplanung April'!113:113,"Wahl 1")+SUMIFS('Tageplanung April'!$18:$18,'Tageplanung April'!113:113,"Wahl 2"))*(3+IF($D94="F",2,0))/5+(SUMIFS('Tageplanung August'!$20:$20,'Tageplanung August'!113:113,"APH")+SUMIFS('Tageplanung August'!$18:$18,'Tageplanung August'!113:113,"Orient.Ph.")+SUMIFS('Tageplanung August'!$18:$18,'Tageplanung August'!113:113,"Vertiefung")+SUMIFS('Tageplanung August'!$18:$18,'Tageplanung August'!113:113,"Wahl 1")+SUMIFS('Tageplanung August'!$18:$18,'Tageplanung August'!113:113,"Wahl 2"))*(3+IF($D94="F",2,0))/5+(SUMIFS('Tageplanung Oktober'!$20:$20,'Tageplanung Oktober'!113:113,"APH")+SUMIFS('Tageplanung Oktober'!$18:$18,'Tageplanung Oktober'!113:113,"Orient.Ph.")+SUMIFS('Tageplanung Oktober'!$18:$18,'Tageplanung Oktober'!113:113,"Vertiefung")+SUMIFS('Tageplanung Oktober'!$18:$18,'Tageplanung Oktober'!113:113,"Wahl 1")+SUMIFS('Tageplanung Oktober'!$18:$18,'Tageplanung Oktober'!113:113,"Wahl 2"))*(3+IF($D94="F",2,0))/5+SUMIFS('Blockplanung April'!$20:$20,'Blockplanung April'!113:113,"APH")+SUMIFS('Blockplanung April'!$18:$18,'Blockplanung April'!113:113,"Orient.Ph.")+SUMIFS('Blockplanung April'!$18:$18,'Blockplanung April'!113:113,"Vertiefung")+SUMIFS('Blockplanung April'!$18:$18,'Blockplanung April'!113:113,"Wahl 1")+SUMIFS('Blockplanung April'!$18:$18,'Blockplanung April'!113:113,"Wahl 2")+SUMIFS('Blockplanung August'!$20:$20,'Blockplanung August'!113:113,"APH")+SUMIFS('Blockplanung August'!$18:$18,'Blockplanung August'!113:113,"Orient.Ph.")+SUMIFS('Blockplanung August'!$18:$18,'Blockplanung August'!113:113,"Vertiefung")+SUMIFS('Blockplanung August'!$18:$18,'Blockplanung August'!113:113,"Wahl 1")+SUMIFS('Blockplanung August'!$18:$18,'Blockplanung August'!113:113,"Wahl 2")+SUMIFS('Blockplanung Oktober'!$20:$20,'Blockplanung Oktober'!113:113,"APH")+SUMIFS('Blockplanung Oktober'!$18:$18,'Blockplanung Oktober'!113:113,"Orient.Ph.")+SUMIFS('Blockplanung Oktober'!$18:$18,'Blockplanung Oktober'!113:113,"Vertiefung")+SUMIFS('Blockplanung Oktober'!$18:$18,'Blockplanung Oktober'!113:113,"Wahl 1")+SUMIFS('Blockplanung Oktober'!$18:$18,'Blockplanung Oktober'!113:113,"Wahl 2")</f>
        <v>344</v>
      </c>
      <c r="F94" s="9">
        <f>(SUMIFS('Tageplanung April'!$20:$20,'Tageplanung April'!113:113,"AD")+SUMIFS('Tageplanung April'!$17:$17,'Tageplanung April'!113:113,"Orient.Ph.")+SUMIFS('Tageplanung April'!$17:$17,'Tageplanung April'!113:113,"Vertiefung")+SUMIFS('Tageplanung April'!$17:$17,'Tageplanung April'!113:113,"Wahl 1")+SUMIFS('Tageplanung April'!$17:$17,'Tageplanung April'!113:113,"Wahl 2"))*(3+IF($D94="F",2,0))/5+(SUMIFS('Tageplanung August'!$20:$20,'Tageplanung August'!113:113,"AD")+SUMIFS('Tageplanung August'!$17:$17,'Tageplanung August'!113:113,"Orient.Ph.")+SUMIFS('Tageplanung August'!$17:$17,'Tageplanung August'!113:113,"Vertiefung")+SUMIFS('Tageplanung August'!$17:$17,'Tageplanung August'!113:113,"Wahl 1")+SUMIFS('Tageplanung August'!$17:$17,'Tageplanung August'!113:113,"Wahl 2"))*(3+IF($D94="F",2,0))/5+(SUMIFS('Tageplanung Oktober'!$20:$20,'Tageplanung Oktober'!113:113,"AD")+SUMIFS('Tageplanung Oktober'!$17:$17,'Tageplanung Oktober'!113:113,"Orient.Ph.")+SUMIFS('Tageplanung Oktober'!$17:$17,'Tageplanung Oktober'!113:113,"Vertiefung")+SUMIFS('Tageplanung Oktober'!$17:$17,'Tageplanung Oktober'!113:113,"Wahl 1")+SUMIFS('Tageplanung Oktober'!$17:$17,'Tageplanung Oktober'!113:113,"Wahl 2"))*(3+IF($D94="F",2,0))/5+SUMIFS('Blockplanung April'!$20:$20,'Blockplanung April'!113:113,"AD")+SUMIFS('Blockplanung April'!$17:$17,'Blockplanung April'!113:113,"Orient.Ph.")+SUMIFS('Blockplanung April'!$17:$17,'Blockplanung April'!113:113,"Vertiefung")+SUMIFS('Blockplanung April'!$17:$17,'Blockplanung April'!113:113,"Wahl 1")+SUMIFS('Blockplanung April'!$17:$17,'Blockplanung April'!113:113,"Wahl 2")+SUMIFS('Blockplanung August'!$20:$20,'Blockplanung August'!113:113,"AD")+SUMIFS('Blockplanung August'!$17:$17,'Blockplanung August'!113:113,"Orient.Ph.")+SUMIFS('Blockplanung August'!$17:$17,'Blockplanung August'!113:113,"Vertiefung")+SUMIFS('Blockplanung August'!$17:$17,'Blockplanung August'!113:113,"Wahl 1")+SUMIFS('Blockplanung August'!$17:$17,'Blockplanung August'!113:113,"Wahl 2")+SUMIFS('Blockplanung Oktober'!$20:$20,'Blockplanung Oktober'!113:113,"AD")+SUMIFS('Blockplanung Oktober'!$17:$17,'Blockplanung Oktober'!113:113,"Orient.Ph.")+SUMIFS('Blockplanung Oktober'!$17:$17,'Blockplanung Oktober'!113:113,"Vertiefung")+SUMIFS('Blockplanung Oktober'!$17:$17,'Blockplanung Oktober'!113:113,"Wahl 1")+SUMIFS('Blockplanung Oktober'!$17:$17,'Blockplanung Oktober'!113:113,"Wahl 2")</f>
        <v>238</v>
      </c>
      <c r="G94" s="9">
        <f>(SUMIFS('Tageplanung April'!$20:$20,'Tageplanung April'!113:113,"KH")+SUMIFS('Tageplanung April'!$15:$15,'Tageplanung April'!113:113,"Orient.Ph.")+SUMIFS('Tageplanung April'!$15:$15,'Tageplanung April'!113:113,"Vertiefung")+SUMIFS('Tageplanung April'!$15:$15,'Tageplanung April'!113:113,"Wahl 1")+SUMIFS('Tageplanung April'!$15:$15,'Tageplanung April'!113:113,"Wahl 2"))*(3+IF($D94="F",2,0))/5+(SUMIFS('Tageplanung August'!$20:$20,'Tageplanung August'!113:113,"KH")+SUMIFS('Tageplanung August'!$15:$15,'Tageplanung August'!113:113,"Orient.Ph.")+SUMIFS('Tageplanung August'!$15:$15,'Tageplanung August'!113:113,"Vertiefung")+SUMIFS('Tageplanung August'!$15:$15,'Tageplanung August'!113:113,"Wahl 1")+SUMIFS('Tageplanung August'!$15:$15,'Tageplanung August'!113:113,"Wahl 2"))*(3+IF($D94="F",2,0))/5+(SUMIFS('Tageplanung Oktober'!$20:$20,'Tageplanung Oktober'!113:113,"KH")+SUMIFS('Tageplanung Oktober'!$15:$15,'Tageplanung Oktober'!113:113,"Orient.Ph.")+SUMIFS('Tageplanung Oktober'!$15:$15,'Tageplanung Oktober'!113:113,"Vertiefung")+SUMIFS('Tageplanung Oktober'!$15:$15,'Tageplanung Oktober'!113:113,"Wahl 1")+SUMIFS('Tageplanung Oktober'!$15:$15,'Tageplanung Oktober'!113:113,"Wahl 2"))*(3+IF($D94="F",2,0))/5+SUMIFS('Blockplanung April'!$20:$20,'Blockplanung April'!113:113,"KH")+SUMIFS('Blockplanung April'!$15:$15,'Blockplanung April'!113:113,"Orient.Ph.")+SUMIFS('Blockplanung April'!$15:$15,'Blockplanung April'!113:113,"Vertiefung")+SUMIFS('Blockplanung April'!$15:$15,'Blockplanung April'!113:113,"Wahl 1")+SUMIFS('Blockplanung April'!$15:$15,'Blockplanung April'!113:113,"Wahl 2")+SUMIFS('Blockplanung August'!$20:$20,'Blockplanung August'!113:113,"KH")+SUMIFS('Blockplanung August'!$15:$15,'Blockplanung August'!113:113,"Orient.Ph.")+SUMIFS('Blockplanung August'!$15:$15,'Blockplanung August'!113:113,"Vertiefung")+SUMIFS('Blockplanung August'!$15:$15,'Blockplanung August'!113:113,"Wahl 1")+SUMIFS('Blockplanung August'!$15:$15,'Blockplanung August'!113:113,"Wahl 2")+SUMIFS('Blockplanung Oktober'!$20:$20,'Blockplanung Oktober'!113:113,"KH")+SUMIFS('Blockplanung Oktober'!$15:$15,'Blockplanung Oktober'!113:113,"Orient.Ph.")+SUMIFS('Blockplanung Oktober'!$15:$15,'Blockplanung Oktober'!113:113,"Vertiefung")+SUMIFS('Blockplanung Oktober'!$15:$15,'Blockplanung Oktober'!113:113,"Wahl 1")+SUMIFS('Blockplanung Oktober'!$15:$15,'Blockplanung Oktober'!113:113,"Wahl 2")</f>
        <v>180</v>
      </c>
      <c r="H94" s="9">
        <f>(SUMIFS('Tageplanung April'!$20:$20,'Tageplanung April'!113:113,"Päd")+SUMIFS('Tageplanung April'!$16:$16,'Tageplanung April'!113:113,"Orient.Ph.")+SUMIFS('Tageplanung April'!$16:$16,'Tageplanung April'!113:113,"Vertiefung")+SUMIFS('Tageplanung April'!$16:$16,'Tageplanung April'!113:113,"Wahl 1")+SUMIFS('Tageplanung April'!$16:$16,'Tageplanung April'!113:113,"Wahl 2"))*(3+IF($D94="F",2,0))/5+(SUMIFS('Tageplanung August'!$20:$20,'Tageplanung August'!113:113,"Päd")+SUMIFS('Tageplanung August'!$16:$16,'Tageplanung August'!113:113,"Orient.Ph.")+SUMIFS('Tageplanung August'!$16:$16,'Tageplanung August'!113:113,"Vertiefung")+SUMIFS('Tageplanung August'!$16:$16,'Tageplanung August'!113:113,"Wahl 1")+SUMIFS('Tageplanung August'!$16:$16,'Tageplanung August'!113:113,"Wahl 2"))*(3+IF($D94="F",2,0))/5+(SUMIFS('Tageplanung Oktober'!$20:$20,'Tageplanung Oktober'!113:113,"Päd")+SUMIFS('Tageplanung Oktober'!$16:$16,'Tageplanung Oktober'!113:113,"Orient.Ph.")+SUMIFS('Tageplanung Oktober'!$16:$16,'Tageplanung Oktober'!113:113,"Vertiefung")+SUMIFS('Tageplanung Oktober'!$16:$16,'Tageplanung Oktober'!113:113,"Wahl 1")+SUMIFS('Tageplanung Oktober'!$16:$16,'Tageplanung Oktober'!113:113,"Wahl 2"))*(3+IF($D94="F",2,0))/5+SUMIFS('Blockplanung April'!$20:$20,'Blockplanung April'!113:113,"Päd")+SUMIFS('Blockplanung April'!$16:$16,'Blockplanung April'!113:113,"Orient.Ph.")+SUMIFS('Blockplanung April'!$16:$16,'Blockplanung April'!113:113,"Vertiefung")+SUMIFS('Blockplanung April'!$16:$16,'Blockplanung April'!113:113,"Wahl 1")+SUMIFS('Blockplanung April'!$16:$16,'Blockplanung April'!113:113,"Wahl 2")+SUMIFS('Blockplanung August'!$20:$20,'Blockplanung August'!113:113,"Päd")+SUMIFS('Blockplanung August'!$16:$16,'Blockplanung August'!113:113,"Orient.Ph.")+SUMIFS('Blockplanung August'!$16:$16,'Blockplanung August'!113:113,"Vertiefung")+SUMIFS('Blockplanung August'!$16:$16,'Blockplanung August'!113:113,"Wahl 1")+SUMIFS('Blockplanung August'!$16:$16,'Blockplanung August'!113:113,"Wahl 2")+SUMIFS('Blockplanung Oktober'!$20:$20,'Blockplanung Oktober'!113:113,"Päd")+SUMIFS('Blockplanung Oktober'!$16:$16,'Blockplanung Oktober'!113:113,"Orient.Ph.")+SUMIFS('Blockplanung Oktober'!$16:$16,'Blockplanung Oktober'!113:113,"Vertiefung")+SUMIFS('Blockplanung Oktober'!$16:$16,'Blockplanung Oktober'!113:113,"Wahl 1")+SUMIFS('Blockplanung Oktober'!$16:$16,'Blockplanung Oktober'!113:113,"Wahl 2")</f>
        <v>30</v>
      </c>
      <c r="I94" s="9">
        <f>(SUMIFS('Tageplanung April'!$20:$20,'Tageplanung April'!113:113,"Psych")+SUMIFS('Tageplanung April'!$19:$19,'Tageplanung April'!113:113,"Orient.Ph.")+SUMIFS('Tageplanung April'!$19:$19,'Tageplanung April'!113:113,"Vertiefung")+SUMIFS('Tageplanung April'!$19:$19,'Tageplanung April'!113:113,"Wahl 1")+SUMIFS('Tageplanung April'!$19:$19,'Tageplanung April'!113:113,"Wahl 2"))*(3+IF($D94="F",2,0))/5+(SUMIFS('Tageplanung August'!$20:$20,'Tageplanung August'!113:113,"Psych")+SUMIFS('Tageplanung August'!$19:$19,'Tageplanung August'!113:113,"Orient.Ph.")+SUMIFS('Tageplanung August'!$19:$19,'Tageplanung August'!113:113,"Vertiefung")+SUMIFS('Tageplanung August'!$19:$19,'Tageplanung August'!113:113,"Wahl 1")+SUMIFS('Tageplanung August'!$19:$19,'Tageplanung August'!113:113,"Wahl 2"))*(3+IF($D94="F",2,0))/5+(SUMIFS('Tageplanung Oktober'!$20:$20,'Tageplanung Oktober'!113:113,"Psych")+SUMIFS('Tageplanung Oktober'!$19:$19,'Tageplanung Oktober'!113:113,"Orient.Ph.")+SUMIFS('Tageplanung Oktober'!$19:$19,'Tageplanung Oktober'!113:113,"Vertiefung")+SUMIFS('Tageplanung Oktober'!$19:$19,'Tageplanung Oktober'!113:113,"Wahl 1")+SUMIFS('Tageplanung Oktober'!$19:$19,'Tageplanung Oktober'!113:113,"Wahl 2"))*(3+IF($D94="F",2,0))/5+SUMIFS('Blockplanung April'!$20:$20,'Blockplanung April'!113:113,"Psych")+SUMIFS('Blockplanung April'!$19:$19,'Blockplanung April'!113:113,"Orient.Ph.")+SUMIFS('Blockplanung April'!$19:$19,'Blockplanung April'!113:113,"Vertiefung")+SUMIFS('Blockplanung April'!$19:$19,'Blockplanung April'!113:113,"Wahl 1")+SUMIFS('Blockplanung April'!$19:$19,'Blockplanung April'!113:113,"Wahl 2")+SUMIFS('Blockplanung August'!$20:$20,'Blockplanung August'!113:113,"Psych")+SUMIFS('Blockplanung August'!$19:$19,'Blockplanung August'!113:113,"Orient.Ph.")+SUMIFS('Blockplanung August'!$19:$19,'Blockplanung August'!113:113,"Vertiefung")+SUMIFS('Blockplanung August'!$19:$19,'Blockplanung August'!113:113,"Wahl 1")+SUMIFS('Blockplanung August'!$19:$19,'Blockplanung August'!113:113,"Wahl 2")+SUMIFS('Blockplanung Oktober'!$20:$20,'Blockplanung Oktober'!113:113,"Psych")+SUMIFS('Blockplanung Oktober'!$19:$19,'Blockplanung Oktober'!113:113,"Orient.Ph.")+SUMIFS('Blockplanung Oktober'!$19:$19,'Blockplanung Oktober'!113:113,"Vertiefung")+SUMIFS('Blockplanung Oktober'!$19:$19,'Blockplanung Oktober'!113:113,"Wahl 1")+SUMIFS('Blockplanung Oktober'!$19:$19,'Blockplanung Oktober'!113:113,"Wahl 2")</f>
        <v>0</v>
      </c>
      <c r="J94" s="9">
        <f t="shared" si="9"/>
        <v>336</v>
      </c>
      <c r="K94" s="9">
        <f t="shared" si="5"/>
        <v>132</v>
      </c>
      <c r="L94" s="9">
        <f t="shared" si="6"/>
        <v>48</v>
      </c>
      <c r="M94" s="9">
        <f t="shared" si="7"/>
        <v>12</v>
      </c>
      <c r="N94" s="7">
        <f t="shared" si="8"/>
        <v>120</v>
      </c>
      <c r="O94" s="316"/>
    </row>
    <row r="95" spans="1:15" x14ac:dyDescent="0.2">
      <c r="A95" s="258">
        <v>2022</v>
      </c>
      <c r="B95" s="310" t="s">
        <v>4</v>
      </c>
      <c r="C95" s="11">
        <v>1</v>
      </c>
      <c r="D95" s="39" t="s">
        <v>27</v>
      </c>
      <c r="E95" s="9">
        <f>(SUMIFS('Tageplanung April'!$20:$20,'Tageplanung April'!114:114,"APH")+SUMIFS('Tageplanung April'!$18:$18,'Tageplanung April'!114:114,"Orient.Ph.")+SUMIFS('Tageplanung April'!$18:$18,'Tageplanung April'!114:114,"Vertiefung")+SUMIFS('Tageplanung April'!$18:$18,'Tageplanung April'!114:114,"Wahl 1")+SUMIFS('Tageplanung April'!$18:$18,'Tageplanung April'!114:114,"Wahl 2"))*(3+IF($D95="F",2,0))/5+(SUMIFS('Tageplanung August'!$20:$20,'Tageplanung August'!114:114,"APH")+SUMIFS('Tageplanung August'!$18:$18,'Tageplanung August'!114:114,"Orient.Ph.")+SUMIFS('Tageplanung August'!$18:$18,'Tageplanung August'!114:114,"Vertiefung")+SUMIFS('Tageplanung August'!$18:$18,'Tageplanung August'!114:114,"Wahl 1")+SUMIFS('Tageplanung August'!$18:$18,'Tageplanung August'!114:114,"Wahl 2"))*(3+IF($D95="F",2,0))/5+(SUMIFS('Tageplanung Oktober'!$20:$20,'Tageplanung Oktober'!114:114,"APH")+SUMIFS('Tageplanung Oktober'!$18:$18,'Tageplanung Oktober'!114:114,"Orient.Ph.")+SUMIFS('Tageplanung Oktober'!$18:$18,'Tageplanung Oktober'!114:114,"Vertiefung")+SUMIFS('Tageplanung Oktober'!$18:$18,'Tageplanung Oktober'!114:114,"Wahl 1")+SUMIFS('Tageplanung Oktober'!$18:$18,'Tageplanung Oktober'!114:114,"Wahl 2"))*(3+IF($D95="F",2,0))/5+SUMIFS('Blockplanung April'!$20:$20,'Blockplanung April'!114:114,"APH")+SUMIFS('Blockplanung April'!$18:$18,'Blockplanung April'!114:114,"Orient.Ph.")+SUMIFS('Blockplanung April'!$18:$18,'Blockplanung April'!114:114,"Vertiefung")+SUMIFS('Blockplanung April'!$18:$18,'Blockplanung April'!114:114,"Wahl 1")+SUMIFS('Blockplanung April'!$18:$18,'Blockplanung April'!114:114,"Wahl 2")+SUMIFS('Blockplanung August'!$20:$20,'Blockplanung August'!114:114,"APH")+SUMIFS('Blockplanung August'!$18:$18,'Blockplanung August'!114:114,"Orient.Ph.")+SUMIFS('Blockplanung August'!$18:$18,'Blockplanung August'!114:114,"Vertiefung")+SUMIFS('Blockplanung August'!$18:$18,'Blockplanung August'!114:114,"Wahl 1")+SUMIFS('Blockplanung August'!$18:$18,'Blockplanung August'!114:114,"Wahl 2")+SUMIFS('Blockplanung Oktober'!$20:$20,'Blockplanung Oktober'!114:114,"APH")+SUMIFS('Blockplanung Oktober'!$18:$18,'Blockplanung Oktober'!114:114,"Orient.Ph.")+SUMIFS('Blockplanung Oktober'!$18:$18,'Blockplanung Oktober'!114:114,"Vertiefung")+SUMIFS('Blockplanung Oktober'!$18:$18,'Blockplanung Oktober'!114:114,"Wahl 1")+SUMIFS('Blockplanung Oktober'!$18:$18,'Blockplanung Oktober'!114:114,"Wahl 2")</f>
        <v>314</v>
      </c>
      <c r="F95" s="9">
        <f>(SUMIFS('Tageplanung April'!$20:$20,'Tageplanung April'!114:114,"AD")+SUMIFS('Tageplanung April'!$17:$17,'Tageplanung April'!114:114,"Orient.Ph.")+SUMIFS('Tageplanung April'!$17:$17,'Tageplanung April'!114:114,"Vertiefung")+SUMIFS('Tageplanung April'!$17:$17,'Tageplanung April'!114:114,"Wahl 1")+SUMIFS('Tageplanung April'!$17:$17,'Tageplanung April'!114:114,"Wahl 2"))*(3+IF($D95="F",2,0))/5+(SUMIFS('Tageplanung August'!$20:$20,'Tageplanung August'!114:114,"AD")+SUMIFS('Tageplanung August'!$17:$17,'Tageplanung August'!114:114,"Orient.Ph.")+SUMIFS('Tageplanung August'!$17:$17,'Tageplanung August'!114:114,"Vertiefung")+SUMIFS('Tageplanung August'!$17:$17,'Tageplanung August'!114:114,"Wahl 1")+SUMIFS('Tageplanung August'!$17:$17,'Tageplanung August'!114:114,"Wahl 2"))*(3+IF($D95="F",2,0))/5+(SUMIFS('Tageplanung Oktober'!$20:$20,'Tageplanung Oktober'!114:114,"AD")+SUMIFS('Tageplanung Oktober'!$17:$17,'Tageplanung Oktober'!114:114,"Orient.Ph.")+SUMIFS('Tageplanung Oktober'!$17:$17,'Tageplanung Oktober'!114:114,"Vertiefung")+SUMIFS('Tageplanung Oktober'!$17:$17,'Tageplanung Oktober'!114:114,"Wahl 1")+SUMIFS('Tageplanung Oktober'!$17:$17,'Tageplanung Oktober'!114:114,"Wahl 2"))*(3+IF($D95="F",2,0))/5+SUMIFS('Blockplanung April'!$20:$20,'Blockplanung April'!114:114,"AD")+SUMIFS('Blockplanung April'!$17:$17,'Blockplanung April'!114:114,"Orient.Ph.")+SUMIFS('Blockplanung April'!$17:$17,'Blockplanung April'!114:114,"Vertiefung")+SUMIFS('Blockplanung April'!$17:$17,'Blockplanung April'!114:114,"Wahl 1")+SUMIFS('Blockplanung April'!$17:$17,'Blockplanung April'!114:114,"Wahl 2")+SUMIFS('Blockplanung August'!$20:$20,'Blockplanung August'!114:114,"AD")+SUMIFS('Blockplanung August'!$17:$17,'Blockplanung August'!114:114,"Orient.Ph.")+SUMIFS('Blockplanung August'!$17:$17,'Blockplanung August'!114:114,"Vertiefung")+SUMIFS('Blockplanung August'!$17:$17,'Blockplanung August'!114:114,"Wahl 1")+SUMIFS('Blockplanung August'!$17:$17,'Blockplanung August'!114:114,"Wahl 2")+SUMIFS('Blockplanung Oktober'!$20:$20,'Blockplanung Oktober'!114:114,"AD")+SUMIFS('Blockplanung Oktober'!$17:$17,'Blockplanung Oktober'!114:114,"Orient.Ph.")+SUMIFS('Blockplanung Oktober'!$17:$17,'Blockplanung Oktober'!114:114,"Vertiefung")+SUMIFS('Blockplanung Oktober'!$17:$17,'Blockplanung Oktober'!114:114,"Wahl 1")+SUMIFS('Blockplanung Oktober'!$17:$17,'Blockplanung Oktober'!114:114,"Wahl 2")</f>
        <v>248</v>
      </c>
      <c r="G95" s="9">
        <f>(SUMIFS('Tageplanung April'!$20:$20,'Tageplanung April'!114:114,"KH")+SUMIFS('Tageplanung April'!$15:$15,'Tageplanung April'!114:114,"Orient.Ph.")+SUMIFS('Tageplanung April'!$15:$15,'Tageplanung April'!114:114,"Vertiefung")+SUMIFS('Tageplanung April'!$15:$15,'Tageplanung April'!114:114,"Wahl 1")+SUMIFS('Tageplanung April'!$15:$15,'Tageplanung April'!114:114,"Wahl 2"))*(3+IF($D95="F",2,0))/5+(SUMIFS('Tageplanung August'!$20:$20,'Tageplanung August'!114:114,"KH")+SUMIFS('Tageplanung August'!$15:$15,'Tageplanung August'!114:114,"Orient.Ph.")+SUMIFS('Tageplanung August'!$15:$15,'Tageplanung August'!114:114,"Vertiefung")+SUMIFS('Tageplanung August'!$15:$15,'Tageplanung August'!114:114,"Wahl 1")+SUMIFS('Tageplanung August'!$15:$15,'Tageplanung August'!114:114,"Wahl 2"))*(3+IF($D95="F",2,0))/5+(SUMIFS('Tageplanung Oktober'!$20:$20,'Tageplanung Oktober'!114:114,"KH")+SUMIFS('Tageplanung Oktober'!$15:$15,'Tageplanung Oktober'!114:114,"Orient.Ph.")+SUMIFS('Tageplanung Oktober'!$15:$15,'Tageplanung Oktober'!114:114,"Vertiefung")+SUMIFS('Tageplanung Oktober'!$15:$15,'Tageplanung Oktober'!114:114,"Wahl 1")+SUMIFS('Tageplanung Oktober'!$15:$15,'Tageplanung Oktober'!114:114,"Wahl 2"))*(3+IF($D95="F",2,0))/5+SUMIFS('Blockplanung April'!$20:$20,'Blockplanung April'!114:114,"KH")+SUMIFS('Blockplanung April'!$15:$15,'Blockplanung April'!114:114,"Orient.Ph.")+SUMIFS('Blockplanung April'!$15:$15,'Blockplanung April'!114:114,"Vertiefung")+SUMIFS('Blockplanung April'!$15:$15,'Blockplanung April'!114:114,"Wahl 1")+SUMIFS('Blockplanung April'!$15:$15,'Blockplanung April'!114:114,"Wahl 2")+SUMIFS('Blockplanung August'!$20:$20,'Blockplanung August'!114:114,"KH")+SUMIFS('Blockplanung August'!$15:$15,'Blockplanung August'!114:114,"Orient.Ph.")+SUMIFS('Blockplanung August'!$15:$15,'Blockplanung August'!114:114,"Vertiefung")+SUMIFS('Blockplanung August'!$15:$15,'Blockplanung August'!114:114,"Wahl 1")+SUMIFS('Blockplanung August'!$15:$15,'Blockplanung August'!114:114,"Wahl 2")+SUMIFS('Blockplanung Oktober'!$20:$20,'Blockplanung Oktober'!114:114,"KH")+SUMIFS('Blockplanung Oktober'!$15:$15,'Blockplanung Oktober'!114:114,"Orient.Ph.")+SUMIFS('Blockplanung Oktober'!$15:$15,'Blockplanung Oktober'!114:114,"Vertiefung")+SUMIFS('Blockplanung Oktober'!$15:$15,'Blockplanung Oktober'!114:114,"Wahl 1")+SUMIFS('Blockplanung Oktober'!$15:$15,'Blockplanung Oktober'!114:114,"Wahl 2")</f>
        <v>200</v>
      </c>
      <c r="H95" s="9">
        <f>(SUMIFS('Tageplanung April'!$20:$20,'Tageplanung April'!114:114,"Päd")+SUMIFS('Tageplanung April'!$16:$16,'Tageplanung April'!114:114,"Orient.Ph.")+SUMIFS('Tageplanung April'!$16:$16,'Tageplanung April'!114:114,"Vertiefung")+SUMIFS('Tageplanung April'!$16:$16,'Tageplanung April'!114:114,"Wahl 1")+SUMIFS('Tageplanung April'!$16:$16,'Tageplanung April'!114:114,"Wahl 2"))*(3+IF($D95="F",2,0))/5+(SUMIFS('Tageplanung August'!$20:$20,'Tageplanung August'!114:114,"Päd")+SUMIFS('Tageplanung August'!$16:$16,'Tageplanung August'!114:114,"Orient.Ph.")+SUMIFS('Tageplanung August'!$16:$16,'Tageplanung August'!114:114,"Vertiefung")+SUMIFS('Tageplanung August'!$16:$16,'Tageplanung August'!114:114,"Wahl 1")+SUMIFS('Tageplanung August'!$16:$16,'Tageplanung August'!114:114,"Wahl 2"))*(3+IF($D95="F",2,0))/5+(SUMIFS('Tageplanung Oktober'!$20:$20,'Tageplanung Oktober'!114:114,"Päd")+SUMIFS('Tageplanung Oktober'!$16:$16,'Tageplanung Oktober'!114:114,"Orient.Ph.")+SUMIFS('Tageplanung Oktober'!$16:$16,'Tageplanung Oktober'!114:114,"Vertiefung")+SUMIFS('Tageplanung Oktober'!$16:$16,'Tageplanung Oktober'!114:114,"Wahl 1")+SUMIFS('Tageplanung Oktober'!$16:$16,'Tageplanung Oktober'!114:114,"Wahl 2"))*(3+IF($D95="F",2,0))/5+SUMIFS('Blockplanung April'!$20:$20,'Blockplanung April'!114:114,"Päd")+SUMIFS('Blockplanung April'!$16:$16,'Blockplanung April'!114:114,"Orient.Ph.")+SUMIFS('Blockplanung April'!$16:$16,'Blockplanung April'!114:114,"Vertiefung")+SUMIFS('Blockplanung April'!$16:$16,'Blockplanung April'!114:114,"Wahl 1")+SUMIFS('Blockplanung April'!$16:$16,'Blockplanung April'!114:114,"Wahl 2")+SUMIFS('Blockplanung August'!$20:$20,'Blockplanung August'!114:114,"Päd")+SUMIFS('Blockplanung August'!$16:$16,'Blockplanung August'!114:114,"Orient.Ph.")+SUMIFS('Blockplanung August'!$16:$16,'Blockplanung August'!114:114,"Vertiefung")+SUMIFS('Blockplanung August'!$16:$16,'Blockplanung August'!114:114,"Wahl 1")+SUMIFS('Blockplanung August'!$16:$16,'Blockplanung August'!114:114,"Wahl 2")+SUMIFS('Blockplanung Oktober'!$20:$20,'Blockplanung Oktober'!114:114,"Päd")+SUMIFS('Blockplanung Oktober'!$16:$16,'Blockplanung Oktober'!114:114,"Orient.Ph.")+SUMIFS('Blockplanung Oktober'!$16:$16,'Blockplanung Oktober'!114:114,"Vertiefung")+SUMIFS('Blockplanung Oktober'!$16:$16,'Blockplanung Oktober'!114:114,"Wahl 1")+SUMIFS('Blockplanung Oktober'!$16:$16,'Blockplanung Oktober'!114:114,"Wahl 2")</f>
        <v>30</v>
      </c>
      <c r="I95" s="9">
        <f>(SUMIFS('Tageplanung April'!$20:$20,'Tageplanung April'!114:114,"Psych")+SUMIFS('Tageplanung April'!$19:$19,'Tageplanung April'!114:114,"Orient.Ph.")+SUMIFS('Tageplanung April'!$19:$19,'Tageplanung April'!114:114,"Vertiefung")+SUMIFS('Tageplanung April'!$19:$19,'Tageplanung April'!114:114,"Wahl 1")+SUMIFS('Tageplanung April'!$19:$19,'Tageplanung April'!114:114,"Wahl 2"))*(3+IF($D95="F",2,0))/5+(SUMIFS('Tageplanung August'!$20:$20,'Tageplanung August'!114:114,"Psych")+SUMIFS('Tageplanung August'!$19:$19,'Tageplanung August'!114:114,"Orient.Ph.")+SUMIFS('Tageplanung August'!$19:$19,'Tageplanung August'!114:114,"Vertiefung")+SUMIFS('Tageplanung August'!$19:$19,'Tageplanung August'!114:114,"Wahl 1")+SUMIFS('Tageplanung August'!$19:$19,'Tageplanung August'!114:114,"Wahl 2"))*(3+IF($D95="F",2,0))/5+(SUMIFS('Tageplanung Oktober'!$20:$20,'Tageplanung Oktober'!114:114,"Psych")+SUMIFS('Tageplanung Oktober'!$19:$19,'Tageplanung Oktober'!114:114,"Orient.Ph.")+SUMIFS('Tageplanung Oktober'!$19:$19,'Tageplanung Oktober'!114:114,"Vertiefung")+SUMIFS('Tageplanung Oktober'!$19:$19,'Tageplanung Oktober'!114:114,"Wahl 1")+SUMIFS('Tageplanung Oktober'!$19:$19,'Tageplanung Oktober'!114:114,"Wahl 2"))*(3+IF($D95="F",2,0))/5+SUMIFS('Blockplanung April'!$20:$20,'Blockplanung April'!114:114,"Psych")+SUMIFS('Blockplanung April'!$19:$19,'Blockplanung April'!114:114,"Orient.Ph.")+SUMIFS('Blockplanung April'!$19:$19,'Blockplanung April'!114:114,"Vertiefung")+SUMIFS('Blockplanung April'!$19:$19,'Blockplanung April'!114:114,"Wahl 1")+SUMIFS('Blockplanung April'!$19:$19,'Blockplanung April'!114:114,"Wahl 2")+SUMIFS('Blockplanung August'!$20:$20,'Blockplanung August'!114:114,"Psych")+SUMIFS('Blockplanung August'!$19:$19,'Blockplanung August'!114:114,"Orient.Ph.")+SUMIFS('Blockplanung August'!$19:$19,'Blockplanung August'!114:114,"Vertiefung")+SUMIFS('Blockplanung August'!$19:$19,'Blockplanung August'!114:114,"Wahl 1")+SUMIFS('Blockplanung August'!$19:$19,'Blockplanung August'!114:114,"Wahl 2")+SUMIFS('Blockplanung Oktober'!$20:$20,'Blockplanung Oktober'!114:114,"Psych")+SUMIFS('Blockplanung Oktober'!$19:$19,'Blockplanung Oktober'!114:114,"Orient.Ph.")+SUMIFS('Blockplanung Oktober'!$19:$19,'Blockplanung Oktober'!114:114,"Vertiefung")+SUMIFS('Blockplanung Oktober'!$19:$19,'Blockplanung Oktober'!114:114,"Wahl 1")+SUMIFS('Blockplanung Oktober'!$19:$19,'Blockplanung Oktober'!114:114,"Wahl 2")</f>
        <v>0</v>
      </c>
      <c r="J95" s="9">
        <f t="shared" si="9"/>
        <v>336</v>
      </c>
      <c r="K95" s="9">
        <f t="shared" si="5"/>
        <v>132</v>
      </c>
      <c r="L95" s="9">
        <f t="shared" si="6"/>
        <v>48</v>
      </c>
      <c r="M95" s="9">
        <f t="shared" si="7"/>
        <v>12</v>
      </c>
      <c r="N95" s="7">
        <f t="shared" si="8"/>
        <v>120</v>
      </c>
      <c r="O95" s="316"/>
    </row>
    <row r="96" spans="1:15" x14ac:dyDescent="0.2">
      <c r="A96" s="258"/>
      <c r="B96" s="310"/>
      <c r="C96" s="11">
        <v>2</v>
      </c>
      <c r="D96" s="39"/>
      <c r="E96" s="9">
        <f>(SUMIFS('Tageplanung April'!$20:$20,'Tageplanung April'!115:115,"APH")+SUMIFS('Tageplanung April'!$18:$18,'Tageplanung April'!115:115,"Orient.Ph.")+SUMIFS('Tageplanung April'!$18:$18,'Tageplanung April'!115:115,"Vertiefung")+SUMIFS('Tageplanung April'!$18:$18,'Tageplanung April'!115:115,"Wahl 1")+SUMIFS('Tageplanung April'!$18:$18,'Tageplanung April'!115:115,"Wahl 2"))*(3+IF($D96="F",2,0))/5+(SUMIFS('Tageplanung August'!$20:$20,'Tageplanung August'!115:115,"APH")+SUMIFS('Tageplanung August'!$18:$18,'Tageplanung August'!115:115,"Orient.Ph.")+SUMIFS('Tageplanung August'!$18:$18,'Tageplanung August'!115:115,"Vertiefung")+SUMIFS('Tageplanung August'!$18:$18,'Tageplanung August'!115:115,"Wahl 1")+SUMIFS('Tageplanung August'!$18:$18,'Tageplanung August'!115:115,"Wahl 2"))*(3+IF($D96="F",2,0))/5+(SUMIFS('Tageplanung Oktober'!$20:$20,'Tageplanung Oktober'!115:115,"APH")+SUMIFS('Tageplanung Oktober'!$18:$18,'Tageplanung Oktober'!115:115,"Orient.Ph.")+SUMIFS('Tageplanung Oktober'!$18:$18,'Tageplanung Oktober'!115:115,"Vertiefung")+SUMIFS('Tageplanung Oktober'!$18:$18,'Tageplanung Oktober'!115:115,"Wahl 1")+SUMIFS('Tageplanung Oktober'!$18:$18,'Tageplanung Oktober'!115:115,"Wahl 2"))*(3+IF($D96="F",2,0))/5+SUMIFS('Blockplanung April'!$20:$20,'Blockplanung April'!115:115,"APH")+SUMIFS('Blockplanung April'!$18:$18,'Blockplanung April'!115:115,"Orient.Ph.")+SUMIFS('Blockplanung April'!$18:$18,'Blockplanung April'!115:115,"Vertiefung")+SUMIFS('Blockplanung April'!$18:$18,'Blockplanung April'!115:115,"Wahl 1")+SUMIFS('Blockplanung April'!$18:$18,'Blockplanung April'!115:115,"Wahl 2")+SUMIFS('Blockplanung August'!$20:$20,'Blockplanung August'!115:115,"APH")+SUMIFS('Blockplanung August'!$18:$18,'Blockplanung August'!115:115,"Orient.Ph.")+SUMIFS('Blockplanung August'!$18:$18,'Blockplanung August'!115:115,"Vertiefung")+SUMIFS('Blockplanung August'!$18:$18,'Blockplanung August'!115:115,"Wahl 1")+SUMIFS('Blockplanung August'!$18:$18,'Blockplanung August'!115:115,"Wahl 2")+SUMIFS('Blockplanung Oktober'!$20:$20,'Blockplanung Oktober'!115:115,"APH")+SUMIFS('Blockplanung Oktober'!$18:$18,'Blockplanung Oktober'!115:115,"Orient.Ph.")+SUMIFS('Blockplanung Oktober'!$18:$18,'Blockplanung Oktober'!115:115,"Vertiefung")+SUMIFS('Blockplanung Oktober'!$18:$18,'Blockplanung Oktober'!115:115,"Wahl 1")+SUMIFS('Blockplanung Oktober'!$18:$18,'Blockplanung Oktober'!115:115,"Wahl 2")</f>
        <v>214.4</v>
      </c>
      <c r="F96" s="9">
        <f>(SUMIFS('Tageplanung April'!$20:$20,'Tageplanung April'!115:115,"AD")+SUMIFS('Tageplanung April'!$17:$17,'Tageplanung April'!115:115,"Orient.Ph.")+SUMIFS('Tageplanung April'!$17:$17,'Tageplanung April'!115:115,"Vertiefung")+SUMIFS('Tageplanung April'!$17:$17,'Tageplanung April'!115:115,"Wahl 1")+SUMIFS('Tageplanung April'!$17:$17,'Tageplanung April'!115:115,"Wahl 2"))*(3+IF($D96="F",2,0))/5+(SUMIFS('Tageplanung August'!$20:$20,'Tageplanung August'!115:115,"AD")+SUMIFS('Tageplanung August'!$17:$17,'Tageplanung August'!115:115,"Orient.Ph.")+SUMIFS('Tageplanung August'!$17:$17,'Tageplanung August'!115:115,"Vertiefung")+SUMIFS('Tageplanung August'!$17:$17,'Tageplanung August'!115:115,"Wahl 1")+SUMIFS('Tageplanung August'!$17:$17,'Tageplanung August'!115:115,"Wahl 2"))*(3+IF($D96="F",2,0))/5+(SUMIFS('Tageplanung Oktober'!$20:$20,'Tageplanung Oktober'!115:115,"AD")+SUMIFS('Tageplanung Oktober'!$17:$17,'Tageplanung Oktober'!115:115,"Orient.Ph.")+SUMIFS('Tageplanung Oktober'!$17:$17,'Tageplanung Oktober'!115:115,"Vertiefung")+SUMIFS('Tageplanung Oktober'!$17:$17,'Tageplanung Oktober'!115:115,"Wahl 1")+SUMIFS('Tageplanung Oktober'!$17:$17,'Tageplanung Oktober'!115:115,"Wahl 2"))*(3+IF($D96="F",2,0))/5+SUMIFS('Blockplanung April'!$20:$20,'Blockplanung April'!115:115,"AD")+SUMIFS('Blockplanung April'!$17:$17,'Blockplanung April'!115:115,"Orient.Ph.")+SUMIFS('Blockplanung April'!$17:$17,'Blockplanung April'!115:115,"Vertiefung")+SUMIFS('Blockplanung April'!$17:$17,'Blockplanung April'!115:115,"Wahl 1")+SUMIFS('Blockplanung April'!$17:$17,'Blockplanung April'!115:115,"Wahl 2")+SUMIFS('Blockplanung August'!$20:$20,'Blockplanung August'!115:115,"AD")+SUMIFS('Blockplanung August'!$17:$17,'Blockplanung August'!115:115,"Orient.Ph.")+SUMIFS('Blockplanung August'!$17:$17,'Blockplanung August'!115:115,"Vertiefung")+SUMIFS('Blockplanung August'!$17:$17,'Blockplanung August'!115:115,"Wahl 1")+SUMIFS('Blockplanung August'!$17:$17,'Blockplanung August'!115:115,"Wahl 2")+SUMIFS('Blockplanung Oktober'!$20:$20,'Blockplanung Oktober'!115:115,"AD")+SUMIFS('Blockplanung Oktober'!$17:$17,'Blockplanung Oktober'!115:115,"Orient.Ph.")+SUMIFS('Blockplanung Oktober'!$17:$17,'Blockplanung Oktober'!115:115,"Vertiefung")+SUMIFS('Blockplanung Oktober'!$17:$17,'Blockplanung Oktober'!115:115,"Wahl 1")+SUMIFS('Blockplanung Oktober'!$17:$17,'Blockplanung Oktober'!115:115,"Wahl 2")</f>
        <v>177.8</v>
      </c>
      <c r="G96" s="9">
        <f>(SUMIFS('Tageplanung April'!$20:$20,'Tageplanung April'!115:115,"KH")+SUMIFS('Tageplanung April'!$15:$15,'Tageplanung April'!115:115,"Orient.Ph.")+SUMIFS('Tageplanung April'!$15:$15,'Tageplanung April'!115:115,"Vertiefung")+SUMIFS('Tageplanung April'!$15:$15,'Tageplanung April'!115:115,"Wahl 1")+SUMIFS('Tageplanung April'!$15:$15,'Tageplanung April'!115:115,"Wahl 2"))*(3+IF($D96="F",2,0))/5+(SUMIFS('Tageplanung August'!$20:$20,'Tageplanung August'!115:115,"KH")+SUMIFS('Tageplanung August'!$15:$15,'Tageplanung August'!115:115,"Orient.Ph.")+SUMIFS('Tageplanung August'!$15:$15,'Tageplanung August'!115:115,"Vertiefung")+SUMIFS('Tageplanung August'!$15:$15,'Tageplanung August'!115:115,"Wahl 1")+SUMIFS('Tageplanung August'!$15:$15,'Tageplanung August'!115:115,"Wahl 2"))*(3+IF($D96="F",2,0))/5+(SUMIFS('Tageplanung Oktober'!$20:$20,'Tageplanung Oktober'!115:115,"KH")+SUMIFS('Tageplanung Oktober'!$15:$15,'Tageplanung Oktober'!115:115,"Orient.Ph.")+SUMIFS('Tageplanung Oktober'!$15:$15,'Tageplanung Oktober'!115:115,"Vertiefung")+SUMIFS('Tageplanung Oktober'!$15:$15,'Tageplanung Oktober'!115:115,"Wahl 1")+SUMIFS('Tageplanung Oktober'!$15:$15,'Tageplanung Oktober'!115:115,"Wahl 2"))*(3+IF($D96="F",2,0))/5+SUMIFS('Blockplanung April'!$20:$20,'Blockplanung April'!115:115,"KH")+SUMIFS('Blockplanung April'!$15:$15,'Blockplanung April'!115:115,"Orient.Ph.")+SUMIFS('Blockplanung April'!$15:$15,'Blockplanung April'!115:115,"Vertiefung")+SUMIFS('Blockplanung April'!$15:$15,'Blockplanung April'!115:115,"Wahl 1")+SUMIFS('Blockplanung April'!$15:$15,'Blockplanung April'!115:115,"Wahl 2")+SUMIFS('Blockplanung August'!$20:$20,'Blockplanung August'!115:115,"KH")+SUMIFS('Blockplanung August'!$15:$15,'Blockplanung August'!115:115,"Orient.Ph.")+SUMIFS('Blockplanung August'!$15:$15,'Blockplanung August'!115:115,"Vertiefung")+SUMIFS('Blockplanung August'!$15:$15,'Blockplanung August'!115:115,"Wahl 1")+SUMIFS('Blockplanung August'!$15:$15,'Blockplanung August'!115:115,"Wahl 2")+SUMIFS('Blockplanung Oktober'!$20:$20,'Blockplanung Oktober'!115:115,"KH")+SUMIFS('Blockplanung Oktober'!$15:$15,'Blockplanung Oktober'!115:115,"Orient.Ph.")+SUMIFS('Blockplanung Oktober'!$15:$15,'Blockplanung Oktober'!115:115,"Vertiefung")+SUMIFS('Blockplanung Oktober'!$15:$15,'Blockplanung Oktober'!115:115,"Wahl 1")+SUMIFS('Blockplanung Oktober'!$15:$15,'Blockplanung Oktober'!115:115,"Wahl 2")</f>
        <v>146.4</v>
      </c>
      <c r="H96" s="9">
        <f>(SUMIFS('Tageplanung April'!$20:$20,'Tageplanung April'!115:115,"Päd")+SUMIFS('Tageplanung April'!$16:$16,'Tageplanung April'!115:115,"Orient.Ph.")+SUMIFS('Tageplanung April'!$16:$16,'Tageplanung April'!115:115,"Vertiefung")+SUMIFS('Tageplanung April'!$16:$16,'Tageplanung April'!115:115,"Wahl 1")+SUMIFS('Tageplanung April'!$16:$16,'Tageplanung April'!115:115,"Wahl 2"))*(3+IF($D96="F",2,0))/5+(SUMIFS('Tageplanung August'!$20:$20,'Tageplanung August'!115:115,"Päd")+SUMIFS('Tageplanung August'!$16:$16,'Tageplanung August'!115:115,"Orient.Ph.")+SUMIFS('Tageplanung August'!$16:$16,'Tageplanung August'!115:115,"Vertiefung")+SUMIFS('Tageplanung August'!$16:$16,'Tageplanung August'!115:115,"Wahl 1")+SUMIFS('Tageplanung August'!$16:$16,'Tageplanung August'!115:115,"Wahl 2"))*(3+IF($D96="F",2,0))/5+(SUMIFS('Tageplanung Oktober'!$20:$20,'Tageplanung Oktober'!115:115,"Päd")+SUMIFS('Tageplanung Oktober'!$16:$16,'Tageplanung Oktober'!115:115,"Orient.Ph.")+SUMIFS('Tageplanung Oktober'!$16:$16,'Tageplanung Oktober'!115:115,"Vertiefung")+SUMIFS('Tageplanung Oktober'!$16:$16,'Tageplanung Oktober'!115:115,"Wahl 1")+SUMIFS('Tageplanung Oktober'!$16:$16,'Tageplanung Oktober'!115:115,"Wahl 2"))*(3+IF($D96="F",2,0))/5+SUMIFS('Blockplanung April'!$20:$20,'Blockplanung April'!115:115,"Päd")+SUMIFS('Blockplanung April'!$16:$16,'Blockplanung April'!115:115,"Orient.Ph.")+SUMIFS('Blockplanung April'!$16:$16,'Blockplanung April'!115:115,"Vertiefung")+SUMIFS('Blockplanung April'!$16:$16,'Blockplanung April'!115:115,"Wahl 1")+SUMIFS('Blockplanung April'!$16:$16,'Blockplanung April'!115:115,"Wahl 2")+SUMIFS('Blockplanung August'!$20:$20,'Blockplanung August'!115:115,"Päd")+SUMIFS('Blockplanung August'!$16:$16,'Blockplanung August'!115:115,"Orient.Ph.")+SUMIFS('Blockplanung August'!$16:$16,'Blockplanung August'!115:115,"Vertiefung")+SUMIFS('Blockplanung August'!$16:$16,'Blockplanung August'!115:115,"Wahl 1")+SUMIFS('Blockplanung August'!$16:$16,'Blockplanung August'!115:115,"Wahl 2")+SUMIFS('Blockplanung Oktober'!$20:$20,'Blockplanung Oktober'!115:115,"Päd")+SUMIFS('Blockplanung Oktober'!$16:$16,'Blockplanung Oktober'!115:115,"Orient.Ph.")+SUMIFS('Blockplanung Oktober'!$16:$16,'Blockplanung Oktober'!115:115,"Vertiefung")+SUMIFS('Blockplanung Oktober'!$16:$16,'Blockplanung Oktober'!115:115,"Wahl 1")+SUMIFS('Blockplanung Oktober'!$16:$16,'Blockplanung Oktober'!115:115,"Wahl 2")</f>
        <v>20.6</v>
      </c>
      <c r="I96" s="9">
        <f>(SUMIFS('Tageplanung April'!$20:$20,'Tageplanung April'!115:115,"Psych")+SUMIFS('Tageplanung April'!$19:$19,'Tageplanung April'!115:115,"Orient.Ph.")+SUMIFS('Tageplanung April'!$19:$19,'Tageplanung April'!115:115,"Vertiefung")+SUMIFS('Tageplanung April'!$19:$19,'Tageplanung April'!115:115,"Wahl 1")+SUMIFS('Tageplanung April'!$19:$19,'Tageplanung April'!115:115,"Wahl 2"))*(3+IF($D96="F",2,0))/5+(SUMIFS('Tageplanung August'!$20:$20,'Tageplanung August'!115:115,"Psych")+SUMIFS('Tageplanung August'!$19:$19,'Tageplanung August'!115:115,"Orient.Ph.")+SUMIFS('Tageplanung August'!$19:$19,'Tageplanung August'!115:115,"Vertiefung")+SUMIFS('Tageplanung August'!$19:$19,'Tageplanung August'!115:115,"Wahl 1")+SUMIFS('Tageplanung August'!$19:$19,'Tageplanung August'!115:115,"Wahl 2"))*(3+IF($D96="F",2,0))/5+(SUMIFS('Tageplanung Oktober'!$20:$20,'Tageplanung Oktober'!115:115,"Psych")+SUMIFS('Tageplanung Oktober'!$19:$19,'Tageplanung Oktober'!115:115,"Orient.Ph.")+SUMIFS('Tageplanung Oktober'!$19:$19,'Tageplanung Oktober'!115:115,"Vertiefung")+SUMIFS('Tageplanung Oktober'!$19:$19,'Tageplanung Oktober'!115:115,"Wahl 1")+SUMIFS('Tageplanung Oktober'!$19:$19,'Tageplanung Oktober'!115:115,"Wahl 2"))*(3+IF($D96="F",2,0))/5+SUMIFS('Blockplanung April'!$20:$20,'Blockplanung April'!115:115,"Psych")+SUMIFS('Blockplanung April'!$19:$19,'Blockplanung April'!115:115,"Orient.Ph.")+SUMIFS('Blockplanung April'!$19:$19,'Blockplanung April'!115:115,"Vertiefung")+SUMIFS('Blockplanung April'!$19:$19,'Blockplanung April'!115:115,"Wahl 1")+SUMIFS('Blockplanung April'!$19:$19,'Blockplanung April'!115:115,"Wahl 2")+SUMIFS('Blockplanung August'!$20:$20,'Blockplanung August'!115:115,"Psych")+SUMIFS('Blockplanung August'!$19:$19,'Blockplanung August'!115:115,"Orient.Ph.")+SUMIFS('Blockplanung August'!$19:$19,'Blockplanung August'!115:115,"Vertiefung")+SUMIFS('Blockplanung August'!$19:$19,'Blockplanung August'!115:115,"Wahl 1")+SUMIFS('Blockplanung August'!$19:$19,'Blockplanung August'!115:115,"Wahl 2")+SUMIFS('Blockplanung Oktober'!$20:$20,'Blockplanung Oktober'!115:115,"Psych")+SUMIFS('Blockplanung Oktober'!$19:$19,'Blockplanung Oktober'!115:115,"Orient.Ph.")+SUMIFS('Blockplanung Oktober'!$19:$19,'Blockplanung Oktober'!115:115,"Vertiefung")+SUMIFS('Blockplanung Oktober'!$19:$19,'Blockplanung Oktober'!115:115,"Wahl 1")+SUMIFS('Blockplanung Oktober'!$19:$19,'Blockplanung Oktober'!115:115,"Wahl 2")</f>
        <v>0</v>
      </c>
      <c r="J96" s="9">
        <f t="shared" si="9"/>
        <v>336</v>
      </c>
      <c r="K96" s="9">
        <f t="shared" si="5"/>
        <v>132</v>
      </c>
      <c r="L96" s="9">
        <f t="shared" si="6"/>
        <v>48</v>
      </c>
      <c r="M96" s="9">
        <f t="shared" si="7"/>
        <v>12</v>
      </c>
      <c r="N96" s="7">
        <f t="shared" si="8"/>
        <v>120</v>
      </c>
      <c r="O96" s="316"/>
    </row>
    <row r="97" spans="1:15" x14ac:dyDescent="0.2">
      <c r="A97" s="258"/>
      <c r="B97" s="310"/>
      <c r="C97" s="11">
        <v>3</v>
      </c>
      <c r="D97" s="39"/>
      <c r="E97" s="9">
        <f>(SUMIFS('Tageplanung April'!$20:$20,'Tageplanung April'!116:116,"APH")+SUMIFS('Tageplanung April'!$18:$18,'Tageplanung April'!116:116,"Orient.Ph.")+SUMIFS('Tageplanung April'!$18:$18,'Tageplanung April'!116:116,"Vertiefung")+SUMIFS('Tageplanung April'!$18:$18,'Tageplanung April'!116:116,"Wahl 1")+SUMIFS('Tageplanung April'!$18:$18,'Tageplanung April'!116:116,"Wahl 2"))*(3+IF($D97="F",2,0))/5+(SUMIFS('Tageplanung August'!$20:$20,'Tageplanung August'!116:116,"APH")+SUMIFS('Tageplanung August'!$18:$18,'Tageplanung August'!116:116,"Orient.Ph.")+SUMIFS('Tageplanung August'!$18:$18,'Tageplanung August'!116:116,"Vertiefung")+SUMIFS('Tageplanung August'!$18:$18,'Tageplanung August'!116:116,"Wahl 1")+SUMIFS('Tageplanung August'!$18:$18,'Tageplanung August'!116:116,"Wahl 2"))*(3+IF($D97="F",2,0))/5+(SUMIFS('Tageplanung Oktober'!$20:$20,'Tageplanung Oktober'!116:116,"APH")+SUMIFS('Tageplanung Oktober'!$18:$18,'Tageplanung Oktober'!116:116,"Orient.Ph.")+SUMIFS('Tageplanung Oktober'!$18:$18,'Tageplanung Oktober'!116:116,"Vertiefung")+SUMIFS('Tageplanung Oktober'!$18:$18,'Tageplanung Oktober'!116:116,"Wahl 1")+SUMIFS('Tageplanung Oktober'!$18:$18,'Tageplanung Oktober'!116:116,"Wahl 2"))*(3+IF($D97="F",2,0))/5+SUMIFS('Blockplanung April'!$20:$20,'Blockplanung April'!116:116,"APH")+SUMIFS('Blockplanung April'!$18:$18,'Blockplanung April'!116:116,"Orient.Ph.")+SUMIFS('Blockplanung April'!$18:$18,'Blockplanung April'!116:116,"Vertiefung")+SUMIFS('Blockplanung April'!$18:$18,'Blockplanung April'!116:116,"Wahl 1")+SUMIFS('Blockplanung April'!$18:$18,'Blockplanung April'!116:116,"Wahl 2")+SUMIFS('Blockplanung August'!$20:$20,'Blockplanung August'!116:116,"APH")+SUMIFS('Blockplanung August'!$18:$18,'Blockplanung August'!116:116,"Orient.Ph.")+SUMIFS('Blockplanung August'!$18:$18,'Blockplanung August'!116:116,"Vertiefung")+SUMIFS('Blockplanung August'!$18:$18,'Blockplanung August'!116:116,"Wahl 1")+SUMIFS('Blockplanung August'!$18:$18,'Blockplanung August'!116:116,"Wahl 2")+SUMIFS('Blockplanung Oktober'!$20:$20,'Blockplanung Oktober'!116:116,"APH")+SUMIFS('Blockplanung Oktober'!$18:$18,'Blockplanung Oktober'!116:116,"Orient.Ph.")+SUMIFS('Blockplanung Oktober'!$18:$18,'Blockplanung Oktober'!116:116,"Vertiefung")+SUMIFS('Blockplanung Oktober'!$18:$18,'Blockplanung Oktober'!116:116,"Wahl 1")+SUMIFS('Blockplanung Oktober'!$18:$18,'Blockplanung Oktober'!116:116,"Wahl 2")</f>
        <v>164.4</v>
      </c>
      <c r="F97" s="9">
        <f>(SUMIFS('Tageplanung April'!$20:$20,'Tageplanung April'!116:116,"AD")+SUMIFS('Tageplanung April'!$17:$17,'Tageplanung April'!116:116,"Orient.Ph.")+SUMIFS('Tageplanung April'!$17:$17,'Tageplanung April'!116:116,"Vertiefung")+SUMIFS('Tageplanung April'!$17:$17,'Tageplanung April'!116:116,"Wahl 1")+SUMIFS('Tageplanung April'!$17:$17,'Tageplanung April'!116:116,"Wahl 2"))*(3+IF($D97="F",2,0))/5+(SUMIFS('Tageplanung August'!$20:$20,'Tageplanung August'!116:116,"AD")+SUMIFS('Tageplanung August'!$17:$17,'Tageplanung August'!116:116,"Orient.Ph.")+SUMIFS('Tageplanung August'!$17:$17,'Tageplanung August'!116:116,"Vertiefung")+SUMIFS('Tageplanung August'!$17:$17,'Tageplanung August'!116:116,"Wahl 1")+SUMIFS('Tageplanung August'!$17:$17,'Tageplanung August'!116:116,"Wahl 2"))*(3+IF($D97="F",2,0))/5+(SUMIFS('Tageplanung Oktober'!$20:$20,'Tageplanung Oktober'!116:116,"AD")+SUMIFS('Tageplanung Oktober'!$17:$17,'Tageplanung Oktober'!116:116,"Orient.Ph.")+SUMIFS('Tageplanung Oktober'!$17:$17,'Tageplanung Oktober'!116:116,"Vertiefung")+SUMIFS('Tageplanung Oktober'!$17:$17,'Tageplanung Oktober'!116:116,"Wahl 1")+SUMIFS('Tageplanung Oktober'!$17:$17,'Tageplanung Oktober'!116:116,"Wahl 2"))*(3+IF($D97="F",2,0))/5+SUMIFS('Blockplanung April'!$20:$20,'Blockplanung April'!116:116,"AD")+SUMIFS('Blockplanung April'!$17:$17,'Blockplanung April'!116:116,"Orient.Ph.")+SUMIFS('Blockplanung April'!$17:$17,'Blockplanung April'!116:116,"Vertiefung")+SUMIFS('Blockplanung April'!$17:$17,'Blockplanung April'!116:116,"Wahl 1")+SUMIFS('Blockplanung April'!$17:$17,'Blockplanung April'!116:116,"Wahl 2")+SUMIFS('Blockplanung August'!$20:$20,'Blockplanung August'!116:116,"AD")+SUMIFS('Blockplanung August'!$17:$17,'Blockplanung August'!116:116,"Orient.Ph.")+SUMIFS('Blockplanung August'!$17:$17,'Blockplanung August'!116:116,"Vertiefung")+SUMIFS('Blockplanung August'!$17:$17,'Blockplanung August'!116:116,"Wahl 1")+SUMIFS('Blockplanung August'!$17:$17,'Blockplanung August'!116:116,"Wahl 2")+SUMIFS('Blockplanung Oktober'!$20:$20,'Blockplanung Oktober'!116:116,"AD")+SUMIFS('Blockplanung Oktober'!$17:$17,'Blockplanung Oktober'!116:116,"Orient.Ph.")+SUMIFS('Blockplanung Oktober'!$17:$17,'Blockplanung Oktober'!116:116,"Vertiefung")+SUMIFS('Blockplanung Oktober'!$17:$17,'Blockplanung Oktober'!116:116,"Wahl 1")+SUMIFS('Blockplanung Oktober'!$17:$17,'Blockplanung Oktober'!116:116,"Wahl 2")</f>
        <v>140.4</v>
      </c>
      <c r="G97" s="9">
        <f>(SUMIFS('Tageplanung April'!$20:$20,'Tageplanung April'!116:116,"KH")+SUMIFS('Tageplanung April'!$15:$15,'Tageplanung April'!116:116,"Orient.Ph.")+SUMIFS('Tageplanung April'!$15:$15,'Tageplanung April'!116:116,"Vertiefung")+SUMIFS('Tageplanung April'!$15:$15,'Tageplanung April'!116:116,"Wahl 1")+SUMIFS('Tageplanung April'!$15:$15,'Tageplanung April'!116:116,"Wahl 2"))*(3+IF($D97="F",2,0))/5+(SUMIFS('Tageplanung August'!$20:$20,'Tageplanung August'!116:116,"KH")+SUMIFS('Tageplanung August'!$15:$15,'Tageplanung August'!116:116,"Orient.Ph.")+SUMIFS('Tageplanung August'!$15:$15,'Tageplanung August'!116:116,"Vertiefung")+SUMIFS('Tageplanung August'!$15:$15,'Tageplanung August'!116:116,"Wahl 1")+SUMIFS('Tageplanung August'!$15:$15,'Tageplanung August'!116:116,"Wahl 2"))*(3+IF($D97="F",2,0))/5+(SUMIFS('Tageplanung Oktober'!$20:$20,'Tageplanung Oktober'!116:116,"KH")+SUMIFS('Tageplanung Oktober'!$15:$15,'Tageplanung Oktober'!116:116,"Orient.Ph.")+SUMIFS('Tageplanung Oktober'!$15:$15,'Tageplanung Oktober'!116:116,"Vertiefung")+SUMIFS('Tageplanung Oktober'!$15:$15,'Tageplanung Oktober'!116:116,"Wahl 1")+SUMIFS('Tageplanung Oktober'!$15:$15,'Tageplanung Oktober'!116:116,"Wahl 2"))*(3+IF($D97="F",2,0))/5+SUMIFS('Blockplanung April'!$20:$20,'Blockplanung April'!116:116,"KH")+SUMIFS('Blockplanung April'!$15:$15,'Blockplanung April'!116:116,"Orient.Ph.")+SUMIFS('Blockplanung April'!$15:$15,'Blockplanung April'!116:116,"Vertiefung")+SUMIFS('Blockplanung April'!$15:$15,'Blockplanung April'!116:116,"Wahl 1")+SUMIFS('Blockplanung April'!$15:$15,'Blockplanung April'!116:116,"Wahl 2")+SUMIFS('Blockplanung August'!$20:$20,'Blockplanung August'!116:116,"KH")+SUMIFS('Blockplanung August'!$15:$15,'Blockplanung August'!116:116,"Orient.Ph.")+SUMIFS('Blockplanung August'!$15:$15,'Blockplanung August'!116:116,"Vertiefung")+SUMIFS('Blockplanung August'!$15:$15,'Blockplanung August'!116:116,"Wahl 1")+SUMIFS('Blockplanung August'!$15:$15,'Blockplanung August'!116:116,"Wahl 2")+SUMIFS('Blockplanung Oktober'!$20:$20,'Blockplanung Oktober'!116:116,"KH")+SUMIFS('Blockplanung Oktober'!$15:$15,'Blockplanung Oktober'!116:116,"Orient.Ph.")+SUMIFS('Blockplanung Oktober'!$15:$15,'Blockplanung Oktober'!116:116,"Vertiefung")+SUMIFS('Blockplanung Oktober'!$15:$15,'Blockplanung Oktober'!116:116,"Wahl 1")+SUMIFS('Blockplanung Oktober'!$15:$15,'Blockplanung Oktober'!116:116,"Wahl 2")</f>
        <v>120.8</v>
      </c>
      <c r="H97" s="9">
        <f>(SUMIFS('Tageplanung April'!$20:$20,'Tageplanung April'!116:116,"Päd")+SUMIFS('Tageplanung April'!$16:$16,'Tageplanung April'!116:116,"Orient.Ph.")+SUMIFS('Tageplanung April'!$16:$16,'Tageplanung April'!116:116,"Vertiefung")+SUMIFS('Tageplanung April'!$16:$16,'Tageplanung April'!116:116,"Wahl 1")+SUMIFS('Tageplanung April'!$16:$16,'Tageplanung April'!116:116,"Wahl 2"))*(3+IF($D97="F",2,0))/5+(SUMIFS('Tageplanung August'!$20:$20,'Tageplanung August'!116:116,"Päd")+SUMIFS('Tageplanung August'!$16:$16,'Tageplanung August'!116:116,"Orient.Ph.")+SUMIFS('Tageplanung August'!$16:$16,'Tageplanung August'!116:116,"Vertiefung")+SUMIFS('Tageplanung August'!$16:$16,'Tageplanung August'!116:116,"Wahl 1")+SUMIFS('Tageplanung August'!$16:$16,'Tageplanung August'!116:116,"Wahl 2"))*(3+IF($D97="F",2,0))/5+(SUMIFS('Tageplanung Oktober'!$20:$20,'Tageplanung Oktober'!116:116,"Päd")+SUMIFS('Tageplanung Oktober'!$16:$16,'Tageplanung Oktober'!116:116,"Orient.Ph.")+SUMIFS('Tageplanung Oktober'!$16:$16,'Tageplanung Oktober'!116:116,"Vertiefung")+SUMIFS('Tageplanung Oktober'!$16:$16,'Tageplanung Oktober'!116:116,"Wahl 1")+SUMIFS('Tageplanung Oktober'!$16:$16,'Tageplanung Oktober'!116:116,"Wahl 2"))*(3+IF($D97="F",2,0))/5+SUMIFS('Blockplanung April'!$20:$20,'Blockplanung April'!116:116,"Päd")+SUMIFS('Blockplanung April'!$16:$16,'Blockplanung April'!116:116,"Orient.Ph.")+SUMIFS('Blockplanung April'!$16:$16,'Blockplanung April'!116:116,"Vertiefung")+SUMIFS('Blockplanung April'!$16:$16,'Blockplanung April'!116:116,"Wahl 1")+SUMIFS('Blockplanung April'!$16:$16,'Blockplanung April'!116:116,"Wahl 2")+SUMIFS('Blockplanung August'!$20:$20,'Blockplanung August'!116:116,"Päd")+SUMIFS('Blockplanung August'!$16:$16,'Blockplanung August'!116:116,"Orient.Ph.")+SUMIFS('Blockplanung August'!$16:$16,'Blockplanung August'!116:116,"Vertiefung")+SUMIFS('Blockplanung August'!$16:$16,'Blockplanung August'!116:116,"Wahl 1")+SUMIFS('Blockplanung August'!$16:$16,'Blockplanung August'!116:116,"Wahl 2")+SUMIFS('Blockplanung Oktober'!$20:$20,'Blockplanung Oktober'!116:116,"Päd")+SUMIFS('Blockplanung Oktober'!$16:$16,'Blockplanung Oktober'!116:116,"Orient.Ph.")+SUMIFS('Blockplanung Oktober'!$16:$16,'Blockplanung Oktober'!116:116,"Vertiefung")+SUMIFS('Blockplanung Oktober'!$16:$16,'Blockplanung Oktober'!116:116,"Wahl 1")+SUMIFS('Blockplanung Oktober'!$16:$16,'Blockplanung Oktober'!116:116,"Wahl 2")</f>
        <v>13.6</v>
      </c>
      <c r="I97" s="9">
        <f>(SUMIFS('Tageplanung April'!$20:$20,'Tageplanung April'!116:116,"Psych")+SUMIFS('Tageplanung April'!$19:$19,'Tageplanung April'!116:116,"Orient.Ph.")+SUMIFS('Tageplanung April'!$19:$19,'Tageplanung April'!116:116,"Vertiefung")+SUMIFS('Tageplanung April'!$19:$19,'Tageplanung April'!116:116,"Wahl 1")+SUMIFS('Tageplanung April'!$19:$19,'Tageplanung April'!116:116,"Wahl 2"))*(3+IF($D97="F",2,0))/5+(SUMIFS('Tageplanung August'!$20:$20,'Tageplanung August'!116:116,"Psych")+SUMIFS('Tageplanung August'!$19:$19,'Tageplanung August'!116:116,"Orient.Ph.")+SUMIFS('Tageplanung August'!$19:$19,'Tageplanung August'!116:116,"Vertiefung")+SUMIFS('Tageplanung August'!$19:$19,'Tageplanung August'!116:116,"Wahl 1")+SUMIFS('Tageplanung August'!$19:$19,'Tageplanung August'!116:116,"Wahl 2"))*(3+IF($D97="F",2,0))/5+(SUMIFS('Tageplanung Oktober'!$20:$20,'Tageplanung Oktober'!116:116,"Psych")+SUMIFS('Tageplanung Oktober'!$19:$19,'Tageplanung Oktober'!116:116,"Orient.Ph.")+SUMIFS('Tageplanung Oktober'!$19:$19,'Tageplanung Oktober'!116:116,"Vertiefung")+SUMIFS('Tageplanung Oktober'!$19:$19,'Tageplanung Oktober'!116:116,"Wahl 1")+SUMIFS('Tageplanung Oktober'!$19:$19,'Tageplanung Oktober'!116:116,"Wahl 2"))*(3+IF($D97="F",2,0))/5+SUMIFS('Blockplanung April'!$20:$20,'Blockplanung April'!116:116,"Psych")+SUMIFS('Blockplanung April'!$19:$19,'Blockplanung April'!116:116,"Orient.Ph.")+SUMIFS('Blockplanung April'!$19:$19,'Blockplanung April'!116:116,"Vertiefung")+SUMIFS('Blockplanung April'!$19:$19,'Blockplanung April'!116:116,"Wahl 1")+SUMIFS('Blockplanung April'!$19:$19,'Blockplanung April'!116:116,"Wahl 2")+SUMIFS('Blockplanung August'!$20:$20,'Blockplanung August'!116:116,"Psych")+SUMIFS('Blockplanung August'!$19:$19,'Blockplanung August'!116:116,"Orient.Ph.")+SUMIFS('Blockplanung August'!$19:$19,'Blockplanung August'!116:116,"Vertiefung")+SUMIFS('Blockplanung August'!$19:$19,'Blockplanung August'!116:116,"Wahl 1")+SUMIFS('Blockplanung August'!$19:$19,'Blockplanung August'!116:116,"Wahl 2")+SUMIFS('Blockplanung Oktober'!$20:$20,'Blockplanung Oktober'!116:116,"Psych")+SUMIFS('Blockplanung Oktober'!$19:$19,'Blockplanung Oktober'!116:116,"Orient.Ph.")+SUMIFS('Blockplanung Oktober'!$19:$19,'Blockplanung Oktober'!116:116,"Vertiefung")+SUMIFS('Blockplanung Oktober'!$19:$19,'Blockplanung Oktober'!116:116,"Wahl 1")+SUMIFS('Blockplanung Oktober'!$19:$19,'Blockplanung Oktober'!116:116,"Wahl 2")</f>
        <v>0</v>
      </c>
      <c r="J97" s="9">
        <f t="shared" si="9"/>
        <v>336</v>
      </c>
      <c r="K97" s="9">
        <f t="shared" si="5"/>
        <v>132</v>
      </c>
      <c r="L97" s="9">
        <f t="shared" si="6"/>
        <v>48</v>
      </c>
      <c r="M97" s="9">
        <f t="shared" si="7"/>
        <v>12</v>
      </c>
      <c r="N97" s="7">
        <f t="shared" si="8"/>
        <v>120</v>
      </c>
      <c r="O97" s="316"/>
    </row>
    <row r="98" spans="1:15" x14ac:dyDescent="0.2">
      <c r="A98" s="258"/>
      <c r="B98" s="310"/>
      <c r="C98" s="11">
        <v>4</v>
      </c>
      <c r="D98" s="39"/>
      <c r="E98" s="9">
        <f>(SUMIFS('Tageplanung April'!$20:$20,'Tageplanung April'!117:117,"APH")+SUMIFS('Tageplanung April'!$18:$18,'Tageplanung April'!117:117,"Orient.Ph.")+SUMIFS('Tageplanung April'!$18:$18,'Tageplanung April'!117:117,"Vertiefung")+SUMIFS('Tageplanung April'!$18:$18,'Tageplanung April'!117:117,"Wahl 1")+SUMIFS('Tageplanung April'!$18:$18,'Tageplanung April'!117:117,"Wahl 2"))*(3+IF($D98="F",2,0))/5+(SUMIFS('Tageplanung August'!$20:$20,'Tageplanung August'!117:117,"APH")+SUMIFS('Tageplanung August'!$18:$18,'Tageplanung August'!117:117,"Orient.Ph.")+SUMIFS('Tageplanung August'!$18:$18,'Tageplanung August'!117:117,"Vertiefung")+SUMIFS('Tageplanung August'!$18:$18,'Tageplanung August'!117:117,"Wahl 1")+SUMIFS('Tageplanung August'!$18:$18,'Tageplanung August'!117:117,"Wahl 2"))*(3+IF($D98="F",2,0))/5+(SUMIFS('Tageplanung Oktober'!$20:$20,'Tageplanung Oktober'!117:117,"APH")+SUMIFS('Tageplanung Oktober'!$18:$18,'Tageplanung Oktober'!117:117,"Orient.Ph.")+SUMIFS('Tageplanung Oktober'!$18:$18,'Tageplanung Oktober'!117:117,"Vertiefung")+SUMIFS('Tageplanung Oktober'!$18:$18,'Tageplanung Oktober'!117:117,"Wahl 1")+SUMIFS('Tageplanung Oktober'!$18:$18,'Tageplanung Oktober'!117:117,"Wahl 2"))*(3+IF($D98="F",2,0))/5+SUMIFS('Blockplanung April'!$20:$20,'Blockplanung April'!117:117,"APH")+SUMIFS('Blockplanung April'!$18:$18,'Blockplanung April'!117:117,"Orient.Ph.")+SUMIFS('Blockplanung April'!$18:$18,'Blockplanung April'!117:117,"Vertiefung")+SUMIFS('Blockplanung April'!$18:$18,'Blockplanung April'!117:117,"Wahl 1")+SUMIFS('Blockplanung April'!$18:$18,'Blockplanung April'!117:117,"Wahl 2")+SUMIFS('Blockplanung August'!$20:$20,'Blockplanung August'!117:117,"APH")+SUMIFS('Blockplanung August'!$18:$18,'Blockplanung August'!117:117,"Orient.Ph.")+SUMIFS('Blockplanung August'!$18:$18,'Blockplanung August'!117:117,"Vertiefung")+SUMIFS('Blockplanung August'!$18:$18,'Blockplanung August'!117:117,"Wahl 1")+SUMIFS('Blockplanung August'!$18:$18,'Blockplanung August'!117:117,"Wahl 2")+SUMIFS('Blockplanung Oktober'!$20:$20,'Blockplanung Oktober'!117:117,"APH")+SUMIFS('Blockplanung Oktober'!$18:$18,'Blockplanung Oktober'!117:117,"Orient.Ph.")+SUMIFS('Blockplanung Oktober'!$18:$18,'Blockplanung Oktober'!117:117,"Vertiefung")+SUMIFS('Blockplanung Oktober'!$18:$18,'Blockplanung Oktober'!117:117,"Wahl 1")+SUMIFS('Blockplanung Oktober'!$18:$18,'Blockplanung Oktober'!117:117,"Wahl 2")</f>
        <v>164.4</v>
      </c>
      <c r="F98" s="9">
        <f>(SUMIFS('Tageplanung April'!$20:$20,'Tageplanung April'!117:117,"AD")+SUMIFS('Tageplanung April'!$17:$17,'Tageplanung April'!117:117,"Orient.Ph.")+SUMIFS('Tageplanung April'!$17:$17,'Tageplanung April'!117:117,"Vertiefung")+SUMIFS('Tageplanung April'!$17:$17,'Tageplanung April'!117:117,"Wahl 1")+SUMIFS('Tageplanung April'!$17:$17,'Tageplanung April'!117:117,"Wahl 2"))*(3+IF($D98="F",2,0))/5+(SUMIFS('Tageplanung August'!$20:$20,'Tageplanung August'!117:117,"AD")+SUMIFS('Tageplanung August'!$17:$17,'Tageplanung August'!117:117,"Orient.Ph.")+SUMIFS('Tageplanung August'!$17:$17,'Tageplanung August'!117:117,"Vertiefung")+SUMIFS('Tageplanung August'!$17:$17,'Tageplanung August'!117:117,"Wahl 1")+SUMIFS('Tageplanung August'!$17:$17,'Tageplanung August'!117:117,"Wahl 2"))*(3+IF($D98="F",2,0))/5+(SUMIFS('Tageplanung Oktober'!$20:$20,'Tageplanung Oktober'!117:117,"AD")+SUMIFS('Tageplanung Oktober'!$17:$17,'Tageplanung Oktober'!117:117,"Orient.Ph.")+SUMIFS('Tageplanung Oktober'!$17:$17,'Tageplanung Oktober'!117:117,"Vertiefung")+SUMIFS('Tageplanung Oktober'!$17:$17,'Tageplanung Oktober'!117:117,"Wahl 1")+SUMIFS('Tageplanung Oktober'!$17:$17,'Tageplanung Oktober'!117:117,"Wahl 2"))*(3+IF($D98="F",2,0))/5+SUMIFS('Blockplanung April'!$20:$20,'Blockplanung April'!117:117,"AD")+SUMIFS('Blockplanung April'!$17:$17,'Blockplanung April'!117:117,"Orient.Ph.")+SUMIFS('Blockplanung April'!$17:$17,'Blockplanung April'!117:117,"Vertiefung")+SUMIFS('Blockplanung April'!$17:$17,'Blockplanung April'!117:117,"Wahl 1")+SUMIFS('Blockplanung April'!$17:$17,'Blockplanung April'!117:117,"Wahl 2")+SUMIFS('Blockplanung August'!$20:$20,'Blockplanung August'!117:117,"AD")+SUMIFS('Blockplanung August'!$17:$17,'Blockplanung August'!117:117,"Orient.Ph.")+SUMIFS('Blockplanung August'!$17:$17,'Blockplanung August'!117:117,"Vertiefung")+SUMIFS('Blockplanung August'!$17:$17,'Blockplanung August'!117:117,"Wahl 1")+SUMIFS('Blockplanung August'!$17:$17,'Blockplanung August'!117:117,"Wahl 2")+SUMIFS('Blockplanung Oktober'!$20:$20,'Blockplanung Oktober'!117:117,"AD")+SUMIFS('Blockplanung Oktober'!$17:$17,'Blockplanung Oktober'!117:117,"Orient.Ph.")+SUMIFS('Blockplanung Oktober'!$17:$17,'Blockplanung Oktober'!117:117,"Vertiefung")+SUMIFS('Blockplanung Oktober'!$17:$17,'Blockplanung Oktober'!117:117,"Wahl 1")+SUMIFS('Blockplanung Oktober'!$17:$17,'Blockplanung Oktober'!117:117,"Wahl 2")</f>
        <v>140.4</v>
      </c>
      <c r="G98" s="9">
        <f>(SUMIFS('Tageplanung April'!$20:$20,'Tageplanung April'!117:117,"KH")+SUMIFS('Tageplanung April'!$15:$15,'Tageplanung April'!117:117,"Orient.Ph.")+SUMIFS('Tageplanung April'!$15:$15,'Tageplanung April'!117:117,"Vertiefung")+SUMIFS('Tageplanung April'!$15:$15,'Tageplanung April'!117:117,"Wahl 1")+SUMIFS('Tageplanung April'!$15:$15,'Tageplanung April'!117:117,"Wahl 2"))*(3+IF($D98="F",2,0))/5+(SUMIFS('Tageplanung August'!$20:$20,'Tageplanung August'!117:117,"KH")+SUMIFS('Tageplanung August'!$15:$15,'Tageplanung August'!117:117,"Orient.Ph.")+SUMIFS('Tageplanung August'!$15:$15,'Tageplanung August'!117:117,"Vertiefung")+SUMIFS('Tageplanung August'!$15:$15,'Tageplanung August'!117:117,"Wahl 1")+SUMIFS('Tageplanung August'!$15:$15,'Tageplanung August'!117:117,"Wahl 2"))*(3+IF($D98="F",2,0))/5+(SUMIFS('Tageplanung Oktober'!$20:$20,'Tageplanung Oktober'!117:117,"KH")+SUMIFS('Tageplanung Oktober'!$15:$15,'Tageplanung Oktober'!117:117,"Orient.Ph.")+SUMIFS('Tageplanung Oktober'!$15:$15,'Tageplanung Oktober'!117:117,"Vertiefung")+SUMIFS('Tageplanung Oktober'!$15:$15,'Tageplanung Oktober'!117:117,"Wahl 1")+SUMIFS('Tageplanung Oktober'!$15:$15,'Tageplanung Oktober'!117:117,"Wahl 2"))*(3+IF($D98="F",2,0))/5+SUMIFS('Blockplanung April'!$20:$20,'Blockplanung April'!117:117,"KH")+SUMIFS('Blockplanung April'!$15:$15,'Blockplanung April'!117:117,"Orient.Ph.")+SUMIFS('Blockplanung April'!$15:$15,'Blockplanung April'!117:117,"Vertiefung")+SUMIFS('Blockplanung April'!$15:$15,'Blockplanung April'!117:117,"Wahl 1")+SUMIFS('Blockplanung April'!$15:$15,'Blockplanung April'!117:117,"Wahl 2")+SUMIFS('Blockplanung August'!$20:$20,'Blockplanung August'!117:117,"KH")+SUMIFS('Blockplanung August'!$15:$15,'Blockplanung August'!117:117,"Orient.Ph.")+SUMIFS('Blockplanung August'!$15:$15,'Blockplanung August'!117:117,"Vertiefung")+SUMIFS('Blockplanung August'!$15:$15,'Blockplanung August'!117:117,"Wahl 1")+SUMIFS('Blockplanung August'!$15:$15,'Blockplanung August'!117:117,"Wahl 2")+SUMIFS('Blockplanung Oktober'!$20:$20,'Blockplanung Oktober'!117:117,"KH")+SUMIFS('Blockplanung Oktober'!$15:$15,'Blockplanung Oktober'!117:117,"Orient.Ph.")+SUMIFS('Blockplanung Oktober'!$15:$15,'Blockplanung Oktober'!117:117,"Vertiefung")+SUMIFS('Blockplanung Oktober'!$15:$15,'Blockplanung Oktober'!117:117,"Wahl 1")+SUMIFS('Blockplanung Oktober'!$15:$15,'Blockplanung Oktober'!117:117,"Wahl 2")</f>
        <v>120.8</v>
      </c>
      <c r="H98" s="9">
        <f>(SUMIFS('Tageplanung April'!$20:$20,'Tageplanung April'!117:117,"Päd")+SUMIFS('Tageplanung April'!$16:$16,'Tageplanung April'!117:117,"Orient.Ph.")+SUMIFS('Tageplanung April'!$16:$16,'Tageplanung April'!117:117,"Vertiefung")+SUMIFS('Tageplanung April'!$16:$16,'Tageplanung April'!117:117,"Wahl 1")+SUMIFS('Tageplanung April'!$16:$16,'Tageplanung April'!117:117,"Wahl 2"))*(3+IF($D98="F",2,0))/5+(SUMIFS('Tageplanung August'!$20:$20,'Tageplanung August'!117:117,"Päd")+SUMIFS('Tageplanung August'!$16:$16,'Tageplanung August'!117:117,"Orient.Ph.")+SUMIFS('Tageplanung August'!$16:$16,'Tageplanung August'!117:117,"Vertiefung")+SUMIFS('Tageplanung August'!$16:$16,'Tageplanung August'!117:117,"Wahl 1")+SUMIFS('Tageplanung August'!$16:$16,'Tageplanung August'!117:117,"Wahl 2"))*(3+IF($D98="F",2,0))/5+(SUMIFS('Tageplanung Oktober'!$20:$20,'Tageplanung Oktober'!117:117,"Päd")+SUMIFS('Tageplanung Oktober'!$16:$16,'Tageplanung Oktober'!117:117,"Orient.Ph.")+SUMIFS('Tageplanung Oktober'!$16:$16,'Tageplanung Oktober'!117:117,"Vertiefung")+SUMIFS('Tageplanung Oktober'!$16:$16,'Tageplanung Oktober'!117:117,"Wahl 1")+SUMIFS('Tageplanung Oktober'!$16:$16,'Tageplanung Oktober'!117:117,"Wahl 2"))*(3+IF($D98="F",2,0))/5+SUMIFS('Blockplanung April'!$20:$20,'Blockplanung April'!117:117,"Päd")+SUMIFS('Blockplanung April'!$16:$16,'Blockplanung April'!117:117,"Orient.Ph.")+SUMIFS('Blockplanung April'!$16:$16,'Blockplanung April'!117:117,"Vertiefung")+SUMIFS('Blockplanung April'!$16:$16,'Blockplanung April'!117:117,"Wahl 1")+SUMIFS('Blockplanung April'!$16:$16,'Blockplanung April'!117:117,"Wahl 2")+SUMIFS('Blockplanung August'!$20:$20,'Blockplanung August'!117:117,"Päd")+SUMIFS('Blockplanung August'!$16:$16,'Blockplanung August'!117:117,"Orient.Ph.")+SUMIFS('Blockplanung August'!$16:$16,'Blockplanung August'!117:117,"Vertiefung")+SUMIFS('Blockplanung August'!$16:$16,'Blockplanung August'!117:117,"Wahl 1")+SUMIFS('Blockplanung August'!$16:$16,'Blockplanung August'!117:117,"Wahl 2")+SUMIFS('Blockplanung Oktober'!$20:$20,'Blockplanung Oktober'!117:117,"Päd")+SUMIFS('Blockplanung Oktober'!$16:$16,'Blockplanung Oktober'!117:117,"Orient.Ph.")+SUMIFS('Blockplanung Oktober'!$16:$16,'Blockplanung Oktober'!117:117,"Vertiefung")+SUMIFS('Blockplanung Oktober'!$16:$16,'Blockplanung Oktober'!117:117,"Wahl 1")+SUMIFS('Blockplanung Oktober'!$16:$16,'Blockplanung Oktober'!117:117,"Wahl 2")</f>
        <v>13.6</v>
      </c>
      <c r="I98" s="9">
        <f>(SUMIFS('Tageplanung April'!$20:$20,'Tageplanung April'!117:117,"Psych")+SUMIFS('Tageplanung April'!$19:$19,'Tageplanung April'!117:117,"Orient.Ph.")+SUMIFS('Tageplanung April'!$19:$19,'Tageplanung April'!117:117,"Vertiefung")+SUMIFS('Tageplanung April'!$19:$19,'Tageplanung April'!117:117,"Wahl 1")+SUMIFS('Tageplanung April'!$19:$19,'Tageplanung April'!117:117,"Wahl 2"))*(3+IF($D98="F",2,0))/5+(SUMIFS('Tageplanung August'!$20:$20,'Tageplanung August'!117:117,"Psych")+SUMIFS('Tageplanung August'!$19:$19,'Tageplanung August'!117:117,"Orient.Ph.")+SUMIFS('Tageplanung August'!$19:$19,'Tageplanung August'!117:117,"Vertiefung")+SUMIFS('Tageplanung August'!$19:$19,'Tageplanung August'!117:117,"Wahl 1")+SUMIFS('Tageplanung August'!$19:$19,'Tageplanung August'!117:117,"Wahl 2"))*(3+IF($D98="F",2,0))/5+(SUMIFS('Tageplanung Oktober'!$20:$20,'Tageplanung Oktober'!117:117,"Psych")+SUMIFS('Tageplanung Oktober'!$19:$19,'Tageplanung Oktober'!117:117,"Orient.Ph.")+SUMIFS('Tageplanung Oktober'!$19:$19,'Tageplanung Oktober'!117:117,"Vertiefung")+SUMIFS('Tageplanung Oktober'!$19:$19,'Tageplanung Oktober'!117:117,"Wahl 1")+SUMIFS('Tageplanung Oktober'!$19:$19,'Tageplanung Oktober'!117:117,"Wahl 2"))*(3+IF($D98="F",2,0))/5+SUMIFS('Blockplanung April'!$20:$20,'Blockplanung April'!117:117,"Psych")+SUMIFS('Blockplanung April'!$19:$19,'Blockplanung April'!117:117,"Orient.Ph.")+SUMIFS('Blockplanung April'!$19:$19,'Blockplanung April'!117:117,"Vertiefung")+SUMIFS('Blockplanung April'!$19:$19,'Blockplanung April'!117:117,"Wahl 1")+SUMIFS('Blockplanung April'!$19:$19,'Blockplanung April'!117:117,"Wahl 2")+SUMIFS('Blockplanung August'!$20:$20,'Blockplanung August'!117:117,"Psych")+SUMIFS('Blockplanung August'!$19:$19,'Blockplanung August'!117:117,"Orient.Ph.")+SUMIFS('Blockplanung August'!$19:$19,'Blockplanung August'!117:117,"Vertiefung")+SUMIFS('Blockplanung August'!$19:$19,'Blockplanung August'!117:117,"Wahl 1")+SUMIFS('Blockplanung August'!$19:$19,'Blockplanung August'!117:117,"Wahl 2")+SUMIFS('Blockplanung Oktober'!$20:$20,'Blockplanung Oktober'!117:117,"Psych")+SUMIFS('Blockplanung Oktober'!$19:$19,'Blockplanung Oktober'!117:117,"Orient.Ph.")+SUMIFS('Blockplanung Oktober'!$19:$19,'Blockplanung Oktober'!117:117,"Vertiefung")+SUMIFS('Blockplanung Oktober'!$19:$19,'Blockplanung Oktober'!117:117,"Wahl 1")+SUMIFS('Blockplanung Oktober'!$19:$19,'Blockplanung Oktober'!117:117,"Wahl 2")</f>
        <v>0</v>
      </c>
      <c r="J98" s="9">
        <f t="shared" si="9"/>
        <v>336</v>
      </c>
      <c r="K98" s="9">
        <f t="shared" si="5"/>
        <v>132</v>
      </c>
      <c r="L98" s="9">
        <f t="shared" si="6"/>
        <v>48</v>
      </c>
      <c r="M98" s="9">
        <f t="shared" si="7"/>
        <v>12</v>
      </c>
      <c r="N98" s="7">
        <f t="shared" si="8"/>
        <v>120</v>
      </c>
      <c r="O98" s="316"/>
    </row>
    <row r="99" spans="1:15" x14ac:dyDescent="0.2">
      <c r="A99" s="258"/>
      <c r="B99" s="310" t="s">
        <v>5</v>
      </c>
      <c r="C99" s="11">
        <v>5</v>
      </c>
      <c r="D99" s="39"/>
      <c r="E99" s="9">
        <f>(SUMIFS('Tageplanung April'!$20:$20,'Tageplanung April'!118:118,"APH")+SUMIFS('Tageplanung April'!$18:$18,'Tageplanung April'!118:118,"Orient.Ph.")+SUMIFS('Tageplanung April'!$18:$18,'Tageplanung April'!118:118,"Vertiefung")+SUMIFS('Tageplanung April'!$18:$18,'Tageplanung April'!118:118,"Wahl 1")+SUMIFS('Tageplanung April'!$18:$18,'Tageplanung April'!118:118,"Wahl 2"))*(3+IF($D99="F",2,0))/5+(SUMIFS('Tageplanung August'!$20:$20,'Tageplanung August'!118:118,"APH")+SUMIFS('Tageplanung August'!$18:$18,'Tageplanung August'!118:118,"Orient.Ph.")+SUMIFS('Tageplanung August'!$18:$18,'Tageplanung August'!118:118,"Vertiefung")+SUMIFS('Tageplanung August'!$18:$18,'Tageplanung August'!118:118,"Wahl 1")+SUMIFS('Tageplanung August'!$18:$18,'Tageplanung August'!118:118,"Wahl 2"))*(3+IF($D99="F",2,0))/5+(SUMIFS('Tageplanung Oktober'!$20:$20,'Tageplanung Oktober'!118:118,"APH")+SUMIFS('Tageplanung Oktober'!$18:$18,'Tageplanung Oktober'!118:118,"Orient.Ph.")+SUMIFS('Tageplanung Oktober'!$18:$18,'Tageplanung Oktober'!118:118,"Vertiefung")+SUMIFS('Tageplanung Oktober'!$18:$18,'Tageplanung Oktober'!118:118,"Wahl 1")+SUMIFS('Tageplanung Oktober'!$18:$18,'Tageplanung Oktober'!118:118,"Wahl 2"))*(3+IF($D99="F",2,0))/5+SUMIFS('Blockplanung April'!$20:$20,'Blockplanung April'!118:118,"APH")+SUMIFS('Blockplanung April'!$18:$18,'Blockplanung April'!118:118,"Orient.Ph.")+SUMIFS('Blockplanung April'!$18:$18,'Blockplanung April'!118:118,"Vertiefung")+SUMIFS('Blockplanung April'!$18:$18,'Blockplanung April'!118:118,"Wahl 1")+SUMIFS('Blockplanung April'!$18:$18,'Blockplanung April'!118:118,"Wahl 2")+SUMIFS('Blockplanung August'!$20:$20,'Blockplanung August'!118:118,"APH")+SUMIFS('Blockplanung August'!$18:$18,'Blockplanung August'!118:118,"Orient.Ph.")+SUMIFS('Blockplanung August'!$18:$18,'Blockplanung August'!118:118,"Vertiefung")+SUMIFS('Blockplanung August'!$18:$18,'Blockplanung August'!118:118,"Wahl 1")+SUMIFS('Blockplanung August'!$18:$18,'Blockplanung August'!118:118,"Wahl 2")+SUMIFS('Blockplanung Oktober'!$20:$20,'Blockplanung Oktober'!118:118,"APH")+SUMIFS('Blockplanung Oktober'!$18:$18,'Blockplanung Oktober'!118:118,"Orient.Ph.")+SUMIFS('Blockplanung Oktober'!$18:$18,'Blockplanung Oktober'!118:118,"Vertiefung")+SUMIFS('Blockplanung Oktober'!$18:$18,'Blockplanung Oktober'!118:118,"Wahl 1")+SUMIFS('Blockplanung Oktober'!$18:$18,'Blockplanung Oktober'!118:118,"Wahl 2")</f>
        <v>174.4</v>
      </c>
      <c r="F99" s="9">
        <f>(SUMIFS('Tageplanung April'!$20:$20,'Tageplanung April'!118:118,"AD")+SUMIFS('Tageplanung April'!$17:$17,'Tageplanung April'!118:118,"Orient.Ph.")+SUMIFS('Tageplanung April'!$17:$17,'Tageplanung April'!118:118,"Vertiefung")+SUMIFS('Tageplanung April'!$17:$17,'Tageplanung April'!118:118,"Wahl 1")+SUMIFS('Tageplanung April'!$17:$17,'Tageplanung April'!118:118,"Wahl 2"))*(3+IF($D99="F",2,0))/5+(SUMIFS('Tageplanung August'!$20:$20,'Tageplanung August'!118:118,"AD")+SUMIFS('Tageplanung August'!$17:$17,'Tageplanung August'!118:118,"Orient.Ph.")+SUMIFS('Tageplanung August'!$17:$17,'Tageplanung August'!118:118,"Vertiefung")+SUMIFS('Tageplanung August'!$17:$17,'Tageplanung August'!118:118,"Wahl 1")+SUMIFS('Tageplanung August'!$17:$17,'Tageplanung August'!118:118,"Wahl 2"))*(3+IF($D99="F",2,0))/5+(SUMIFS('Tageplanung Oktober'!$20:$20,'Tageplanung Oktober'!118:118,"AD")+SUMIFS('Tageplanung Oktober'!$17:$17,'Tageplanung Oktober'!118:118,"Orient.Ph.")+SUMIFS('Tageplanung Oktober'!$17:$17,'Tageplanung Oktober'!118:118,"Vertiefung")+SUMIFS('Tageplanung Oktober'!$17:$17,'Tageplanung Oktober'!118:118,"Wahl 1")+SUMIFS('Tageplanung Oktober'!$17:$17,'Tageplanung Oktober'!118:118,"Wahl 2"))*(3+IF($D99="F",2,0))/5+SUMIFS('Blockplanung April'!$20:$20,'Blockplanung April'!118:118,"AD")+SUMIFS('Blockplanung April'!$17:$17,'Blockplanung April'!118:118,"Orient.Ph.")+SUMIFS('Blockplanung April'!$17:$17,'Blockplanung April'!118:118,"Vertiefung")+SUMIFS('Blockplanung April'!$17:$17,'Blockplanung April'!118:118,"Wahl 1")+SUMIFS('Blockplanung April'!$17:$17,'Blockplanung April'!118:118,"Wahl 2")+SUMIFS('Blockplanung August'!$20:$20,'Blockplanung August'!118:118,"AD")+SUMIFS('Blockplanung August'!$17:$17,'Blockplanung August'!118:118,"Orient.Ph.")+SUMIFS('Blockplanung August'!$17:$17,'Blockplanung August'!118:118,"Vertiefung")+SUMIFS('Blockplanung August'!$17:$17,'Blockplanung August'!118:118,"Wahl 1")+SUMIFS('Blockplanung August'!$17:$17,'Blockplanung August'!118:118,"Wahl 2")+SUMIFS('Blockplanung Oktober'!$20:$20,'Blockplanung Oktober'!118:118,"AD")+SUMIFS('Blockplanung Oktober'!$17:$17,'Blockplanung Oktober'!118:118,"Orient.Ph.")+SUMIFS('Blockplanung Oktober'!$17:$17,'Blockplanung Oktober'!118:118,"Vertiefung")+SUMIFS('Blockplanung Oktober'!$17:$17,'Blockplanung Oktober'!118:118,"Wahl 1")+SUMIFS('Blockplanung Oktober'!$17:$17,'Blockplanung Oktober'!118:118,"Wahl 2")</f>
        <v>135.4</v>
      </c>
      <c r="G99" s="9">
        <f>(SUMIFS('Tageplanung April'!$20:$20,'Tageplanung April'!118:118,"KH")+SUMIFS('Tageplanung April'!$15:$15,'Tageplanung April'!118:118,"Orient.Ph.")+SUMIFS('Tageplanung April'!$15:$15,'Tageplanung April'!118:118,"Vertiefung")+SUMIFS('Tageplanung April'!$15:$15,'Tageplanung April'!118:118,"Wahl 1")+SUMIFS('Tageplanung April'!$15:$15,'Tageplanung April'!118:118,"Wahl 2"))*(3+IF($D99="F",2,0))/5+(SUMIFS('Tageplanung August'!$20:$20,'Tageplanung August'!118:118,"KH")+SUMIFS('Tageplanung August'!$15:$15,'Tageplanung August'!118:118,"Orient.Ph.")+SUMIFS('Tageplanung August'!$15:$15,'Tageplanung August'!118:118,"Vertiefung")+SUMIFS('Tageplanung August'!$15:$15,'Tageplanung August'!118:118,"Wahl 1")+SUMIFS('Tageplanung August'!$15:$15,'Tageplanung August'!118:118,"Wahl 2"))*(3+IF($D99="F",2,0))/5+(SUMIFS('Tageplanung Oktober'!$20:$20,'Tageplanung Oktober'!118:118,"KH")+SUMIFS('Tageplanung Oktober'!$15:$15,'Tageplanung Oktober'!118:118,"Orient.Ph.")+SUMIFS('Tageplanung Oktober'!$15:$15,'Tageplanung Oktober'!118:118,"Vertiefung")+SUMIFS('Tageplanung Oktober'!$15:$15,'Tageplanung Oktober'!118:118,"Wahl 1")+SUMIFS('Tageplanung Oktober'!$15:$15,'Tageplanung Oktober'!118:118,"Wahl 2"))*(3+IF($D99="F",2,0))/5+SUMIFS('Blockplanung April'!$20:$20,'Blockplanung April'!118:118,"KH")+SUMIFS('Blockplanung April'!$15:$15,'Blockplanung April'!118:118,"Orient.Ph.")+SUMIFS('Blockplanung April'!$15:$15,'Blockplanung April'!118:118,"Vertiefung")+SUMIFS('Blockplanung April'!$15:$15,'Blockplanung April'!118:118,"Wahl 1")+SUMIFS('Blockplanung April'!$15:$15,'Blockplanung April'!118:118,"Wahl 2")+SUMIFS('Blockplanung August'!$20:$20,'Blockplanung August'!118:118,"KH")+SUMIFS('Blockplanung August'!$15:$15,'Blockplanung August'!118:118,"Orient.Ph.")+SUMIFS('Blockplanung August'!$15:$15,'Blockplanung August'!118:118,"Vertiefung")+SUMIFS('Blockplanung August'!$15:$15,'Blockplanung August'!118:118,"Wahl 1")+SUMIFS('Blockplanung August'!$15:$15,'Blockplanung August'!118:118,"Wahl 2")+SUMIFS('Blockplanung Oktober'!$20:$20,'Blockplanung Oktober'!118:118,"KH")+SUMIFS('Blockplanung Oktober'!$15:$15,'Blockplanung Oktober'!118:118,"Orient.Ph.")+SUMIFS('Blockplanung Oktober'!$15:$15,'Blockplanung Oktober'!118:118,"Vertiefung")+SUMIFS('Blockplanung Oktober'!$15:$15,'Blockplanung Oktober'!118:118,"Wahl 1")+SUMIFS('Blockplanung Oktober'!$15:$15,'Blockplanung Oktober'!118:118,"Wahl 2")</f>
        <v>115.2</v>
      </c>
      <c r="H99" s="9">
        <f>(SUMIFS('Tageplanung April'!$20:$20,'Tageplanung April'!118:118,"Päd")+SUMIFS('Tageplanung April'!$16:$16,'Tageplanung April'!118:118,"Orient.Ph.")+SUMIFS('Tageplanung April'!$16:$16,'Tageplanung April'!118:118,"Vertiefung")+SUMIFS('Tageplanung April'!$16:$16,'Tageplanung April'!118:118,"Wahl 1")+SUMIFS('Tageplanung April'!$16:$16,'Tageplanung April'!118:118,"Wahl 2"))*(3+IF($D99="F",2,0))/5+(SUMIFS('Tageplanung August'!$20:$20,'Tageplanung August'!118:118,"Päd")+SUMIFS('Tageplanung August'!$16:$16,'Tageplanung August'!118:118,"Orient.Ph.")+SUMIFS('Tageplanung August'!$16:$16,'Tageplanung August'!118:118,"Vertiefung")+SUMIFS('Tageplanung August'!$16:$16,'Tageplanung August'!118:118,"Wahl 1")+SUMIFS('Tageplanung August'!$16:$16,'Tageplanung August'!118:118,"Wahl 2"))*(3+IF($D99="F",2,0))/5+(SUMIFS('Tageplanung Oktober'!$20:$20,'Tageplanung Oktober'!118:118,"Päd")+SUMIFS('Tageplanung Oktober'!$16:$16,'Tageplanung Oktober'!118:118,"Orient.Ph.")+SUMIFS('Tageplanung Oktober'!$16:$16,'Tageplanung Oktober'!118:118,"Vertiefung")+SUMIFS('Tageplanung Oktober'!$16:$16,'Tageplanung Oktober'!118:118,"Wahl 1")+SUMIFS('Tageplanung Oktober'!$16:$16,'Tageplanung Oktober'!118:118,"Wahl 2"))*(3+IF($D99="F",2,0))/5+SUMIFS('Blockplanung April'!$20:$20,'Blockplanung April'!118:118,"Päd")+SUMIFS('Blockplanung April'!$16:$16,'Blockplanung April'!118:118,"Orient.Ph.")+SUMIFS('Blockplanung April'!$16:$16,'Blockplanung April'!118:118,"Vertiefung")+SUMIFS('Blockplanung April'!$16:$16,'Blockplanung April'!118:118,"Wahl 1")+SUMIFS('Blockplanung April'!$16:$16,'Blockplanung April'!118:118,"Wahl 2")+SUMIFS('Blockplanung August'!$20:$20,'Blockplanung August'!118:118,"Päd")+SUMIFS('Blockplanung August'!$16:$16,'Blockplanung August'!118:118,"Orient.Ph.")+SUMIFS('Blockplanung August'!$16:$16,'Blockplanung August'!118:118,"Vertiefung")+SUMIFS('Blockplanung August'!$16:$16,'Blockplanung August'!118:118,"Wahl 1")+SUMIFS('Blockplanung August'!$16:$16,'Blockplanung August'!118:118,"Wahl 2")+SUMIFS('Blockplanung Oktober'!$20:$20,'Blockplanung Oktober'!118:118,"Päd")+SUMIFS('Blockplanung Oktober'!$16:$16,'Blockplanung Oktober'!118:118,"Orient.Ph.")+SUMIFS('Blockplanung Oktober'!$16:$16,'Blockplanung Oktober'!118:118,"Vertiefung")+SUMIFS('Blockplanung Oktober'!$16:$16,'Blockplanung Oktober'!118:118,"Wahl 1")+SUMIFS('Blockplanung Oktober'!$16:$16,'Blockplanung Oktober'!118:118,"Wahl 2")</f>
        <v>14.2</v>
      </c>
      <c r="I99" s="9">
        <f>(SUMIFS('Tageplanung April'!$20:$20,'Tageplanung April'!118:118,"Psych")+SUMIFS('Tageplanung April'!$19:$19,'Tageplanung April'!118:118,"Orient.Ph.")+SUMIFS('Tageplanung April'!$19:$19,'Tageplanung April'!118:118,"Vertiefung")+SUMIFS('Tageplanung April'!$19:$19,'Tageplanung April'!118:118,"Wahl 1")+SUMIFS('Tageplanung April'!$19:$19,'Tageplanung April'!118:118,"Wahl 2"))*(3+IF($D99="F",2,0))/5+(SUMIFS('Tageplanung August'!$20:$20,'Tageplanung August'!118:118,"Psych")+SUMIFS('Tageplanung August'!$19:$19,'Tageplanung August'!118:118,"Orient.Ph.")+SUMIFS('Tageplanung August'!$19:$19,'Tageplanung August'!118:118,"Vertiefung")+SUMIFS('Tageplanung August'!$19:$19,'Tageplanung August'!118:118,"Wahl 1")+SUMIFS('Tageplanung August'!$19:$19,'Tageplanung August'!118:118,"Wahl 2"))*(3+IF($D99="F",2,0))/5+(SUMIFS('Tageplanung Oktober'!$20:$20,'Tageplanung Oktober'!118:118,"Psych")+SUMIFS('Tageplanung Oktober'!$19:$19,'Tageplanung Oktober'!118:118,"Orient.Ph.")+SUMIFS('Tageplanung Oktober'!$19:$19,'Tageplanung Oktober'!118:118,"Vertiefung")+SUMIFS('Tageplanung Oktober'!$19:$19,'Tageplanung Oktober'!118:118,"Wahl 1")+SUMIFS('Tageplanung Oktober'!$19:$19,'Tageplanung Oktober'!118:118,"Wahl 2"))*(3+IF($D99="F",2,0))/5+SUMIFS('Blockplanung April'!$20:$20,'Blockplanung April'!118:118,"Psych")+SUMIFS('Blockplanung April'!$19:$19,'Blockplanung April'!118:118,"Orient.Ph.")+SUMIFS('Blockplanung April'!$19:$19,'Blockplanung April'!118:118,"Vertiefung")+SUMIFS('Blockplanung April'!$19:$19,'Blockplanung April'!118:118,"Wahl 1")+SUMIFS('Blockplanung April'!$19:$19,'Blockplanung April'!118:118,"Wahl 2")+SUMIFS('Blockplanung August'!$20:$20,'Blockplanung August'!118:118,"Psych")+SUMIFS('Blockplanung August'!$19:$19,'Blockplanung August'!118:118,"Orient.Ph.")+SUMIFS('Blockplanung August'!$19:$19,'Blockplanung August'!118:118,"Vertiefung")+SUMIFS('Blockplanung August'!$19:$19,'Blockplanung August'!118:118,"Wahl 1")+SUMIFS('Blockplanung August'!$19:$19,'Blockplanung August'!118:118,"Wahl 2")+SUMIFS('Blockplanung Oktober'!$20:$20,'Blockplanung Oktober'!118:118,"Psych")+SUMIFS('Blockplanung Oktober'!$19:$19,'Blockplanung Oktober'!118:118,"Orient.Ph.")+SUMIFS('Blockplanung Oktober'!$19:$19,'Blockplanung Oktober'!118:118,"Vertiefung")+SUMIFS('Blockplanung Oktober'!$19:$19,'Blockplanung Oktober'!118:118,"Wahl 1")+SUMIFS('Blockplanung Oktober'!$19:$19,'Blockplanung Oktober'!118:118,"Wahl 2")</f>
        <v>0</v>
      </c>
      <c r="J99" s="9">
        <f t="shared" si="9"/>
        <v>336</v>
      </c>
      <c r="K99" s="9">
        <f t="shared" si="5"/>
        <v>132</v>
      </c>
      <c r="L99" s="9">
        <f t="shared" si="6"/>
        <v>48</v>
      </c>
      <c r="M99" s="9">
        <f t="shared" si="7"/>
        <v>12</v>
      </c>
      <c r="N99" s="7">
        <f t="shared" si="8"/>
        <v>120</v>
      </c>
      <c r="O99" s="316"/>
    </row>
    <row r="100" spans="1:15" x14ac:dyDescent="0.2">
      <c r="A100" s="258"/>
      <c r="B100" s="310"/>
      <c r="C100" s="11">
        <v>6</v>
      </c>
      <c r="D100" s="39"/>
      <c r="E100" s="9">
        <f>(SUMIFS('Tageplanung April'!$20:$20,'Tageplanung April'!119:119,"APH")+SUMIFS('Tageplanung April'!$18:$18,'Tageplanung April'!119:119,"Orient.Ph.")+SUMIFS('Tageplanung April'!$18:$18,'Tageplanung April'!119:119,"Vertiefung")+SUMIFS('Tageplanung April'!$18:$18,'Tageplanung April'!119:119,"Wahl 1")+SUMIFS('Tageplanung April'!$18:$18,'Tageplanung April'!119:119,"Wahl 2"))*(3+IF($D100="F",2,0))/5+(SUMIFS('Tageplanung August'!$20:$20,'Tageplanung August'!119:119,"APH")+SUMIFS('Tageplanung August'!$18:$18,'Tageplanung August'!119:119,"Orient.Ph.")+SUMIFS('Tageplanung August'!$18:$18,'Tageplanung August'!119:119,"Vertiefung")+SUMIFS('Tageplanung August'!$18:$18,'Tageplanung August'!119:119,"Wahl 1")+SUMIFS('Tageplanung August'!$18:$18,'Tageplanung August'!119:119,"Wahl 2"))*(3+IF($D100="F",2,0))/5+(SUMIFS('Tageplanung Oktober'!$20:$20,'Tageplanung Oktober'!119:119,"APH")+SUMIFS('Tageplanung Oktober'!$18:$18,'Tageplanung Oktober'!119:119,"Orient.Ph.")+SUMIFS('Tageplanung Oktober'!$18:$18,'Tageplanung Oktober'!119:119,"Vertiefung")+SUMIFS('Tageplanung Oktober'!$18:$18,'Tageplanung Oktober'!119:119,"Wahl 1")+SUMIFS('Tageplanung Oktober'!$18:$18,'Tageplanung Oktober'!119:119,"Wahl 2"))*(3+IF($D100="F",2,0))/5+SUMIFS('Blockplanung April'!$20:$20,'Blockplanung April'!119:119,"APH")+SUMIFS('Blockplanung April'!$18:$18,'Blockplanung April'!119:119,"Orient.Ph.")+SUMIFS('Blockplanung April'!$18:$18,'Blockplanung April'!119:119,"Vertiefung")+SUMIFS('Blockplanung April'!$18:$18,'Blockplanung April'!119:119,"Wahl 1")+SUMIFS('Blockplanung April'!$18:$18,'Blockplanung April'!119:119,"Wahl 2")+SUMIFS('Blockplanung August'!$20:$20,'Blockplanung August'!119:119,"APH")+SUMIFS('Blockplanung August'!$18:$18,'Blockplanung August'!119:119,"Orient.Ph.")+SUMIFS('Blockplanung August'!$18:$18,'Blockplanung August'!119:119,"Vertiefung")+SUMIFS('Blockplanung August'!$18:$18,'Blockplanung August'!119:119,"Wahl 1")+SUMIFS('Blockplanung August'!$18:$18,'Blockplanung August'!119:119,"Wahl 2")+SUMIFS('Blockplanung Oktober'!$20:$20,'Blockplanung Oktober'!119:119,"APH")+SUMIFS('Blockplanung Oktober'!$18:$18,'Blockplanung Oktober'!119:119,"Orient.Ph.")+SUMIFS('Blockplanung Oktober'!$18:$18,'Blockplanung Oktober'!119:119,"Vertiefung")+SUMIFS('Blockplanung Oktober'!$18:$18,'Blockplanung Oktober'!119:119,"Wahl 1")+SUMIFS('Blockplanung Oktober'!$18:$18,'Blockplanung Oktober'!119:119,"Wahl 2")</f>
        <v>190.4</v>
      </c>
      <c r="F100" s="9">
        <f>(SUMIFS('Tageplanung April'!$20:$20,'Tageplanung April'!119:119,"AD")+SUMIFS('Tageplanung April'!$17:$17,'Tageplanung April'!119:119,"Orient.Ph.")+SUMIFS('Tageplanung April'!$17:$17,'Tageplanung April'!119:119,"Vertiefung")+SUMIFS('Tageplanung April'!$17:$17,'Tageplanung April'!119:119,"Wahl 1")+SUMIFS('Tageplanung April'!$17:$17,'Tageplanung April'!119:119,"Wahl 2"))*(3+IF($D100="F",2,0))/5+(SUMIFS('Tageplanung August'!$20:$20,'Tageplanung August'!119:119,"AD")+SUMIFS('Tageplanung August'!$17:$17,'Tageplanung August'!119:119,"Orient.Ph.")+SUMIFS('Tageplanung August'!$17:$17,'Tageplanung August'!119:119,"Vertiefung")+SUMIFS('Tageplanung August'!$17:$17,'Tageplanung August'!119:119,"Wahl 1")+SUMIFS('Tageplanung August'!$17:$17,'Tageplanung August'!119:119,"Wahl 2"))*(3+IF($D100="F",2,0))/5+(SUMIFS('Tageplanung Oktober'!$20:$20,'Tageplanung Oktober'!119:119,"AD")+SUMIFS('Tageplanung Oktober'!$17:$17,'Tageplanung Oktober'!119:119,"Orient.Ph.")+SUMIFS('Tageplanung Oktober'!$17:$17,'Tageplanung Oktober'!119:119,"Vertiefung")+SUMIFS('Tageplanung Oktober'!$17:$17,'Tageplanung Oktober'!119:119,"Wahl 1")+SUMIFS('Tageplanung Oktober'!$17:$17,'Tageplanung Oktober'!119:119,"Wahl 2"))*(3+IF($D100="F",2,0))/5+SUMIFS('Blockplanung April'!$20:$20,'Blockplanung April'!119:119,"AD")+SUMIFS('Blockplanung April'!$17:$17,'Blockplanung April'!119:119,"Orient.Ph.")+SUMIFS('Blockplanung April'!$17:$17,'Blockplanung April'!119:119,"Vertiefung")+SUMIFS('Blockplanung April'!$17:$17,'Blockplanung April'!119:119,"Wahl 1")+SUMIFS('Blockplanung April'!$17:$17,'Blockplanung April'!119:119,"Wahl 2")+SUMIFS('Blockplanung August'!$20:$20,'Blockplanung August'!119:119,"AD")+SUMIFS('Blockplanung August'!$17:$17,'Blockplanung August'!119:119,"Orient.Ph.")+SUMIFS('Blockplanung August'!$17:$17,'Blockplanung August'!119:119,"Vertiefung")+SUMIFS('Blockplanung August'!$17:$17,'Blockplanung August'!119:119,"Wahl 1")+SUMIFS('Blockplanung August'!$17:$17,'Blockplanung August'!119:119,"Wahl 2")+SUMIFS('Blockplanung Oktober'!$20:$20,'Blockplanung Oktober'!119:119,"AD")+SUMIFS('Blockplanung Oktober'!$17:$17,'Blockplanung Oktober'!119:119,"Orient.Ph.")+SUMIFS('Blockplanung Oktober'!$17:$17,'Blockplanung Oktober'!119:119,"Vertiefung")+SUMIFS('Blockplanung Oktober'!$17:$17,'Blockplanung Oktober'!119:119,"Wahl 1")+SUMIFS('Blockplanung Oktober'!$17:$17,'Blockplanung Oktober'!119:119,"Wahl 2")</f>
        <v>155.4</v>
      </c>
      <c r="G100" s="9">
        <f>(SUMIFS('Tageplanung April'!$20:$20,'Tageplanung April'!119:119,"KH")+SUMIFS('Tageplanung April'!$15:$15,'Tageplanung April'!119:119,"Orient.Ph.")+SUMIFS('Tageplanung April'!$15:$15,'Tageplanung April'!119:119,"Vertiefung")+SUMIFS('Tageplanung April'!$15:$15,'Tageplanung April'!119:119,"Wahl 1")+SUMIFS('Tageplanung April'!$15:$15,'Tageplanung April'!119:119,"Wahl 2"))*(3+IF($D100="F",2,0))/5+(SUMIFS('Tageplanung August'!$20:$20,'Tageplanung August'!119:119,"KH")+SUMIFS('Tageplanung August'!$15:$15,'Tageplanung August'!119:119,"Orient.Ph.")+SUMIFS('Tageplanung August'!$15:$15,'Tageplanung August'!119:119,"Vertiefung")+SUMIFS('Tageplanung August'!$15:$15,'Tageplanung August'!119:119,"Wahl 1")+SUMIFS('Tageplanung August'!$15:$15,'Tageplanung August'!119:119,"Wahl 2"))*(3+IF($D100="F",2,0))/5+(SUMIFS('Tageplanung Oktober'!$20:$20,'Tageplanung Oktober'!119:119,"KH")+SUMIFS('Tageplanung Oktober'!$15:$15,'Tageplanung Oktober'!119:119,"Orient.Ph.")+SUMIFS('Tageplanung Oktober'!$15:$15,'Tageplanung Oktober'!119:119,"Vertiefung")+SUMIFS('Tageplanung Oktober'!$15:$15,'Tageplanung Oktober'!119:119,"Wahl 1")+SUMIFS('Tageplanung Oktober'!$15:$15,'Tageplanung Oktober'!119:119,"Wahl 2"))*(3+IF($D100="F",2,0))/5+SUMIFS('Blockplanung April'!$20:$20,'Blockplanung April'!119:119,"KH")+SUMIFS('Blockplanung April'!$15:$15,'Blockplanung April'!119:119,"Orient.Ph.")+SUMIFS('Blockplanung April'!$15:$15,'Blockplanung April'!119:119,"Vertiefung")+SUMIFS('Blockplanung April'!$15:$15,'Blockplanung April'!119:119,"Wahl 1")+SUMIFS('Blockplanung April'!$15:$15,'Blockplanung April'!119:119,"Wahl 2")+SUMIFS('Blockplanung August'!$20:$20,'Blockplanung August'!119:119,"KH")+SUMIFS('Blockplanung August'!$15:$15,'Blockplanung August'!119:119,"Orient.Ph.")+SUMIFS('Blockplanung August'!$15:$15,'Blockplanung August'!119:119,"Vertiefung")+SUMIFS('Blockplanung August'!$15:$15,'Blockplanung August'!119:119,"Wahl 1")+SUMIFS('Blockplanung August'!$15:$15,'Blockplanung August'!119:119,"Wahl 2")+SUMIFS('Blockplanung Oktober'!$20:$20,'Blockplanung Oktober'!119:119,"KH")+SUMIFS('Blockplanung Oktober'!$15:$15,'Blockplanung Oktober'!119:119,"Orient.Ph.")+SUMIFS('Blockplanung Oktober'!$15:$15,'Blockplanung Oktober'!119:119,"Vertiefung")+SUMIFS('Blockplanung Oktober'!$15:$15,'Blockplanung Oktober'!119:119,"Wahl 1")+SUMIFS('Blockplanung Oktober'!$15:$15,'Blockplanung Oktober'!119:119,"Wahl 2")</f>
        <v>139.19999999999999</v>
      </c>
      <c r="H100" s="9">
        <f>(SUMIFS('Tageplanung April'!$20:$20,'Tageplanung April'!119:119,"Päd")+SUMIFS('Tageplanung April'!$16:$16,'Tageplanung April'!119:119,"Orient.Ph.")+SUMIFS('Tageplanung April'!$16:$16,'Tageplanung April'!119:119,"Vertiefung")+SUMIFS('Tageplanung April'!$16:$16,'Tageplanung April'!119:119,"Wahl 1")+SUMIFS('Tageplanung April'!$16:$16,'Tageplanung April'!119:119,"Wahl 2"))*(3+IF($D100="F",2,0))/5+(SUMIFS('Tageplanung August'!$20:$20,'Tageplanung August'!119:119,"Päd")+SUMIFS('Tageplanung August'!$16:$16,'Tageplanung August'!119:119,"Orient.Ph.")+SUMIFS('Tageplanung August'!$16:$16,'Tageplanung August'!119:119,"Vertiefung")+SUMIFS('Tageplanung August'!$16:$16,'Tageplanung August'!119:119,"Wahl 1")+SUMIFS('Tageplanung August'!$16:$16,'Tageplanung August'!119:119,"Wahl 2"))*(3+IF($D100="F",2,0))/5+(SUMIFS('Tageplanung Oktober'!$20:$20,'Tageplanung Oktober'!119:119,"Päd")+SUMIFS('Tageplanung Oktober'!$16:$16,'Tageplanung Oktober'!119:119,"Orient.Ph.")+SUMIFS('Tageplanung Oktober'!$16:$16,'Tageplanung Oktober'!119:119,"Vertiefung")+SUMIFS('Tageplanung Oktober'!$16:$16,'Tageplanung Oktober'!119:119,"Wahl 1")+SUMIFS('Tageplanung Oktober'!$16:$16,'Tageplanung Oktober'!119:119,"Wahl 2"))*(3+IF($D100="F",2,0))/5+SUMIFS('Blockplanung April'!$20:$20,'Blockplanung April'!119:119,"Päd")+SUMIFS('Blockplanung April'!$16:$16,'Blockplanung April'!119:119,"Orient.Ph.")+SUMIFS('Blockplanung April'!$16:$16,'Blockplanung April'!119:119,"Vertiefung")+SUMIFS('Blockplanung April'!$16:$16,'Blockplanung April'!119:119,"Wahl 1")+SUMIFS('Blockplanung April'!$16:$16,'Blockplanung April'!119:119,"Wahl 2")+SUMIFS('Blockplanung August'!$20:$20,'Blockplanung August'!119:119,"Päd")+SUMIFS('Blockplanung August'!$16:$16,'Blockplanung August'!119:119,"Orient.Ph.")+SUMIFS('Blockplanung August'!$16:$16,'Blockplanung August'!119:119,"Vertiefung")+SUMIFS('Blockplanung August'!$16:$16,'Blockplanung August'!119:119,"Wahl 1")+SUMIFS('Blockplanung August'!$16:$16,'Blockplanung August'!119:119,"Wahl 2")+SUMIFS('Blockplanung Oktober'!$20:$20,'Blockplanung Oktober'!119:119,"Päd")+SUMIFS('Blockplanung Oktober'!$16:$16,'Blockplanung Oktober'!119:119,"Orient.Ph.")+SUMIFS('Blockplanung Oktober'!$16:$16,'Blockplanung Oktober'!119:119,"Vertiefung")+SUMIFS('Blockplanung Oktober'!$16:$16,'Blockplanung Oktober'!119:119,"Wahl 1")+SUMIFS('Blockplanung Oktober'!$16:$16,'Blockplanung Oktober'!119:119,"Wahl 2")</f>
        <v>14.2</v>
      </c>
      <c r="I100" s="9">
        <f>(SUMIFS('Tageplanung April'!$20:$20,'Tageplanung April'!119:119,"Psych")+SUMIFS('Tageplanung April'!$19:$19,'Tageplanung April'!119:119,"Orient.Ph.")+SUMIFS('Tageplanung April'!$19:$19,'Tageplanung April'!119:119,"Vertiefung")+SUMIFS('Tageplanung April'!$19:$19,'Tageplanung April'!119:119,"Wahl 1")+SUMIFS('Tageplanung April'!$19:$19,'Tageplanung April'!119:119,"Wahl 2"))*(3+IF($D100="F",2,0))/5+(SUMIFS('Tageplanung August'!$20:$20,'Tageplanung August'!119:119,"Psych")+SUMIFS('Tageplanung August'!$19:$19,'Tageplanung August'!119:119,"Orient.Ph.")+SUMIFS('Tageplanung August'!$19:$19,'Tageplanung August'!119:119,"Vertiefung")+SUMIFS('Tageplanung August'!$19:$19,'Tageplanung August'!119:119,"Wahl 1")+SUMIFS('Tageplanung August'!$19:$19,'Tageplanung August'!119:119,"Wahl 2"))*(3+IF($D100="F",2,0))/5+(SUMIFS('Tageplanung Oktober'!$20:$20,'Tageplanung Oktober'!119:119,"Psych")+SUMIFS('Tageplanung Oktober'!$19:$19,'Tageplanung Oktober'!119:119,"Orient.Ph.")+SUMIFS('Tageplanung Oktober'!$19:$19,'Tageplanung Oktober'!119:119,"Vertiefung")+SUMIFS('Tageplanung Oktober'!$19:$19,'Tageplanung Oktober'!119:119,"Wahl 1")+SUMIFS('Tageplanung Oktober'!$19:$19,'Tageplanung Oktober'!119:119,"Wahl 2"))*(3+IF($D100="F",2,0))/5+SUMIFS('Blockplanung April'!$20:$20,'Blockplanung April'!119:119,"Psych")+SUMIFS('Blockplanung April'!$19:$19,'Blockplanung April'!119:119,"Orient.Ph.")+SUMIFS('Blockplanung April'!$19:$19,'Blockplanung April'!119:119,"Vertiefung")+SUMIFS('Blockplanung April'!$19:$19,'Blockplanung April'!119:119,"Wahl 1")+SUMIFS('Blockplanung April'!$19:$19,'Blockplanung April'!119:119,"Wahl 2")+SUMIFS('Blockplanung August'!$20:$20,'Blockplanung August'!119:119,"Psych")+SUMIFS('Blockplanung August'!$19:$19,'Blockplanung August'!119:119,"Orient.Ph.")+SUMIFS('Blockplanung August'!$19:$19,'Blockplanung August'!119:119,"Vertiefung")+SUMIFS('Blockplanung August'!$19:$19,'Blockplanung August'!119:119,"Wahl 1")+SUMIFS('Blockplanung August'!$19:$19,'Blockplanung August'!119:119,"Wahl 2")+SUMIFS('Blockplanung Oktober'!$20:$20,'Blockplanung Oktober'!119:119,"Psych")+SUMIFS('Blockplanung Oktober'!$19:$19,'Blockplanung Oktober'!119:119,"Orient.Ph.")+SUMIFS('Blockplanung Oktober'!$19:$19,'Blockplanung Oktober'!119:119,"Vertiefung")+SUMIFS('Blockplanung Oktober'!$19:$19,'Blockplanung Oktober'!119:119,"Wahl 1")+SUMIFS('Blockplanung Oktober'!$19:$19,'Blockplanung Oktober'!119:119,"Wahl 2")</f>
        <v>0</v>
      </c>
      <c r="J100" s="9">
        <f t="shared" si="9"/>
        <v>336</v>
      </c>
      <c r="K100" s="9">
        <f t="shared" si="5"/>
        <v>132</v>
      </c>
      <c r="L100" s="9">
        <f t="shared" si="6"/>
        <v>48</v>
      </c>
      <c r="M100" s="9">
        <f t="shared" si="7"/>
        <v>12</v>
      </c>
      <c r="N100" s="7">
        <f t="shared" si="8"/>
        <v>120</v>
      </c>
      <c r="O100" s="316"/>
    </row>
    <row r="101" spans="1:15" x14ac:dyDescent="0.2">
      <c r="A101" s="258"/>
      <c r="B101" s="310"/>
      <c r="C101" s="11">
        <v>7</v>
      </c>
      <c r="D101" s="39"/>
      <c r="E101" s="9">
        <f>(SUMIFS('Tageplanung April'!$20:$20,'Tageplanung April'!120:120,"APH")+SUMIFS('Tageplanung April'!$18:$18,'Tageplanung April'!120:120,"Orient.Ph.")+SUMIFS('Tageplanung April'!$18:$18,'Tageplanung April'!120:120,"Vertiefung")+SUMIFS('Tageplanung April'!$18:$18,'Tageplanung April'!120:120,"Wahl 1")+SUMIFS('Tageplanung April'!$18:$18,'Tageplanung April'!120:120,"Wahl 2"))*(3+IF($D101="F",2,0))/5+(SUMIFS('Tageplanung August'!$20:$20,'Tageplanung August'!120:120,"APH")+SUMIFS('Tageplanung August'!$18:$18,'Tageplanung August'!120:120,"Orient.Ph.")+SUMIFS('Tageplanung August'!$18:$18,'Tageplanung August'!120:120,"Vertiefung")+SUMIFS('Tageplanung August'!$18:$18,'Tageplanung August'!120:120,"Wahl 1")+SUMIFS('Tageplanung August'!$18:$18,'Tageplanung August'!120:120,"Wahl 2"))*(3+IF($D101="F",2,0))/5+(SUMIFS('Tageplanung Oktober'!$20:$20,'Tageplanung Oktober'!120:120,"APH")+SUMIFS('Tageplanung Oktober'!$18:$18,'Tageplanung Oktober'!120:120,"Orient.Ph.")+SUMIFS('Tageplanung Oktober'!$18:$18,'Tageplanung Oktober'!120:120,"Vertiefung")+SUMIFS('Tageplanung Oktober'!$18:$18,'Tageplanung Oktober'!120:120,"Wahl 1")+SUMIFS('Tageplanung Oktober'!$18:$18,'Tageplanung Oktober'!120:120,"Wahl 2"))*(3+IF($D101="F",2,0))/5+SUMIFS('Blockplanung April'!$20:$20,'Blockplanung April'!120:120,"APH")+SUMIFS('Blockplanung April'!$18:$18,'Blockplanung April'!120:120,"Orient.Ph.")+SUMIFS('Blockplanung April'!$18:$18,'Blockplanung April'!120:120,"Vertiefung")+SUMIFS('Blockplanung April'!$18:$18,'Blockplanung April'!120:120,"Wahl 1")+SUMIFS('Blockplanung April'!$18:$18,'Blockplanung April'!120:120,"Wahl 2")+SUMIFS('Blockplanung August'!$20:$20,'Blockplanung August'!120:120,"APH")+SUMIFS('Blockplanung August'!$18:$18,'Blockplanung August'!120:120,"Orient.Ph.")+SUMIFS('Blockplanung August'!$18:$18,'Blockplanung August'!120:120,"Vertiefung")+SUMIFS('Blockplanung August'!$18:$18,'Blockplanung August'!120:120,"Wahl 1")+SUMIFS('Blockplanung August'!$18:$18,'Blockplanung August'!120:120,"Wahl 2")+SUMIFS('Blockplanung Oktober'!$20:$20,'Blockplanung Oktober'!120:120,"APH")+SUMIFS('Blockplanung Oktober'!$18:$18,'Blockplanung Oktober'!120:120,"Orient.Ph.")+SUMIFS('Blockplanung Oktober'!$18:$18,'Blockplanung Oktober'!120:120,"Vertiefung")+SUMIFS('Blockplanung Oktober'!$18:$18,'Blockplanung Oktober'!120:120,"Wahl 1")+SUMIFS('Blockplanung Oktober'!$18:$18,'Blockplanung Oktober'!120:120,"Wahl 2")</f>
        <v>170.4</v>
      </c>
      <c r="F101" s="9">
        <f>(SUMIFS('Tageplanung April'!$20:$20,'Tageplanung April'!120:120,"AD")+SUMIFS('Tageplanung April'!$17:$17,'Tageplanung April'!120:120,"Orient.Ph.")+SUMIFS('Tageplanung April'!$17:$17,'Tageplanung April'!120:120,"Vertiefung")+SUMIFS('Tageplanung April'!$17:$17,'Tageplanung April'!120:120,"Wahl 1")+SUMIFS('Tageplanung April'!$17:$17,'Tageplanung April'!120:120,"Wahl 2"))*(3+IF($D101="F",2,0))/5+(SUMIFS('Tageplanung August'!$20:$20,'Tageplanung August'!120:120,"AD")+SUMIFS('Tageplanung August'!$17:$17,'Tageplanung August'!120:120,"Orient.Ph.")+SUMIFS('Tageplanung August'!$17:$17,'Tageplanung August'!120:120,"Vertiefung")+SUMIFS('Tageplanung August'!$17:$17,'Tageplanung August'!120:120,"Wahl 1")+SUMIFS('Tageplanung August'!$17:$17,'Tageplanung August'!120:120,"Wahl 2"))*(3+IF($D101="F",2,0))/5+(SUMIFS('Tageplanung Oktober'!$20:$20,'Tageplanung Oktober'!120:120,"AD")+SUMIFS('Tageplanung Oktober'!$17:$17,'Tageplanung Oktober'!120:120,"Orient.Ph.")+SUMIFS('Tageplanung Oktober'!$17:$17,'Tageplanung Oktober'!120:120,"Vertiefung")+SUMIFS('Tageplanung Oktober'!$17:$17,'Tageplanung Oktober'!120:120,"Wahl 1")+SUMIFS('Tageplanung Oktober'!$17:$17,'Tageplanung Oktober'!120:120,"Wahl 2"))*(3+IF($D101="F",2,0))/5+SUMIFS('Blockplanung April'!$20:$20,'Blockplanung April'!120:120,"AD")+SUMIFS('Blockplanung April'!$17:$17,'Blockplanung April'!120:120,"Orient.Ph.")+SUMIFS('Blockplanung April'!$17:$17,'Blockplanung April'!120:120,"Vertiefung")+SUMIFS('Blockplanung April'!$17:$17,'Blockplanung April'!120:120,"Wahl 1")+SUMIFS('Blockplanung April'!$17:$17,'Blockplanung April'!120:120,"Wahl 2")+SUMIFS('Blockplanung August'!$20:$20,'Blockplanung August'!120:120,"AD")+SUMIFS('Blockplanung August'!$17:$17,'Blockplanung August'!120:120,"Orient.Ph.")+SUMIFS('Blockplanung August'!$17:$17,'Blockplanung August'!120:120,"Vertiefung")+SUMIFS('Blockplanung August'!$17:$17,'Blockplanung August'!120:120,"Wahl 1")+SUMIFS('Blockplanung August'!$17:$17,'Blockplanung August'!120:120,"Wahl 2")+SUMIFS('Blockplanung Oktober'!$20:$20,'Blockplanung Oktober'!120:120,"AD")+SUMIFS('Blockplanung Oktober'!$17:$17,'Blockplanung Oktober'!120:120,"Orient.Ph.")+SUMIFS('Blockplanung Oktober'!$17:$17,'Blockplanung Oktober'!120:120,"Vertiefung")+SUMIFS('Blockplanung Oktober'!$17:$17,'Blockplanung Oktober'!120:120,"Wahl 1")+SUMIFS('Blockplanung Oktober'!$17:$17,'Blockplanung Oktober'!120:120,"Wahl 2")</f>
        <v>135.4</v>
      </c>
      <c r="G101" s="9">
        <f>(SUMIFS('Tageplanung April'!$20:$20,'Tageplanung April'!120:120,"KH")+SUMIFS('Tageplanung April'!$15:$15,'Tageplanung April'!120:120,"Orient.Ph.")+SUMIFS('Tageplanung April'!$15:$15,'Tageplanung April'!120:120,"Vertiefung")+SUMIFS('Tageplanung April'!$15:$15,'Tageplanung April'!120:120,"Wahl 1")+SUMIFS('Tageplanung April'!$15:$15,'Tageplanung April'!120:120,"Wahl 2"))*(3+IF($D101="F",2,0))/5+(SUMIFS('Tageplanung August'!$20:$20,'Tageplanung August'!120:120,"KH")+SUMIFS('Tageplanung August'!$15:$15,'Tageplanung August'!120:120,"Orient.Ph.")+SUMIFS('Tageplanung August'!$15:$15,'Tageplanung August'!120:120,"Vertiefung")+SUMIFS('Tageplanung August'!$15:$15,'Tageplanung August'!120:120,"Wahl 1")+SUMIFS('Tageplanung August'!$15:$15,'Tageplanung August'!120:120,"Wahl 2"))*(3+IF($D101="F",2,0))/5+(SUMIFS('Tageplanung Oktober'!$20:$20,'Tageplanung Oktober'!120:120,"KH")+SUMIFS('Tageplanung Oktober'!$15:$15,'Tageplanung Oktober'!120:120,"Orient.Ph.")+SUMIFS('Tageplanung Oktober'!$15:$15,'Tageplanung Oktober'!120:120,"Vertiefung")+SUMIFS('Tageplanung Oktober'!$15:$15,'Tageplanung Oktober'!120:120,"Wahl 1")+SUMIFS('Tageplanung Oktober'!$15:$15,'Tageplanung Oktober'!120:120,"Wahl 2"))*(3+IF($D101="F",2,0))/5+SUMIFS('Blockplanung April'!$20:$20,'Blockplanung April'!120:120,"KH")+SUMIFS('Blockplanung April'!$15:$15,'Blockplanung April'!120:120,"Orient.Ph.")+SUMIFS('Blockplanung April'!$15:$15,'Blockplanung April'!120:120,"Vertiefung")+SUMIFS('Blockplanung April'!$15:$15,'Blockplanung April'!120:120,"Wahl 1")+SUMIFS('Blockplanung April'!$15:$15,'Blockplanung April'!120:120,"Wahl 2")+SUMIFS('Blockplanung August'!$20:$20,'Blockplanung August'!120:120,"KH")+SUMIFS('Blockplanung August'!$15:$15,'Blockplanung August'!120:120,"Orient.Ph.")+SUMIFS('Blockplanung August'!$15:$15,'Blockplanung August'!120:120,"Vertiefung")+SUMIFS('Blockplanung August'!$15:$15,'Blockplanung August'!120:120,"Wahl 1")+SUMIFS('Blockplanung August'!$15:$15,'Blockplanung August'!120:120,"Wahl 2")+SUMIFS('Blockplanung Oktober'!$20:$20,'Blockplanung Oktober'!120:120,"KH")+SUMIFS('Blockplanung Oktober'!$15:$15,'Blockplanung Oktober'!120:120,"Orient.Ph.")+SUMIFS('Blockplanung Oktober'!$15:$15,'Blockplanung Oktober'!120:120,"Vertiefung")+SUMIFS('Blockplanung Oktober'!$15:$15,'Blockplanung Oktober'!120:120,"Wahl 1")+SUMIFS('Blockplanung Oktober'!$15:$15,'Blockplanung Oktober'!120:120,"Wahl 2")</f>
        <v>119.2</v>
      </c>
      <c r="H101" s="9">
        <f>(SUMIFS('Tageplanung April'!$20:$20,'Tageplanung April'!120:120,"Päd")+SUMIFS('Tageplanung April'!$16:$16,'Tageplanung April'!120:120,"Orient.Ph.")+SUMIFS('Tageplanung April'!$16:$16,'Tageplanung April'!120:120,"Vertiefung")+SUMIFS('Tageplanung April'!$16:$16,'Tageplanung April'!120:120,"Wahl 1")+SUMIFS('Tageplanung April'!$16:$16,'Tageplanung April'!120:120,"Wahl 2"))*(3+IF($D101="F",2,0))/5+(SUMIFS('Tageplanung August'!$20:$20,'Tageplanung August'!120:120,"Päd")+SUMIFS('Tageplanung August'!$16:$16,'Tageplanung August'!120:120,"Orient.Ph.")+SUMIFS('Tageplanung August'!$16:$16,'Tageplanung August'!120:120,"Vertiefung")+SUMIFS('Tageplanung August'!$16:$16,'Tageplanung August'!120:120,"Wahl 1")+SUMIFS('Tageplanung August'!$16:$16,'Tageplanung August'!120:120,"Wahl 2"))*(3+IF($D101="F",2,0))/5+(SUMIFS('Tageplanung Oktober'!$20:$20,'Tageplanung Oktober'!120:120,"Päd")+SUMIFS('Tageplanung Oktober'!$16:$16,'Tageplanung Oktober'!120:120,"Orient.Ph.")+SUMIFS('Tageplanung Oktober'!$16:$16,'Tageplanung Oktober'!120:120,"Vertiefung")+SUMIFS('Tageplanung Oktober'!$16:$16,'Tageplanung Oktober'!120:120,"Wahl 1")+SUMIFS('Tageplanung Oktober'!$16:$16,'Tageplanung Oktober'!120:120,"Wahl 2"))*(3+IF($D101="F",2,0))/5+SUMIFS('Blockplanung April'!$20:$20,'Blockplanung April'!120:120,"Päd")+SUMIFS('Blockplanung April'!$16:$16,'Blockplanung April'!120:120,"Orient.Ph.")+SUMIFS('Blockplanung April'!$16:$16,'Blockplanung April'!120:120,"Vertiefung")+SUMIFS('Blockplanung April'!$16:$16,'Blockplanung April'!120:120,"Wahl 1")+SUMIFS('Blockplanung April'!$16:$16,'Blockplanung April'!120:120,"Wahl 2")+SUMIFS('Blockplanung August'!$20:$20,'Blockplanung August'!120:120,"Päd")+SUMIFS('Blockplanung August'!$16:$16,'Blockplanung August'!120:120,"Orient.Ph.")+SUMIFS('Blockplanung August'!$16:$16,'Blockplanung August'!120:120,"Vertiefung")+SUMIFS('Blockplanung August'!$16:$16,'Blockplanung August'!120:120,"Wahl 1")+SUMIFS('Blockplanung August'!$16:$16,'Blockplanung August'!120:120,"Wahl 2")+SUMIFS('Blockplanung Oktober'!$20:$20,'Blockplanung Oktober'!120:120,"Päd")+SUMIFS('Blockplanung Oktober'!$16:$16,'Blockplanung Oktober'!120:120,"Orient.Ph.")+SUMIFS('Blockplanung Oktober'!$16:$16,'Blockplanung Oktober'!120:120,"Vertiefung")+SUMIFS('Blockplanung Oktober'!$16:$16,'Blockplanung Oktober'!120:120,"Wahl 1")+SUMIFS('Blockplanung Oktober'!$16:$16,'Blockplanung Oktober'!120:120,"Wahl 2")</f>
        <v>14.2</v>
      </c>
      <c r="I101" s="9">
        <f>(SUMIFS('Tageplanung April'!$20:$20,'Tageplanung April'!120:120,"Psych")+SUMIFS('Tageplanung April'!$19:$19,'Tageplanung April'!120:120,"Orient.Ph.")+SUMIFS('Tageplanung April'!$19:$19,'Tageplanung April'!120:120,"Vertiefung")+SUMIFS('Tageplanung April'!$19:$19,'Tageplanung April'!120:120,"Wahl 1")+SUMIFS('Tageplanung April'!$19:$19,'Tageplanung April'!120:120,"Wahl 2"))*(3+IF($D101="F",2,0))/5+(SUMIFS('Tageplanung August'!$20:$20,'Tageplanung August'!120:120,"Psych")+SUMIFS('Tageplanung August'!$19:$19,'Tageplanung August'!120:120,"Orient.Ph.")+SUMIFS('Tageplanung August'!$19:$19,'Tageplanung August'!120:120,"Vertiefung")+SUMIFS('Tageplanung August'!$19:$19,'Tageplanung August'!120:120,"Wahl 1")+SUMIFS('Tageplanung August'!$19:$19,'Tageplanung August'!120:120,"Wahl 2"))*(3+IF($D101="F",2,0))/5+(SUMIFS('Tageplanung Oktober'!$20:$20,'Tageplanung Oktober'!120:120,"Psych")+SUMIFS('Tageplanung Oktober'!$19:$19,'Tageplanung Oktober'!120:120,"Orient.Ph.")+SUMIFS('Tageplanung Oktober'!$19:$19,'Tageplanung Oktober'!120:120,"Vertiefung")+SUMIFS('Tageplanung Oktober'!$19:$19,'Tageplanung Oktober'!120:120,"Wahl 1")+SUMIFS('Tageplanung Oktober'!$19:$19,'Tageplanung Oktober'!120:120,"Wahl 2"))*(3+IF($D101="F",2,0))/5+SUMIFS('Blockplanung April'!$20:$20,'Blockplanung April'!120:120,"Psych")+SUMIFS('Blockplanung April'!$19:$19,'Blockplanung April'!120:120,"Orient.Ph.")+SUMIFS('Blockplanung April'!$19:$19,'Blockplanung April'!120:120,"Vertiefung")+SUMIFS('Blockplanung April'!$19:$19,'Blockplanung April'!120:120,"Wahl 1")+SUMIFS('Blockplanung April'!$19:$19,'Blockplanung April'!120:120,"Wahl 2")+SUMIFS('Blockplanung August'!$20:$20,'Blockplanung August'!120:120,"Psych")+SUMIFS('Blockplanung August'!$19:$19,'Blockplanung August'!120:120,"Orient.Ph.")+SUMIFS('Blockplanung August'!$19:$19,'Blockplanung August'!120:120,"Vertiefung")+SUMIFS('Blockplanung August'!$19:$19,'Blockplanung August'!120:120,"Wahl 1")+SUMIFS('Blockplanung August'!$19:$19,'Blockplanung August'!120:120,"Wahl 2")+SUMIFS('Blockplanung Oktober'!$20:$20,'Blockplanung Oktober'!120:120,"Psych")+SUMIFS('Blockplanung Oktober'!$19:$19,'Blockplanung Oktober'!120:120,"Orient.Ph.")+SUMIFS('Blockplanung Oktober'!$19:$19,'Blockplanung Oktober'!120:120,"Vertiefung")+SUMIFS('Blockplanung Oktober'!$19:$19,'Blockplanung Oktober'!120:120,"Wahl 1")+SUMIFS('Blockplanung Oktober'!$19:$19,'Blockplanung Oktober'!120:120,"Wahl 2")</f>
        <v>0</v>
      </c>
      <c r="J101" s="9">
        <f t="shared" si="9"/>
        <v>336</v>
      </c>
      <c r="K101" s="9">
        <f t="shared" si="5"/>
        <v>132</v>
      </c>
      <c r="L101" s="9">
        <f t="shared" si="6"/>
        <v>48</v>
      </c>
      <c r="M101" s="9">
        <f t="shared" si="7"/>
        <v>12</v>
      </c>
      <c r="N101" s="7">
        <f t="shared" si="8"/>
        <v>120</v>
      </c>
      <c r="O101" s="316"/>
    </row>
    <row r="102" spans="1:15" x14ac:dyDescent="0.2">
      <c r="A102" s="258"/>
      <c r="B102" s="310"/>
      <c r="C102" s="11">
        <v>8</v>
      </c>
      <c r="D102" s="39"/>
      <c r="E102" s="9">
        <f>(SUMIFS('Tageplanung April'!$20:$20,'Tageplanung April'!121:121,"APH")+SUMIFS('Tageplanung April'!$18:$18,'Tageplanung April'!121:121,"Orient.Ph.")+SUMIFS('Tageplanung April'!$18:$18,'Tageplanung April'!121:121,"Vertiefung")+SUMIFS('Tageplanung April'!$18:$18,'Tageplanung April'!121:121,"Wahl 1")+SUMIFS('Tageplanung April'!$18:$18,'Tageplanung April'!121:121,"Wahl 2"))*(3+IF($D102="F",2,0))/5+(SUMIFS('Tageplanung August'!$20:$20,'Tageplanung August'!121:121,"APH")+SUMIFS('Tageplanung August'!$18:$18,'Tageplanung August'!121:121,"Orient.Ph.")+SUMIFS('Tageplanung August'!$18:$18,'Tageplanung August'!121:121,"Vertiefung")+SUMIFS('Tageplanung August'!$18:$18,'Tageplanung August'!121:121,"Wahl 1")+SUMIFS('Tageplanung August'!$18:$18,'Tageplanung August'!121:121,"Wahl 2"))*(3+IF($D102="F",2,0))/5+(SUMIFS('Tageplanung Oktober'!$20:$20,'Tageplanung Oktober'!121:121,"APH")+SUMIFS('Tageplanung Oktober'!$18:$18,'Tageplanung Oktober'!121:121,"Orient.Ph.")+SUMIFS('Tageplanung Oktober'!$18:$18,'Tageplanung Oktober'!121:121,"Vertiefung")+SUMIFS('Tageplanung Oktober'!$18:$18,'Tageplanung Oktober'!121:121,"Wahl 1")+SUMIFS('Tageplanung Oktober'!$18:$18,'Tageplanung Oktober'!121:121,"Wahl 2"))*(3+IF($D102="F",2,0))/5+SUMIFS('Blockplanung April'!$20:$20,'Blockplanung April'!121:121,"APH")+SUMIFS('Blockplanung April'!$18:$18,'Blockplanung April'!121:121,"Orient.Ph.")+SUMIFS('Blockplanung April'!$18:$18,'Blockplanung April'!121:121,"Vertiefung")+SUMIFS('Blockplanung April'!$18:$18,'Blockplanung April'!121:121,"Wahl 1")+SUMIFS('Blockplanung April'!$18:$18,'Blockplanung April'!121:121,"Wahl 2")+SUMIFS('Blockplanung August'!$20:$20,'Blockplanung August'!121:121,"APH")+SUMIFS('Blockplanung August'!$18:$18,'Blockplanung August'!121:121,"Orient.Ph.")+SUMIFS('Blockplanung August'!$18:$18,'Blockplanung August'!121:121,"Vertiefung")+SUMIFS('Blockplanung August'!$18:$18,'Blockplanung August'!121:121,"Wahl 1")+SUMIFS('Blockplanung August'!$18:$18,'Blockplanung August'!121:121,"Wahl 2")+SUMIFS('Blockplanung Oktober'!$20:$20,'Blockplanung Oktober'!121:121,"APH")+SUMIFS('Blockplanung Oktober'!$18:$18,'Blockplanung Oktober'!121:121,"Orient.Ph.")+SUMIFS('Blockplanung Oktober'!$18:$18,'Blockplanung Oktober'!121:121,"Vertiefung")+SUMIFS('Blockplanung Oktober'!$18:$18,'Blockplanung Oktober'!121:121,"Wahl 1")+SUMIFS('Blockplanung Oktober'!$18:$18,'Blockplanung Oktober'!121:121,"Wahl 2")</f>
        <v>150.4</v>
      </c>
      <c r="F102" s="9">
        <f>(SUMIFS('Tageplanung April'!$20:$20,'Tageplanung April'!121:121,"AD")+SUMIFS('Tageplanung April'!$17:$17,'Tageplanung April'!121:121,"Orient.Ph.")+SUMIFS('Tageplanung April'!$17:$17,'Tageplanung April'!121:121,"Vertiefung")+SUMIFS('Tageplanung April'!$17:$17,'Tageplanung April'!121:121,"Wahl 1")+SUMIFS('Tageplanung April'!$17:$17,'Tageplanung April'!121:121,"Wahl 2"))*(3+IF($D102="F",2,0))/5+(SUMIFS('Tageplanung August'!$20:$20,'Tageplanung August'!121:121,"AD")+SUMIFS('Tageplanung August'!$17:$17,'Tageplanung August'!121:121,"Orient.Ph.")+SUMIFS('Tageplanung August'!$17:$17,'Tageplanung August'!121:121,"Vertiefung")+SUMIFS('Tageplanung August'!$17:$17,'Tageplanung August'!121:121,"Wahl 1")+SUMIFS('Tageplanung August'!$17:$17,'Tageplanung August'!121:121,"Wahl 2"))*(3+IF($D102="F",2,0))/5+(SUMIFS('Tageplanung Oktober'!$20:$20,'Tageplanung Oktober'!121:121,"AD")+SUMIFS('Tageplanung Oktober'!$17:$17,'Tageplanung Oktober'!121:121,"Orient.Ph.")+SUMIFS('Tageplanung Oktober'!$17:$17,'Tageplanung Oktober'!121:121,"Vertiefung")+SUMIFS('Tageplanung Oktober'!$17:$17,'Tageplanung Oktober'!121:121,"Wahl 1")+SUMIFS('Tageplanung Oktober'!$17:$17,'Tageplanung Oktober'!121:121,"Wahl 2"))*(3+IF($D102="F",2,0))/5+SUMIFS('Blockplanung April'!$20:$20,'Blockplanung April'!121:121,"AD")+SUMIFS('Blockplanung April'!$17:$17,'Blockplanung April'!121:121,"Orient.Ph.")+SUMIFS('Blockplanung April'!$17:$17,'Blockplanung April'!121:121,"Vertiefung")+SUMIFS('Blockplanung April'!$17:$17,'Blockplanung April'!121:121,"Wahl 1")+SUMIFS('Blockplanung April'!$17:$17,'Blockplanung April'!121:121,"Wahl 2")+SUMIFS('Blockplanung August'!$20:$20,'Blockplanung August'!121:121,"AD")+SUMIFS('Blockplanung August'!$17:$17,'Blockplanung August'!121:121,"Orient.Ph.")+SUMIFS('Blockplanung August'!$17:$17,'Blockplanung August'!121:121,"Vertiefung")+SUMIFS('Blockplanung August'!$17:$17,'Blockplanung August'!121:121,"Wahl 1")+SUMIFS('Blockplanung August'!$17:$17,'Blockplanung August'!121:121,"Wahl 2")+SUMIFS('Blockplanung Oktober'!$20:$20,'Blockplanung Oktober'!121:121,"AD")+SUMIFS('Blockplanung Oktober'!$17:$17,'Blockplanung Oktober'!121:121,"Orient.Ph.")+SUMIFS('Blockplanung Oktober'!$17:$17,'Blockplanung Oktober'!121:121,"Vertiefung")+SUMIFS('Blockplanung Oktober'!$17:$17,'Blockplanung Oktober'!121:121,"Wahl 1")+SUMIFS('Blockplanung Oktober'!$17:$17,'Blockplanung Oktober'!121:121,"Wahl 2")</f>
        <v>115.4</v>
      </c>
      <c r="G102" s="9">
        <f>(SUMIFS('Tageplanung April'!$20:$20,'Tageplanung April'!121:121,"KH")+SUMIFS('Tageplanung April'!$15:$15,'Tageplanung April'!121:121,"Orient.Ph.")+SUMIFS('Tageplanung April'!$15:$15,'Tageplanung April'!121:121,"Vertiefung")+SUMIFS('Tageplanung April'!$15:$15,'Tageplanung April'!121:121,"Wahl 1")+SUMIFS('Tageplanung April'!$15:$15,'Tageplanung April'!121:121,"Wahl 2"))*(3+IF($D102="F",2,0))/5+(SUMIFS('Tageplanung August'!$20:$20,'Tageplanung August'!121:121,"KH")+SUMIFS('Tageplanung August'!$15:$15,'Tageplanung August'!121:121,"Orient.Ph.")+SUMIFS('Tageplanung August'!$15:$15,'Tageplanung August'!121:121,"Vertiefung")+SUMIFS('Tageplanung August'!$15:$15,'Tageplanung August'!121:121,"Wahl 1")+SUMIFS('Tageplanung August'!$15:$15,'Tageplanung August'!121:121,"Wahl 2"))*(3+IF($D102="F",2,0))/5+(SUMIFS('Tageplanung Oktober'!$20:$20,'Tageplanung Oktober'!121:121,"KH")+SUMIFS('Tageplanung Oktober'!$15:$15,'Tageplanung Oktober'!121:121,"Orient.Ph.")+SUMIFS('Tageplanung Oktober'!$15:$15,'Tageplanung Oktober'!121:121,"Vertiefung")+SUMIFS('Tageplanung Oktober'!$15:$15,'Tageplanung Oktober'!121:121,"Wahl 1")+SUMIFS('Tageplanung Oktober'!$15:$15,'Tageplanung Oktober'!121:121,"Wahl 2"))*(3+IF($D102="F",2,0))/5+SUMIFS('Blockplanung April'!$20:$20,'Blockplanung April'!121:121,"KH")+SUMIFS('Blockplanung April'!$15:$15,'Blockplanung April'!121:121,"Orient.Ph.")+SUMIFS('Blockplanung April'!$15:$15,'Blockplanung April'!121:121,"Vertiefung")+SUMIFS('Blockplanung April'!$15:$15,'Blockplanung April'!121:121,"Wahl 1")+SUMIFS('Blockplanung April'!$15:$15,'Blockplanung April'!121:121,"Wahl 2")+SUMIFS('Blockplanung August'!$20:$20,'Blockplanung August'!121:121,"KH")+SUMIFS('Blockplanung August'!$15:$15,'Blockplanung August'!121:121,"Orient.Ph.")+SUMIFS('Blockplanung August'!$15:$15,'Blockplanung August'!121:121,"Vertiefung")+SUMIFS('Blockplanung August'!$15:$15,'Blockplanung August'!121:121,"Wahl 1")+SUMIFS('Blockplanung August'!$15:$15,'Blockplanung August'!121:121,"Wahl 2")+SUMIFS('Blockplanung Oktober'!$20:$20,'Blockplanung Oktober'!121:121,"KH")+SUMIFS('Blockplanung Oktober'!$15:$15,'Blockplanung Oktober'!121:121,"Orient.Ph.")+SUMIFS('Blockplanung Oktober'!$15:$15,'Blockplanung Oktober'!121:121,"Vertiefung")+SUMIFS('Blockplanung Oktober'!$15:$15,'Blockplanung Oktober'!121:121,"Wahl 1")+SUMIFS('Blockplanung Oktober'!$15:$15,'Blockplanung Oktober'!121:121,"Wahl 2")</f>
        <v>99.2</v>
      </c>
      <c r="H102" s="9">
        <f>(SUMIFS('Tageplanung April'!$20:$20,'Tageplanung April'!121:121,"Päd")+SUMIFS('Tageplanung April'!$16:$16,'Tageplanung April'!121:121,"Orient.Ph.")+SUMIFS('Tageplanung April'!$16:$16,'Tageplanung April'!121:121,"Vertiefung")+SUMIFS('Tageplanung April'!$16:$16,'Tageplanung April'!121:121,"Wahl 1")+SUMIFS('Tageplanung April'!$16:$16,'Tageplanung April'!121:121,"Wahl 2"))*(3+IF($D102="F",2,0))/5+(SUMIFS('Tageplanung August'!$20:$20,'Tageplanung August'!121:121,"Päd")+SUMIFS('Tageplanung August'!$16:$16,'Tageplanung August'!121:121,"Orient.Ph.")+SUMIFS('Tageplanung August'!$16:$16,'Tageplanung August'!121:121,"Vertiefung")+SUMIFS('Tageplanung August'!$16:$16,'Tageplanung August'!121:121,"Wahl 1")+SUMIFS('Tageplanung August'!$16:$16,'Tageplanung August'!121:121,"Wahl 2"))*(3+IF($D102="F",2,0))/5+(SUMIFS('Tageplanung Oktober'!$20:$20,'Tageplanung Oktober'!121:121,"Päd")+SUMIFS('Tageplanung Oktober'!$16:$16,'Tageplanung Oktober'!121:121,"Orient.Ph.")+SUMIFS('Tageplanung Oktober'!$16:$16,'Tageplanung Oktober'!121:121,"Vertiefung")+SUMIFS('Tageplanung Oktober'!$16:$16,'Tageplanung Oktober'!121:121,"Wahl 1")+SUMIFS('Tageplanung Oktober'!$16:$16,'Tageplanung Oktober'!121:121,"Wahl 2"))*(3+IF($D102="F",2,0))/5+SUMIFS('Blockplanung April'!$20:$20,'Blockplanung April'!121:121,"Päd")+SUMIFS('Blockplanung April'!$16:$16,'Blockplanung April'!121:121,"Orient.Ph.")+SUMIFS('Blockplanung April'!$16:$16,'Blockplanung April'!121:121,"Vertiefung")+SUMIFS('Blockplanung April'!$16:$16,'Blockplanung April'!121:121,"Wahl 1")+SUMIFS('Blockplanung April'!$16:$16,'Blockplanung April'!121:121,"Wahl 2")+SUMIFS('Blockplanung August'!$20:$20,'Blockplanung August'!121:121,"Päd")+SUMIFS('Blockplanung August'!$16:$16,'Blockplanung August'!121:121,"Orient.Ph.")+SUMIFS('Blockplanung August'!$16:$16,'Blockplanung August'!121:121,"Vertiefung")+SUMIFS('Blockplanung August'!$16:$16,'Blockplanung August'!121:121,"Wahl 1")+SUMIFS('Blockplanung August'!$16:$16,'Blockplanung August'!121:121,"Wahl 2")+SUMIFS('Blockplanung Oktober'!$20:$20,'Blockplanung Oktober'!121:121,"Päd")+SUMIFS('Blockplanung Oktober'!$16:$16,'Blockplanung Oktober'!121:121,"Orient.Ph.")+SUMIFS('Blockplanung Oktober'!$16:$16,'Blockplanung Oktober'!121:121,"Vertiefung")+SUMIFS('Blockplanung Oktober'!$16:$16,'Blockplanung Oktober'!121:121,"Wahl 1")+SUMIFS('Blockplanung Oktober'!$16:$16,'Blockplanung Oktober'!121:121,"Wahl 2")</f>
        <v>14.2</v>
      </c>
      <c r="I102" s="9">
        <f>(SUMIFS('Tageplanung April'!$20:$20,'Tageplanung April'!121:121,"Psych")+SUMIFS('Tageplanung April'!$19:$19,'Tageplanung April'!121:121,"Orient.Ph.")+SUMIFS('Tageplanung April'!$19:$19,'Tageplanung April'!121:121,"Vertiefung")+SUMIFS('Tageplanung April'!$19:$19,'Tageplanung April'!121:121,"Wahl 1")+SUMIFS('Tageplanung April'!$19:$19,'Tageplanung April'!121:121,"Wahl 2"))*(3+IF($D102="F",2,0))/5+(SUMIFS('Tageplanung August'!$20:$20,'Tageplanung August'!121:121,"Psych")+SUMIFS('Tageplanung August'!$19:$19,'Tageplanung August'!121:121,"Orient.Ph.")+SUMIFS('Tageplanung August'!$19:$19,'Tageplanung August'!121:121,"Vertiefung")+SUMIFS('Tageplanung August'!$19:$19,'Tageplanung August'!121:121,"Wahl 1")+SUMIFS('Tageplanung August'!$19:$19,'Tageplanung August'!121:121,"Wahl 2"))*(3+IF($D102="F",2,0))/5+(SUMIFS('Tageplanung Oktober'!$20:$20,'Tageplanung Oktober'!121:121,"Psych")+SUMIFS('Tageplanung Oktober'!$19:$19,'Tageplanung Oktober'!121:121,"Orient.Ph.")+SUMIFS('Tageplanung Oktober'!$19:$19,'Tageplanung Oktober'!121:121,"Vertiefung")+SUMIFS('Tageplanung Oktober'!$19:$19,'Tageplanung Oktober'!121:121,"Wahl 1")+SUMIFS('Tageplanung Oktober'!$19:$19,'Tageplanung Oktober'!121:121,"Wahl 2"))*(3+IF($D102="F",2,0))/5+SUMIFS('Blockplanung April'!$20:$20,'Blockplanung April'!121:121,"Psych")+SUMIFS('Blockplanung April'!$19:$19,'Blockplanung April'!121:121,"Orient.Ph.")+SUMIFS('Blockplanung April'!$19:$19,'Blockplanung April'!121:121,"Vertiefung")+SUMIFS('Blockplanung April'!$19:$19,'Blockplanung April'!121:121,"Wahl 1")+SUMIFS('Blockplanung April'!$19:$19,'Blockplanung April'!121:121,"Wahl 2")+SUMIFS('Blockplanung August'!$20:$20,'Blockplanung August'!121:121,"Psych")+SUMIFS('Blockplanung August'!$19:$19,'Blockplanung August'!121:121,"Orient.Ph.")+SUMIFS('Blockplanung August'!$19:$19,'Blockplanung August'!121:121,"Vertiefung")+SUMIFS('Blockplanung August'!$19:$19,'Blockplanung August'!121:121,"Wahl 1")+SUMIFS('Blockplanung August'!$19:$19,'Blockplanung August'!121:121,"Wahl 2")+SUMIFS('Blockplanung Oktober'!$20:$20,'Blockplanung Oktober'!121:121,"Psych")+SUMIFS('Blockplanung Oktober'!$19:$19,'Blockplanung Oktober'!121:121,"Orient.Ph.")+SUMIFS('Blockplanung Oktober'!$19:$19,'Blockplanung Oktober'!121:121,"Vertiefung")+SUMIFS('Blockplanung Oktober'!$19:$19,'Blockplanung Oktober'!121:121,"Wahl 1")+SUMIFS('Blockplanung Oktober'!$19:$19,'Blockplanung Oktober'!121:121,"Wahl 2")</f>
        <v>0</v>
      </c>
      <c r="J102" s="9">
        <f t="shared" si="9"/>
        <v>336</v>
      </c>
      <c r="K102" s="9">
        <f t="shared" si="5"/>
        <v>132</v>
      </c>
      <c r="L102" s="9">
        <f t="shared" si="6"/>
        <v>48</v>
      </c>
      <c r="M102" s="9">
        <f t="shared" si="7"/>
        <v>12</v>
      </c>
      <c r="N102" s="7">
        <f t="shared" si="8"/>
        <v>120</v>
      </c>
      <c r="O102" s="316"/>
    </row>
    <row r="103" spans="1:15" x14ac:dyDescent="0.2">
      <c r="A103" s="258"/>
      <c r="B103" s="310" t="s">
        <v>6</v>
      </c>
      <c r="C103" s="11">
        <v>9</v>
      </c>
      <c r="D103" s="39" t="s">
        <v>27</v>
      </c>
      <c r="E103" s="9">
        <f>(SUMIFS('Tageplanung April'!$20:$20,'Tageplanung April'!122:122,"APH")+SUMIFS('Tageplanung April'!$18:$18,'Tageplanung April'!122:122,"Orient.Ph.")+SUMIFS('Tageplanung April'!$18:$18,'Tageplanung April'!122:122,"Vertiefung")+SUMIFS('Tageplanung April'!$18:$18,'Tageplanung April'!122:122,"Wahl 1")+SUMIFS('Tageplanung April'!$18:$18,'Tageplanung April'!122:122,"Wahl 2"))*(3+IF($D103="F",2,0))/5+(SUMIFS('Tageplanung August'!$20:$20,'Tageplanung August'!122:122,"APH")+SUMIFS('Tageplanung August'!$18:$18,'Tageplanung August'!122:122,"Orient.Ph.")+SUMIFS('Tageplanung August'!$18:$18,'Tageplanung August'!122:122,"Vertiefung")+SUMIFS('Tageplanung August'!$18:$18,'Tageplanung August'!122:122,"Wahl 1")+SUMIFS('Tageplanung August'!$18:$18,'Tageplanung August'!122:122,"Wahl 2"))*(3+IF($D103="F",2,0))/5+(SUMIFS('Tageplanung Oktober'!$20:$20,'Tageplanung Oktober'!122:122,"APH")+SUMIFS('Tageplanung Oktober'!$18:$18,'Tageplanung Oktober'!122:122,"Orient.Ph.")+SUMIFS('Tageplanung Oktober'!$18:$18,'Tageplanung Oktober'!122:122,"Vertiefung")+SUMIFS('Tageplanung Oktober'!$18:$18,'Tageplanung Oktober'!122:122,"Wahl 1")+SUMIFS('Tageplanung Oktober'!$18:$18,'Tageplanung Oktober'!122:122,"Wahl 2"))*(3+IF($D103="F",2,0))/5+SUMIFS('Blockplanung April'!$20:$20,'Blockplanung April'!122:122,"APH")+SUMIFS('Blockplanung April'!$18:$18,'Blockplanung April'!122:122,"Orient.Ph.")+SUMIFS('Blockplanung April'!$18:$18,'Blockplanung April'!122:122,"Vertiefung")+SUMIFS('Blockplanung April'!$18:$18,'Blockplanung April'!122:122,"Wahl 1")+SUMIFS('Blockplanung April'!$18:$18,'Blockplanung April'!122:122,"Wahl 2")+SUMIFS('Blockplanung August'!$20:$20,'Blockplanung August'!122:122,"APH")+SUMIFS('Blockplanung August'!$18:$18,'Blockplanung August'!122:122,"Orient.Ph.")+SUMIFS('Blockplanung August'!$18:$18,'Blockplanung August'!122:122,"Vertiefung")+SUMIFS('Blockplanung August'!$18:$18,'Blockplanung August'!122:122,"Wahl 1")+SUMIFS('Blockplanung August'!$18:$18,'Blockplanung August'!122:122,"Wahl 2")+SUMIFS('Blockplanung Oktober'!$20:$20,'Blockplanung Oktober'!122:122,"APH")+SUMIFS('Blockplanung Oktober'!$18:$18,'Blockplanung Oktober'!122:122,"Orient.Ph.")+SUMIFS('Blockplanung Oktober'!$18:$18,'Blockplanung Oktober'!122:122,"Vertiefung")+SUMIFS('Blockplanung Oktober'!$18:$18,'Blockplanung Oktober'!122:122,"Wahl 1")+SUMIFS('Blockplanung Oktober'!$18:$18,'Blockplanung Oktober'!122:122,"Wahl 2")</f>
        <v>200</v>
      </c>
      <c r="F103" s="9">
        <f>(SUMIFS('Tageplanung April'!$20:$20,'Tageplanung April'!122:122,"AD")+SUMIFS('Tageplanung April'!$17:$17,'Tageplanung April'!122:122,"Orient.Ph.")+SUMIFS('Tageplanung April'!$17:$17,'Tageplanung April'!122:122,"Vertiefung")+SUMIFS('Tageplanung April'!$17:$17,'Tageplanung April'!122:122,"Wahl 1")+SUMIFS('Tageplanung April'!$17:$17,'Tageplanung April'!122:122,"Wahl 2"))*(3+IF($D103="F",2,0))/5+(SUMIFS('Tageplanung August'!$20:$20,'Tageplanung August'!122:122,"AD")+SUMIFS('Tageplanung August'!$17:$17,'Tageplanung August'!122:122,"Orient.Ph.")+SUMIFS('Tageplanung August'!$17:$17,'Tageplanung August'!122:122,"Vertiefung")+SUMIFS('Tageplanung August'!$17:$17,'Tageplanung August'!122:122,"Wahl 1")+SUMIFS('Tageplanung August'!$17:$17,'Tageplanung August'!122:122,"Wahl 2"))*(3+IF($D103="F",2,0))/5+(SUMIFS('Tageplanung Oktober'!$20:$20,'Tageplanung Oktober'!122:122,"AD")+SUMIFS('Tageplanung Oktober'!$17:$17,'Tageplanung Oktober'!122:122,"Orient.Ph.")+SUMIFS('Tageplanung Oktober'!$17:$17,'Tageplanung Oktober'!122:122,"Vertiefung")+SUMIFS('Tageplanung Oktober'!$17:$17,'Tageplanung Oktober'!122:122,"Wahl 1")+SUMIFS('Tageplanung Oktober'!$17:$17,'Tageplanung Oktober'!122:122,"Wahl 2"))*(3+IF($D103="F",2,0))/5+SUMIFS('Blockplanung April'!$20:$20,'Blockplanung April'!122:122,"AD")+SUMIFS('Blockplanung April'!$17:$17,'Blockplanung April'!122:122,"Orient.Ph.")+SUMIFS('Blockplanung April'!$17:$17,'Blockplanung April'!122:122,"Vertiefung")+SUMIFS('Blockplanung April'!$17:$17,'Blockplanung April'!122:122,"Wahl 1")+SUMIFS('Blockplanung April'!$17:$17,'Blockplanung April'!122:122,"Wahl 2")+SUMIFS('Blockplanung August'!$20:$20,'Blockplanung August'!122:122,"AD")+SUMIFS('Blockplanung August'!$17:$17,'Blockplanung August'!122:122,"Orient.Ph.")+SUMIFS('Blockplanung August'!$17:$17,'Blockplanung August'!122:122,"Vertiefung")+SUMIFS('Blockplanung August'!$17:$17,'Blockplanung August'!122:122,"Wahl 1")+SUMIFS('Blockplanung August'!$17:$17,'Blockplanung August'!122:122,"Wahl 2")+SUMIFS('Blockplanung Oktober'!$20:$20,'Blockplanung Oktober'!122:122,"AD")+SUMIFS('Blockplanung Oktober'!$17:$17,'Blockplanung Oktober'!122:122,"Orient.Ph.")+SUMIFS('Blockplanung Oktober'!$17:$17,'Blockplanung Oktober'!122:122,"Vertiefung")+SUMIFS('Blockplanung Oktober'!$17:$17,'Blockplanung Oktober'!122:122,"Wahl 1")+SUMIFS('Blockplanung Oktober'!$17:$17,'Blockplanung Oktober'!122:122,"Wahl 2")</f>
        <v>200</v>
      </c>
      <c r="G103" s="9">
        <f>(SUMIFS('Tageplanung April'!$20:$20,'Tageplanung April'!122:122,"KH")+SUMIFS('Tageplanung April'!$15:$15,'Tageplanung April'!122:122,"Orient.Ph.")+SUMIFS('Tageplanung April'!$15:$15,'Tageplanung April'!122:122,"Vertiefung")+SUMIFS('Tageplanung April'!$15:$15,'Tageplanung April'!122:122,"Wahl 1")+SUMIFS('Tageplanung April'!$15:$15,'Tageplanung April'!122:122,"Wahl 2"))*(3+IF($D103="F",2,0))/5+(SUMIFS('Tageplanung August'!$20:$20,'Tageplanung August'!122:122,"KH")+SUMIFS('Tageplanung August'!$15:$15,'Tageplanung August'!122:122,"Orient.Ph.")+SUMIFS('Tageplanung August'!$15:$15,'Tageplanung August'!122:122,"Vertiefung")+SUMIFS('Tageplanung August'!$15:$15,'Tageplanung August'!122:122,"Wahl 1")+SUMIFS('Tageplanung August'!$15:$15,'Tageplanung August'!122:122,"Wahl 2"))*(3+IF($D103="F",2,0))/5+(SUMIFS('Tageplanung Oktober'!$20:$20,'Tageplanung Oktober'!122:122,"KH")+SUMIFS('Tageplanung Oktober'!$15:$15,'Tageplanung Oktober'!122:122,"Orient.Ph.")+SUMIFS('Tageplanung Oktober'!$15:$15,'Tageplanung Oktober'!122:122,"Vertiefung")+SUMIFS('Tageplanung Oktober'!$15:$15,'Tageplanung Oktober'!122:122,"Wahl 1")+SUMIFS('Tageplanung Oktober'!$15:$15,'Tageplanung Oktober'!122:122,"Wahl 2"))*(3+IF($D103="F",2,0))/5+SUMIFS('Blockplanung April'!$20:$20,'Blockplanung April'!122:122,"KH")+SUMIFS('Blockplanung April'!$15:$15,'Blockplanung April'!122:122,"Orient.Ph.")+SUMIFS('Blockplanung April'!$15:$15,'Blockplanung April'!122:122,"Vertiefung")+SUMIFS('Blockplanung April'!$15:$15,'Blockplanung April'!122:122,"Wahl 1")+SUMIFS('Blockplanung April'!$15:$15,'Blockplanung April'!122:122,"Wahl 2")+SUMIFS('Blockplanung August'!$20:$20,'Blockplanung August'!122:122,"KH")+SUMIFS('Blockplanung August'!$15:$15,'Blockplanung August'!122:122,"Orient.Ph.")+SUMIFS('Blockplanung August'!$15:$15,'Blockplanung August'!122:122,"Vertiefung")+SUMIFS('Blockplanung August'!$15:$15,'Blockplanung August'!122:122,"Wahl 1")+SUMIFS('Blockplanung August'!$15:$15,'Blockplanung August'!122:122,"Wahl 2")+SUMIFS('Blockplanung Oktober'!$20:$20,'Blockplanung Oktober'!122:122,"KH")+SUMIFS('Blockplanung Oktober'!$15:$15,'Blockplanung Oktober'!122:122,"Orient.Ph.")+SUMIFS('Blockplanung Oktober'!$15:$15,'Blockplanung Oktober'!122:122,"Vertiefung")+SUMIFS('Blockplanung Oktober'!$15:$15,'Blockplanung Oktober'!122:122,"Wahl 1")+SUMIFS('Blockplanung Oktober'!$15:$15,'Blockplanung Oktober'!122:122,"Wahl 2")</f>
        <v>188</v>
      </c>
      <c r="H103" s="9">
        <f>(SUMIFS('Tageplanung April'!$20:$20,'Tageplanung April'!122:122,"Päd")+SUMIFS('Tageplanung April'!$16:$16,'Tageplanung April'!122:122,"Orient.Ph.")+SUMIFS('Tageplanung April'!$16:$16,'Tageplanung April'!122:122,"Vertiefung")+SUMIFS('Tageplanung April'!$16:$16,'Tageplanung April'!122:122,"Wahl 1")+SUMIFS('Tageplanung April'!$16:$16,'Tageplanung April'!122:122,"Wahl 2"))*(3+IF($D103="F",2,0))/5+(SUMIFS('Tageplanung August'!$20:$20,'Tageplanung August'!122:122,"Päd")+SUMIFS('Tageplanung August'!$16:$16,'Tageplanung August'!122:122,"Orient.Ph.")+SUMIFS('Tageplanung August'!$16:$16,'Tageplanung August'!122:122,"Vertiefung")+SUMIFS('Tageplanung August'!$16:$16,'Tageplanung August'!122:122,"Wahl 1")+SUMIFS('Tageplanung August'!$16:$16,'Tageplanung August'!122:122,"Wahl 2"))*(3+IF($D103="F",2,0))/5+(SUMIFS('Tageplanung Oktober'!$20:$20,'Tageplanung Oktober'!122:122,"Päd")+SUMIFS('Tageplanung Oktober'!$16:$16,'Tageplanung Oktober'!122:122,"Orient.Ph.")+SUMIFS('Tageplanung Oktober'!$16:$16,'Tageplanung Oktober'!122:122,"Vertiefung")+SUMIFS('Tageplanung Oktober'!$16:$16,'Tageplanung Oktober'!122:122,"Wahl 1")+SUMIFS('Tageplanung Oktober'!$16:$16,'Tageplanung Oktober'!122:122,"Wahl 2"))*(3+IF($D103="F",2,0))/5+SUMIFS('Blockplanung April'!$20:$20,'Blockplanung April'!122:122,"Päd")+SUMIFS('Blockplanung April'!$16:$16,'Blockplanung April'!122:122,"Orient.Ph.")+SUMIFS('Blockplanung April'!$16:$16,'Blockplanung April'!122:122,"Vertiefung")+SUMIFS('Blockplanung April'!$16:$16,'Blockplanung April'!122:122,"Wahl 1")+SUMIFS('Blockplanung April'!$16:$16,'Blockplanung April'!122:122,"Wahl 2")+SUMIFS('Blockplanung August'!$20:$20,'Blockplanung August'!122:122,"Päd")+SUMIFS('Blockplanung August'!$16:$16,'Blockplanung August'!122:122,"Orient.Ph.")+SUMIFS('Blockplanung August'!$16:$16,'Blockplanung August'!122:122,"Vertiefung")+SUMIFS('Blockplanung August'!$16:$16,'Blockplanung August'!122:122,"Wahl 1")+SUMIFS('Blockplanung August'!$16:$16,'Blockplanung August'!122:122,"Wahl 2")+SUMIFS('Blockplanung Oktober'!$20:$20,'Blockplanung Oktober'!122:122,"Päd")+SUMIFS('Blockplanung Oktober'!$16:$16,'Blockplanung Oktober'!122:122,"Orient.Ph.")+SUMIFS('Blockplanung Oktober'!$16:$16,'Blockplanung Oktober'!122:122,"Vertiefung")+SUMIFS('Blockplanung Oktober'!$16:$16,'Blockplanung Oktober'!122:122,"Wahl 1")+SUMIFS('Blockplanung Oktober'!$16:$16,'Blockplanung Oktober'!122:122,"Wahl 2")</f>
        <v>24</v>
      </c>
      <c r="I103" s="9">
        <f>(SUMIFS('Tageplanung April'!$20:$20,'Tageplanung April'!122:122,"Psych")+SUMIFS('Tageplanung April'!$19:$19,'Tageplanung April'!122:122,"Orient.Ph.")+SUMIFS('Tageplanung April'!$19:$19,'Tageplanung April'!122:122,"Vertiefung")+SUMIFS('Tageplanung April'!$19:$19,'Tageplanung April'!122:122,"Wahl 1")+SUMIFS('Tageplanung April'!$19:$19,'Tageplanung April'!122:122,"Wahl 2"))*(3+IF($D103="F",2,0))/5+(SUMIFS('Tageplanung August'!$20:$20,'Tageplanung August'!122:122,"Psych")+SUMIFS('Tageplanung August'!$19:$19,'Tageplanung August'!122:122,"Orient.Ph.")+SUMIFS('Tageplanung August'!$19:$19,'Tageplanung August'!122:122,"Vertiefung")+SUMIFS('Tageplanung August'!$19:$19,'Tageplanung August'!122:122,"Wahl 1")+SUMIFS('Tageplanung August'!$19:$19,'Tageplanung August'!122:122,"Wahl 2"))*(3+IF($D103="F",2,0))/5+(SUMIFS('Tageplanung Oktober'!$20:$20,'Tageplanung Oktober'!122:122,"Psych")+SUMIFS('Tageplanung Oktober'!$19:$19,'Tageplanung Oktober'!122:122,"Orient.Ph.")+SUMIFS('Tageplanung Oktober'!$19:$19,'Tageplanung Oktober'!122:122,"Vertiefung")+SUMIFS('Tageplanung Oktober'!$19:$19,'Tageplanung Oktober'!122:122,"Wahl 1")+SUMIFS('Tageplanung Oktober'!$19:$19,'Tageplanung Oktober'!122:122,"Wahl 2"))*(3+IF($D103="F",2,0))/5+SUMIFS('Blockplanung April'!$20:$20,'Blockplanung April'!122:122,"Psych")+SUMIFS('Blockplanung April'!$19:$19,'Blockplanung April'!122:122,"Orient.Ph.")+SUMIFS('Blockplanung April'!$19:$19,'Blockplanung April'!122:122,"Vertiefung")+SUMIFS('Blockplanung April'!$19:$19,'Blockplanung April'!122:122,"Wahl 1")+SUMIFS('Blockplanung April'!$19:$19,'Blockplanung April'!122:122,"Wahl 2")+SUMIFS('Blockplanung August'!$20:$20,'Blockplanung August'!122:122,"Psych")+SUMIFS('Blockplanung August'!$19:$19,'Blockplanung August'!122:122,"Orient.Ph.")+SUMIFS('Blockplanung August'!$19:$19,'Blockplanung August'!122:122,"Vertiefung")+SUMIFS('Blockplanung August'!$19:$19,'Blockplanung August'!122:122,"Wahl 1")+SUMIFS('Blockplanung August'!$19:$19,'Blockplanung August'!122:122,"Wahl 2")+SUMIFS('Blockplanung Oktober'!$20:$20,'Blockplanung Oktober'!122:122,"Psych")+SUMIFS('Blockplanung Oktober'!$19:$19,'Blockplanung Oktober'!122:122,"Orient.Ph.")+SUMIFS('Blockplanung Oktober'!$19:$19,'Blockplanung Oktober'!122:122,"Vertiefung")+SUMIFS('Blockplanung Oktober'!$19:$19,'Blockplanung Oktober'!122:122,"Wahl 1")+SUMIFS('Blockplanung Oktober'!$19:$19,'Blockplanung Oktober'!122:122,"Wahl 2")</f>
        <v>0</v>
      </c>
      <c r="J103" s="9">
        <f t="shared" si="9"/>
        <v>336</v>
      </c>
      <c r="K103" s="9">
        <f t="shared" si="5"/>
        <v>132</v>
      </c>
      <c r="L103" s="9">
        <f t="shared" si="6"/>
        <v>48</v>
      </c>
      <c r="M103" s="9">
        <f t="shared" si="7"/>
        <v>12</v>
      </c>
      <c r="N103" s="7">
        <f t="shared" si="8"/>
        <v>120</v>
      </c>
      <c r="O103" s="316"/>
    </row>
    <row r="104" spans="1:15" x14ac:dyDescent="0.2">
      <c r="A104" s="258"/>
      <c r="B104" s="310"/>
      <c r="C104" s="11">
        <v>10</v>
      </c>
      <c r="D104" s="39"/>
      <c r="E104" s="9">
        <f>(SUMIFS('Tageplanung April'!$20:$20,'Tageplanung April'!123:123,"APH")+SUMIFS('Tageplanung April'!$18:$18,'Tageplanung April'!123:123,"Orient.Ph.")+SUMIFS('Tageplanung April'!$18:$18,'Tageplanung April'!123:123,"Vertiefung")+SUMIFS('Tageplanung April'!$18:$18,'Tageplanung April'!123:123,"Wahl 1")+SUMIFS('Tageplanung April'!$18:$18,'Tageplanung April'!123:123,"Wahl 2"))*(3+IF($D104="F",2,0))/5+(SUMIFS('Tageplanung August'!$20:$20,'Tageplanung August'!123:123,"APH")+SUMIFS('Tageplanung August'!$18:$18,'Tageplanung August'!123:123,"Orient.Ph.")+SUMIFS('Tageplanung August'!$18:$18,'Tageplanung August'!123:123,"Vertiefung")+SUMIFS('Tageplanung August'!$18:$18,'Tageplanung August'!123:123,"Wahl 1")+SUMIFS('Tageplanung August'!$18:$18,'Tageplanung August'!123:123,"Wahl 2"))*(3+IF($D104="F",2,0))/5+(SUMIFS('Tageplanung Oktober'!$20:$20,'Tageplanung Oktober'!123:123,"APH")+SUMIFS('Tageplanung Oktober'!$18:$18,'Tageplanung Oktober'!123:123,"Orient.Ph.")+SUMIFS('Tageplanung Oktober'!$18:$18,'Tageplanung Oktober'!123:123,"Vertiefung")+SUMIFS('Tageplanung Oktober'!$18:$18,'Tageplanung Oktober'!123:123,"Wahl 1")+SUMIFS('Tageplanung Oktober'!$18:$18,'Tageplanung Oktober'!123:123,"Wahl 2"))*(3+IF($D104="F",2,0))/5+SUMIFS('Blockplanung April'!$20:$20,'Blockplanung April'!123:123,"APH")+SUMIFS('Blockplanung April'!$18:$18,'Blockplanung April'!123:123,"Orient.Ph.")+SUMIFS('Blockplanung April'!$18:$18,'Blockplanung April'!123:123,"Vertiefung")+SUMIFS('Blockplanung April'!$18:$18,'Blockplanung April'!123:123,"Wahl 1")+SUMIFS('Blockplanung April'!$18:$18,'Blockplanung April'!123:123,"Wahl 2")+SUMIFS('Blockplanung August'!$20:$20,'Blockplanung August'!123:123,"APH")+SUMIFS('Blockplanung August'!$18:$18,'Blockplanung August'!123:123,"Orient.Ph.")+SUMIFS('Blockplanung August'!$18:$18,'Blockplanung August'!123:123,"Vertiefung")+SUMIFS('Blockplanung August'!$18:$18,'Blockplanung August'!123:123,"Wahl 1")+SUMIFS('Blockplanung August'!$18:$18,'Blockplanung August'!123:123,"Wahl 2")+SUMIFS('Blockplanung Oktober'!$20:$20,'Blockplanung Oktober'!123:123,"APH")+SUMIFS('Blockplanung Oktober'!$18:$18,'Blockplanung Oktober'!123:123,"Orient.Ph.")+SUMIFS('Blockplanung Oktober'!$18:$18,'Blockplanung Oktober'!123:123,"Vertiefung")+SUMIFS('Blockplanung Oktober'!$18:$18,'Blockplanung Oktober'!123:123,"Wahl 1")+SUMIFS('Blockplanung Oktober'!$18:$18,'Blockplanung Oktober'!123:123,"Wahl 2")</f>
        <v>142.4</v>
      </c>
      <c r="F104" s="9">
        <f>(SUMIFS('Tageplanung April'!$20:$20,'Tageplanung April'!123:123,"AD")+SUMIFS('Tageplanung April'!$17:$17,'Tageplanung April'!123:123,"Orient.Ph.")+SUMIFS('Tageplanung April'!$17:$17,'Tageplanung April'!123:123,"Vertiefung")+SUMIFS('Tageplanung April'!$17:$17,'Tageplanung April'!123:123,"Wahl 1")+SUMIFS('Tageplanung April'!$17:$17,'Tageplanung April'!123:123,"Wahl 2"))*(3+IF($D104="F",2,0))/5+(SUMIFS('Tageplanung August'!$20:$20,'Tageplanung August'!123:123,"AD")+SUMIFS('Tageplanung August'!$17:$17,'Tageplanung August'!123:123,"Orient.Ph.")+SUMIFS('Tageplanung August'!$17:$17,'Tageplanung August'!123:123,"Vertiefung")+SUMIFS('Tageplanung August'!$17:$17,'Tageplanung August'!123:123,"Wahl 1")+SUMIFS('Tageplanung August'!$17:$17,'Tageplanung August'!123:123,"Wahl 2"))*(3+IF($D104="F",2,0))/5+(SUMIFS('Tageplanung Oktober'!$20:$20,'Tageplanung Oktober'!123:123,"AD")+SUMIFS('Tageplanung Oktober'!$17:$17,'Tageplanung Oktober'!123:123,"Orient.Ph.")+SUMIFS('Tageplanung Oktober'!$17:$17,'Tageplanung Oktober'!123:123,"Vertiefung")+SUMIFS('Tageplanung Oktober'!$17:$17,'Tageplanung Oktober'!123:123,"Wahl 1")+SUMIFS('Tageplanung Oktober'!$17:$17,'Tageplanung Oktober'!123:123,"Wahl 2"))*(3+IF($D104="F",2,0))/5+SUMIFS('Blockplanung April'!$20:$20,'Blockplanung April'!123:123,"AD")+SUMIFS('Blockplanung April'!$17:$17,'Blockplanung April'!123:123,"Orient.Ph.")+SUMIFS('Blockplanung April'!$17:$17,'Blockplanung April'!123:123,"Vertiefung")+SUMIFS('Blockplanung April'!$17:$17,'Blockplanung April'!123:123,"Wahl 1")+SUMIFS('Blockplanung April'!$17:$17,'Blockplanung April'!123:123,"Wahl 2")+SUMIFS('Blockplanung August'!$20:$20,'Blockplanung August'!123:123,"AD")+SUMIFS('Blockplanung August'!$17:$17,'Blockplanung August'!123:123,"Orient.Ph.")+SUMIFS('Blockplanung August'!$17:$17,'Blockplanung August'!123:123,"Vertiefung")+SUMIFS('Blockplanung August'!$17:$17,'Blockplanung August'!123:123,"Wahl 1")+SUMIFS('Blockplanung August'!$17:$17,'Blockplanung August'!123:123,"Wahl 2")+SUMIFS('Blockplanung Oktober'!$20:$20,'Blockplanung Oktober'!123:123,"AD")+SUMIFS('Blockplanung Oktober'!$17:$17,'Blockplanung Oktober'!123:123,"Orient.Ph.")+SUMIFS('Blockplanung Oktober'!$17:$17,'Blockplanung Oktober'!123:123,"Vertiefung")+SUMIFS('Blockplanung Oktober'!$17:$17,'Blockplanung Oktober'!123:123,"Wahl 1")+SUMIFS('Blockplanung Oktober'!$17:$17,'Blockplanung Oktober'!123:123,"Wahl 2")</f>
        <v>144</v>
      </c>
      <c r="G104" s="9">
        <f>(SUMIFS('Tageplanung April'!$20:$20,'Tageplanung April'!123:123,"KH")+SUMIFS('Tageplanung April'!$15:$15,'Tageplanung April'!123:123,"Orient.Ph.")+SUMIFS('Tageplanung April'!$15:$15,'Tageplanung April'!123:123,"Vertiefung")+SUMIFS('Tageplanung April'!$15:$15,'Tageplanung April'!123:123,"Wahl 1")+SUMIFS('Tageplanung April'!$15:$15,'Tageplanung April'!123:123,"Wahl 2"))*(3+IF($D104="F",2,0))/5+(SUMIFS('Tageplanung August'!$20:$20,'Tageplanung August'!123:123,"KH")+SUMIFS('Tageplanung August'!$15:$15,'Tageplanung August'!123:123,"Orient.Ph.")+SUMIFS('Tageplanung August'!$15:$15,'Tageplanung August'!123:123,"Vertiefung")+SUMIFS('Tageplanung August'!$15:$15,'Tageplanung August'!123:123,"Wahl 1")+SUMIFS('Tageplanung August'!$15:$15,'Tageplanung August'!123:123,"Wahl 2"))*(3+IF($D104="F",2,0))/5+(SUMIFS('Tageplanung Oktober'!$20:$20,'Tageplanung Oktober'!123:123,"KH")+SUMIFS('Tageplanung Oktober'!$15:$15,'Tageplanung Oktober'!123:123,"Orient.Ph.")+SUMIFS('Tageplanung Oktober'!$15:$15,'Tageplanung Oktober'!123:123,"Vertiefung")+SUMIFS('Tageplanung Oktober'!$15:$15,'Tageplanung Oktober'!123:123,"Wahl 1")+SUMIFS('Tageplanung Oktober'!$15:$15,'Tageplanung Oktober'!123:123,"Wahl 2"))*(3+IF($D104="F",2,0))/5+SUMIFS('Blockplanung April'!$20:$20,'Blockplanung April'!123:123,"KH")+SUMIFS('Blockplanung April'!$15:$15,'Blockplanung April'!123:123,"Orient.Ph.")+SUMIFS('Blockplanung April'!$15:$15,'Blockplanung April'!123:123,"Vertiefung")+SUMIFS('Blockplanung April'!$15:$15,'Blockplanung April'!123:123,"Wahl 1")+SUMIFS('Blockplanung April'!$15:$15,'Blockplanung April'!123:123,"Wahl 2")+SUMIFS('Blockplanung August'!$20:$20,'Blockplanung August'!123:123,"KH")+SUMIFS('Blockplanung August'!$15:$15,'Blockplanung August'!123:123,"Orient.Ph.")+SUMIFS('Blockplanung August'!$15:$15,'Blockplanung August'!123:123,"Vertiefung")+SUMIFS('Blockplanung August'!$15:$15,'Blockplanung August'!123:123,"Wahl 1")+SUMIFS('Blockplanung August'!$15:$15,'Blockplanung August'!123:123,"Wahl 2")+SUMIFS('Blockplanung Oktober'!$20:$20,'Blockplanung Oktober'!123:123,"KH")+SUMIFS('Blockplanung Oktober'!$15:$15,'Blockplanung Oktober'!123:123,"Orient.Ph.")+SUMIFS('Blockplanung Oktober'!$15:$15,'Blockplanung Oktober'!123:123,"Vertiefung")+SUMIFS('Blockplanung Oktober'!$15:$15,'Blockplanung Oktober'!123:123,"Wahl 1")+SUMIFS('Blockplanung Oktober'!$15:$15,'Blockplanung Oktober'!123:123,"Wahl 2")</f>
        <v>135.19999999999999</v>
      </c>
      <c r="H104" s="9">
        <f>(SUMIFS('Tageplanung April'!$20:$20,'Tageplanung April'!123:123,"Päd")+SUMIFS('Tageplanung April'!$16:$16,'Tageplanung April'!123:123,"Orient.Ph.")+SUMIFS('Tageplanung April'!$16:$16,'Tageplanung April'!123:123,"Vertiefung")+SUMIFS('Tageplanung April'!$16:$16,'Tageplanung April'!123:123,"Wahl 1")+SUMIFS('Tageplanung April'!$16:$16,'Tageplanung April'!123:123,"Wahl 2"))*(3+IF($D104="F",2,0))/5+(SUMIFS('Tageplanung August'!$20:$20,'Tageplanung August'!123:123,"Päd")+SUMIFS('Tageplanung August'!$16:$16,'Tageplanung August'!123:123,"Orient.Ph.")+SUMIFS('Tageplanung August'!$16:$16,'Tageplanung August'!123:123,"Vertiefung")+SUMIFS('Tageplanung August'!$16:$16,'Tageplanung August'!123:123,"Wahl 1")+SUMIFS('Tageplanung August'!$16:$16,'Tageplanung August'!123:123,"Wahl 2"))*(3+IF($D104="F",2,0))/5+(SUMIFS('Tageplanung Oktober'!$20:$20,'Tageplanung Oktober'!123:123,"Päd")+SUMIFS('Tageplanung Oktober'!$16:$16,'Tageplanung Oktober'!123:123,"Orient.Ph.")+SUMIFS('Tageplanung Oktober'!$16:$16,'Tageplanung Oktober'!123:123,"Vertiefung")+SUMIFS('Tageplanung Oktober'!$16:$16,'Tageplanung Oktober'!123:123,"Wahl 1")+SUMIFS('Tageplanung Oktober'!$16:$16,'Tageplanung Oktober'!123:123,"Wahl 2"))*(3+IF($D104="F",2,0))/5+SUMIFS('Blockplanung April'!$20:$20,'Blockplanung April'!123:123,"Päd")+SUMIFS('Blockplanung April'!$16:$16,'Blockplanung April'!123:123,"Orient.Ph.")+SUMIFS('Blockplanung April'!$16:$16,'Blockplanung April'!123:123,"Vertiefung")+SUMIFS('Blockplanung April'!$16:$16,'Blockplanung April'!123:123,"Wahl 1")+SUMIFS('Blockplanung April'!$16:$16,'Blockplanung April'!123:123,"Wahl 2")+SUMIFS('Blockplanung August'!$20:$20,'Blockplanung August'!123:123,"Päd")+SUMIFS('Blockplanung August'!$16:$16,'Blockplanung August'!123:123,"Orient.Ph.")+SUMIFS('Blockplanung August'!$16:$16,'Blockplanung August'!123:123,"Vertiefung")+SUMIFS('Blockplanung August'!$16:$16,'Blockplanung August'!123:123,"Wahl 1")+SUMIFS('Blockplanung August'!$16:$16,'Blockplanung August'!123:123,"Wahl 2")+SUMIFS('Blockplanung Oktober'!$20:$20,'Blockplanung Oktober'!123:123,"Päd")+SUMIFS('Blockplanung Oktober'!$16:$16,'Blockplanung Oktober'!123:123,"Orient.Ph.")+SUMIFS('Blockplanung Oktober'!$16:$16,'Blockplanung Oktober'!123:123,"Vertiefung")+SUMIFS('Blockplanung Oktober'!$16:$16,'Blockplanung Oktober'!123:123,"Wahl 1")+SUMIFS('Blockplanung Oktober'!$16:$16,'Blockplanung Oktober'!123:123,"Wahl 2")</f>
        <v>17.600000000000001</v>
      </c>
      <c r="I104" s="9">
        <f>(SUMIFS('Tageplanung April'!$20:$20,'Tageplanung April'!123:123,"Psych")+SUMIFS('Tageplanung April'!$19:$19,'Tageplanung April'!123:123,"Orient.Ph.")+SUMIFS('Tageplanung April'!$19:$19,'Tageplanung April'!123:123,"Vertiefung")+SUMIFS('Tageplanung April'!$19:$19,'Tageplanung April'!123:123,"Wahl 1")+SUMIFS('Tageplanung April'!$19:$19,'Tageplanung April'!123:123,"Wahl 2"))*(3+IF($D104="F",2,0))/5+(SUMIFS('Tageplanung August'!$20:$20,'Tageplanung August'!123:123,"Psych")+SUMIFS('Tageplanung August'!$19:$19,'Tageplanung August'!123:123,"Orient.Ph.")+SUMIFS('Tageplanung August'!$19:$19,'Tageplanung August'!123:123,"Vertiefung")+SUMIFS('Tageplanung August'!$19:$19,'Tageplanung August'!123:123,"Wahl 1")+SUMIFS('Tageplanung August'!$19:$19,'Tageplanung August'!123:123,"Wahl 2"))*(3+IF($D104="F",2,0))/5+(SUMIFS('Tageplanung Oktober'!$20:$20,'Tageplanung Oktober'!123:123,"Psych")+SUMIFS('Tageplanung Oktober'!$19:$19,'Tageplanung Oktober'!123:123,"Orient.Ph.")+SUMIFS('Tageplanung Oktober'!$19:$19,'Tageplanung Oktober'!123:123,"Vertiefung")+SUMIFS('Tageplanung Oktober'!$19:$19,'Tageplanung Oktober'!123:123,"Wahl 1")+SUMIFS('Tageplanung Oktober'!$19:$19,'Tageplanung Oktober'!123:123,"Wahl 2"))*(3+IF($D104="F",2,0))/5+SUMIFS('Blockplanung April'!$20:$20,'Blockplanung April'!123:123,"Psych")+SUMIFS('Blockplanung April'!$19:$19,'Blockplanung April'!123:123,"Orient.Ph.")+SUMIFS('Blockplanung April'!$19:$19,'Blockplanung April'!123:123,"Vertiefung")+SUMIFS('Blockplanung April'!$19:$19,'Blockplanung April'!123:123,"Wahl 1")+SUMIFS('Blockplanung April'!$19:$19,'Blockplanung April'!123:123,"Wahl 2")+SUMIFS('Blockplanung August'!$20:$20,'Blockplanung August'!123:123,"Psych")+SUMIFS('Blockplanung August'!$19:$19,'Blockplanung August'!123:123,"Orient.Ph.")+SUMIFS('Blockplanung August'!$19:$19,'Blockplanung August'!123:123,"Vertiefung")+SUMIFS('Blockplanung August'!$19:$19,'Blockplanung August'!123:123,"Wahl 1")+SUMIFS('Blockplanung August'!$19:$19,'Blockplanung August'!123:123,"Wahl 2")+SUMIFS('Blockplanung Oktober'!$20:$20,'Blockplanung Oktober'!123:123,"Psych")+SUMIFS('Blockplanung Oktober'!$19:$19,'Blockplanung Oktober'!123:123,"Orient.Ph.")+SUMIFS('Blockplanung Oktober'!$19:$19,'Blockplanung Oktober'!123:123,"Vertiefung")+SUMIFS('Blockplanung Oktober'!$19:$19,'Blockplanung Oktober'!123:123,"Wahl 1")+SUMIFS('Blockplanung Oktober'!$19:$19,'Blockplanung Oktober'!123:123,"Wahl 2")</f>
        <v>0</v>
      </c>
      <c r="J104" s="9">
        <f t="shared" si="9"/>
        <v>336</v>
      </c>
      <c r="K104" s="9">
        <f t="shared" si="5"/>
        <v>132</v>
      </c>
      <c r="L104" s="9">
        <f t="shared" si="6"/>
        <v>48</v>
      </c>
      <c r="M104" s="9">
        <f t="shared" si="7"/>
        <v>12</v>
      </c>
      <c r="N104" s="7">
        <f t="shared" si="8"/>
        <v>120</v>
      </c>
      <c r="O104" s="316"/>
    </row>
    <row r="105" spans="1:15" x14ac:dyDescent="0.2">
      <c r="A105" s="258"/>
      <c r="B105" s="310"/>
      <c r="C105" s="11">
        <v>11</v>
      </c>
      <c r="D105" s="39"/>
      <c r="E105" s="9">
        <f>(SUMIFS('Tageplanung April'!$20:$20,'Tageplanung April'!124:124,"APH")+SUMIFS('Tageplanung April'!$18:$18,'Tageplanung April'!124:124,"Orient.Ph.")+SUMIFS('Tageplanung April'!$18:$18,'Tageplanung April'!124:124,"Vertiefung")+SUMIFS('Tageplanung April'!$18:$18,'Tageplanung April'!124:124,"Wahl 1")+SUMIFS('Tageplanung April'!$18:$18,'Tageplanung April'!124:124,"Wahl 2"))*(3+IF($D105="F",2,0))/5+(SUMIFS('Tageplanung August'!$20:$20,'Tageplanung August'!124:124,"APH")+SUMIFS('Tageplanung August'!$18:$18,'Tageplanung August'!124:124,"Orient.Ph.")+SUMIFS('Tageplanung August'!$18:$18,'Tageplanung August'!124:124,"Vertiefung")+SUMIFS('Tageplanung August'!$18:$18,'Tageplanung August'!124:124,"Wahl 1")+SUMIFS('Tageplanung August'!$18:$18,'Tageplanung August'!124:124,"Wahl 2"))*(3+IF($D105="F",2,0))/5+(SUMIFS('Tageplanung Oktober'!$20:$20,'Tageplanung Oktober'!124:124,"APH")+SUMIFS('Tageplanung Oktober'!$18:$18,'Tageplanung Oktober'!124:124,"Orient.Ph.")+SUMIFS('Tageplanung Oktober'!$18:$18,'Tageplanung Oktober'!124:124,"Vertiefung")+SUMIFS('Tageplanung Oktober'!$18:$18,'Tageplanung Oktober'!124:124,"Wahl 1")+SUMIFS('Tageplanung Oktober'!$18:$18,'Tageplanung Oktober'!124:124,"Wahl 2"))*(3+IF($D105="F",2,0))/5+SUMIFS('Blockplanung April'!$20:$20,'Blockplanung April'!124:124,"APH")+SUMIFS('Blockplanung April'!$18:$18,'Blockplanung April'!124:124,"Orient.Ph.")+SUMIFS('Blockplanung April'!$18:$18,'Blockplanung April'!124:124,"Vertiefung")+SUMIFS('Blockplanung April'!$18:$18,'Blockplanung April'!124:124,"Wahl 1")+SUMIFS('Blockplanung April'!$18:$18,'Blockplanung April'!124:124,"Wahl 2")+SUMIFS('Blockplanung August'!$20:$20,'Blockplanung August'!124:124,"APH")+SUMIFS('Blockplanung August'!$18:$18,'Blockplanung August'!124:124,"Orient.Ph.")+SUMIFS('Blockplanung August'!$18:$18,'Blockplanung August'!124:124,"Vertiefung")+SUMIFS('Blockplanung August'!$18:$18,'Blockplanung August'!124:124,"Wahl 1")+SUMIFS('Blockplanung August'!$18:$18,'Blockplanung August'!124:124,"Wahl 2")+SUMIFS('Blockplanung Oktober'!$20:$20,'Blockplanung Oktober'!124:124,"APH")+SUMIFS('Blockplanung Oktober'!$18:$18,'Blockplanung Oktober'!124:124,"Orient.Ph.")+SUMIFS('Blockplanung Oktober'!$18:$18,'Blockplanung Oktober'!124:124,"Vertiefung")+SUMIFS('Blockplanung Oktober'!$18:$18,'Blockplanung Oktober'!124:124,"Wahl 1")+SUMIFS('Blockplanung Oktober'!$18:$18,'Blockplanung Oktober'!124:124,"Wahl 2")</f>
        <v>142.4</v>
      </c>
      <c r="F105" s="9">
        <f>(SUMIFS('Tageplanung April'!$20:$20,'Tageplanung April'!124:124,"AD")+SUMIFS('Tageplanung April'!$17:$17,'Tageplanung April'!124:124,"Orient.Ph.")+SUMIFS('Tageplanung April'!$17:$17,'Tageplanung April'!124:124,"Vertiefung")+SUMIFS('Tageplanung April'!$17:$17,'Tageplanung April'!124:124,"Wahl 1")+SUMIFS('Tageplanung April'!$17:$17,'Tageplanung April'!124:124,"Wahl 2"))*(3+IF($D105="F",2,0))/5+(SUMIFS('Tageplanung August'!$20:$20,'Tageplanung August'!124:124,"AD")+SUMIFS('Tageplanung August'!$17:$17,'Tageplanung August'!124:124,"Orient.Ph.")+SUMIFS('Tageplanung August'!$17:$17,'Tageplanung August'!124:124,"Vertiefung")+SUMIFS('Tageplanung August'!$17:$17,'Tageplanung August'!124:124,"Wahl 1")+SUMIFS('Tageplanung August'!$17:$17,'Tageplanung August'!124:124,"Wahl 2"))*(3+IF($D105="F",2,0))/5+(SUMIFS('Tageplanung Oktober'!$20:$20,'Tageplanung Oktober'!124:124,"AD")+SUMIFS('Tageplanung Oktober'!$17:$17,'Tageplanung Oktober'!124:124,"Orient.Ph.")+SUMIFS('Tageplanung Oktober'!$17:$17,'Tageplanung Oktober'!124:124,"Vertiefung")+SUMIFS('Tageplanung Oktober'!$17:$17,'Tageplanung Oktober'!124:124,"Wahl 1")+SUMIFS('Tageplanung Oktober'!$17:$17,'Tageplanung Oktober'!124:124,"Wahl 2"))*(3+IF($D105="F",2,0))/5+SUMIFS('Blockplanung April'!$20:$20,'Blockplanung April'!124:124,"AD")+SUMIFS('Blockplanung April'!$17:$17,'Blockplanung April'!124:124,"Orient.Ph.")+SUMIFS('Blockplanung April'!$17:$17,'Blockplanung April'!124:124,"Vertiefung")+SUMIFS('Blockplanung April'!$17:$17,'Blockplanung April'!124:124,"Wahl 1")+SUMIFS('Blockplanung April'!$17:$17,'Blockplanung April'!124:124,"Wahl 2")+SUMIFS('Blockplanung August'!$20:$20,'Blockplanung August'!124:124,"AD")+SUMIFS('Blockplanung August'!$17:$17,'Blockplanung August'!124:124,"Orient.Ph.")+SUMIFS('Blockplanung August'!$17:$17,'Blockplanung August'!124:124,"Vertiefung")+SUMIFS('Blockplanung August'!$17:$17,'Blockplanung August'!124:124,"Wahl 1")+SUMIFS('Blockplanung August'!$17:$17,'Blockplanung August'!124:124,"Wahl 2")+SUMIFS('Blockplanung Oktober'!$20:$20,'Blockplanung Oktober'!124:124,"AD")+SUMIFS('Blockplanung Oktober'!$17:$17,'Blockplanung Oktober'!124:124,"Orient.Ph.")+SUMIFS('Blockplanung Oktober'!$17:$17,'Blockplanung Oktober'!124:124,"Vertiefung")+SUMIFS('Blockplanung Oktober'!$17:$17,'Blockplanung Oktober'!124:124,"Wahl 1")+SUMIFS('Blockplanung Oktober'!$17:$17,'Blockplanung Oktober'!124:124,"Wahl 2")</f>
        <v>144</v>
      </c>
      <c r="G105" s="9">
        <f>(SUMIFS('Tageplanung April'!$20:$20,'Tageplanung April'!124:124,"KH")+SUMIFS('Tageplanung April'!$15:$15,'Tageplanung April'!124:124,"Orient.Ph.")+SUMIFS('Tageplanung April'!$15:$15,'Tageplanung April'!124:124,"Vertiefung")+SUMIFS('Tageplanung April'!$15:$15,'Tageplanung April'!124:124,"Wahl 1")+SUMIFS('Tageplanung April'!$15:$15,'Tageplanung April'!124:124,"Wahl 2"))*(3+IF($D105="F",2,0))/5+(SUMIFS('Tageplanung August'!$20:$20,'Tageplanung August'!124:124,"KH")+SUMIFS('Tageplanung August'!$15:$15,'Tageplanung August'!124:124,"Orient.Ph.")+SUMIFS('Tageplanung August'!$15:$15,'Tageplanung August'!124:124,"Vertiefung")+SUMIFS('Tageplanung August'!$15:$15,'Tageplanung August'!124:124,"Wahl 1")+SUMIFS('Tageplanung August'!$15:$15,'Tageplanung August'!124:124,"Wahl 2"))*(3+IF($D105="F",2,0))/5+(SUMIFS('Tageplanung Oktober'!$20:$20,'Tageplanung Oktober'!124:124,"KH")+SUMIFS('Tageplanung Oktober'!$15:$15,'Tageplanung Oktober'!124:124,"Orient.Ph.")+SUMIFS('Tageplanung Oktober'!$15:$15,'Tageplanung Oktober'!124:124,"Vertiefung")+SUMIFS('Tageplanung Oktober'!$15:$15,'Tageplanung Oktober'!124:124,"Wahl 1")+SUMIFS('Tageplanung Oktober'!$15:$15,'Tageplanung Oktober'!124:124,"Wahl 2"))*(3+IF($D105="F",2,0))/5+SUMIFS('Blockplanung April'!$20:$20,'Blockplanung April'!124:124,"KH")+SUMIFS('Blockplanung April'!$15:$15,'Blockplanung April'!124:124,"Orient.Ph.")+SUMIFS('Blockplanung April'!$15:$15,'Blockplanung April'!124:124,"Vertiefung")+SUMIFS('Blockplanung April'!$15:$15,'Blockplanung April'!124:124,"Wahl 1")+SUMIFS('Blockplanung April'!$15:$15,'Blockplanung April'!124:124,"Wahl 2")+SUMIFS('Blockplanung August'!$20:$20,'Blockplanung August'!124:124,"KH")+SUMIFS('Blockplanung August'!$15:$15,'Blockplanung August'!124:124,"Orient.Ph.")+SUMIFS('Blockplanung August'!$15:$15,'Blockplanung August'!124:124,"Vertiefung")+SUMIFS('Blockplanung August'!$15:$15,'Blockplanung August'!124:124,"Wahl 1")+SUMIFS('Blockplanung August'!$15:$15,'Blockplanung August'!124:124,"Wahl 2")+SUMIFS('Blockplanung Oktober'!$20:$20,'Blockplanung Oktober'!124:124,"KH")+SUMIFS('Blockplanung Oktober'!$15:$15,'Blockplanung Oktober'!124:124,"Orient.Ph.")+SUMIFS('Blockplanung Oktober'!$15:$15,'Blockplanung Oktober'!124:124,"Vertiefung")+SUMIFS('Blockplanung Oktober'!$15:$15,'Blockplanung Oktober'!124:124,"Wahl 1")+SUMIFS('Blockplanung Oktober'!$15:$15,'Blockplanung Oktober'!124:124,"Wahl 2")</f>
        <v>135.19999999999999</v>
      </c>
      <c r="H105" s="9">
        <f>(SUMIFS('Tageplanung April'!$20:$20,'Tageplanung April'!124:124,"Päd")+SUMIFS('Tageplanung April'!$16:$16,'Tageplanung April'!124:124,"Orient.Ph.")+SUMIFS('Tageplanung April'!$16:$16,'Tageplanung April'!124:124,"Vertiefung")+SUMIFS('Tageplanung April'!$16:$16,'Tageplanung April'!124:124,"Wahl 1")+SUMIFS('Tageplanung April'!$16:$16,'Tageplanung April'!124:124,"Wahl 2"))*(3+IF($D105="F",2,0))/5+(SUMIFS('Tageplanung August'!$20:$20,'Tageplanung August'!124:124,"Päd")+SUMIFS('Tageplanung August'!$16:$16,'Tageplanung August'!124:124,"Orient.Ph.")+SUMIFS('Tageplanung August'!$16:$16,'Tageplanung August'!124:124,"Vertiefung")+SUMIFS('Tageplanung August'!$16:$16,'Tageplanung August'!124:124,"Wahl 1")+SUMIFS('Tageplanung August'!$16:$16,'Tageplanung August'!124:124,"Wahl 2"))*(3+IF($D105="F",2,0))/5+(SUMIFS('Tageplanung Oktober'!$20:$20,'Tageplanung Oktober'!124:124,"Päd")+SUMIFS('Tageplanung Oktober'!$16:$16,'Tageplanung Oktober'!124:124,"Orient.Ph.")+SUMIFS('Tageplanung Oktober'!$16:$16,'Tageplanung Oktober'!124:124,"Vertiefung")+SUMIFS('Tageplanung Oktober'!$16:$16,'Tageplanung Oktober'!124:124,"Wahl 1")+SUMIFS('Tageplanung Oktober'!$16:$16,'Tageplanung Oktober'!124:124,"Wahl 2"))*(3+IF($D105="F",2,0))/5+SUMIFS('Blockplanung April'!$20:$20,'Blockplanung April'!124:124,"Päd")+SUMIFS('Blockplanung April'!$16:$16,'Blockplanung April'!124:124,"Orient.Ph.")+SUMIFS('Blockplanung April'!$16:$16,'Blockplanung April'!124:124,"Vertiefung")+SUMIFS('Blockplanung April'!$16:$16,'Blockplanung April'!124:124,"Wahl 1")+SUMIFS('Blockplanung April'!$16:$16,'Blockplanung April'!124:124,"Wahl 2")+SUMIFS('Blockplanung August'!$20:$20,'Blockplanung August'!124:124,"Päd")+SUMIFS('Blockplanung August'!$16:$16,'Blockplanung August'!124:124,"Orient.Ph.")+SUMIFS('Blockplanung August'!$16:$16,'Blockplanung August'!124:124,"Vertiefung")+SUMIFS('Blockplanung August'!$16:$16,'Blockplanung August'!124:124,"Wahl 1")+SUMIFS('Blockplanung August'!$16:$16,'Blockplanung August'!124:124,"Wahl 2")+SUMIFS('Blockplanung Oktober'!$20:$20,'Blockplanung Oktober'!124:124,"Päd")+SUMIFS('Blockplanung Oktober'!$16:$16,'Blockplanung Oktober'!124:124,"Orient.Ph.")+SUMIFS('Blockplanung Oktober'!$16:$16,'Blockplanung Oktober'!124:124,"Vertiefung")+SUMIFS('Blockplanung Oktober'!$16:$16,'Blockplanung Oktober'!124:124,"Wahl 1")+SUMIFS('Blockplanung Oktober'!$16:$16,'Blockplanung Oktober'!124:124,"Wahl 2")</f>
        <v>17.600000000000001</v>
      </c>
      <c r="I105" s="9">
        <f>(SUMIFS('Tageplanung April'!$20:$20,'Tageplanung April'!124:124,"Psych")+SUMIFS('Tageplanung April'!$19:$19,'Tageplanung April'!124:124,"Orient.Ph.")+SUMIFS('Tageplanung April'!$19:$19,'Tageplanung April'!124:124,"Vertiefung")+SUMIFS('Tageplanung April'!$19:$19,'Tageplanung April'!124:124,"Wahl 1")+SUMIFS('Tageplanung April'!$19:$19,'Tageplanung April'!124:124,"Wahl 2"))*(3+IF($D105="F",2,0))/5+(SUMIFS('Tageplanung August'!$20:$20,'Tageplanung August'!124:124,"Psych")+SUMIFS('Tageplanung August'!$19:$19,'Tageplanung August'!124:124,"Orient.Ph.")+SUMIFS('Tageplanung August'!$19:$19,'Tageplanung August'!124:124,"Vertiefung")+SUMIFS('Tageplanung August'!$19:$19,'Tageplanung August'!124:124,"Wahl 1")+SUMIFS('Tageplanung August'!$19:$19,'Tageplanung August'!124:124,"Wahl 2"))*(3+IF($D105="F",2,0))/5+(SUMIFS('Tageplanung Oktober'!$20:$20,'Tageplanung Oktober'!124:124,"Psych")+SUMIFS('Tageplanung Oktober'!$19:$19,'Tageplanung Oktober'!124:124,"Orient.Ph.")+SUMIFS('Tageplanung Oktober'!$19:$19,'Tageplanung Oktober'!124:124,"Vertiefung")+SUMIFS('Tageplanung Oktober'!$19:$19,'Tageplanung Oktober'!124:124,"Wahl 1")+SUMIFS('Tageplanung Oktober'!$19:$19,'Tageplanung Oktober'!124:124,"Wahl 2"))*(3+IF($D105="F",2,0))/5+SUMIFS('Blockplanung April'!$20:$20,'Blockplanung April'!124:124,"Psych")+SUMIFS('Blockplanung April'!$19:$19,'Blockplanung April'!124:124,"Orient.Ph.")+SUMIFS('Blockplanung April'!$19:$19,'Blockplanung April'!124:124,"Vertiefung")+SUMIFS('Blockplanung April'!$19:$19,'Blockplanung April'!124:124,"Wahl 1")+SUMIFS('Blockplanung April'!$19:$19,'Blockplanung April'!124:124,"Wahl 2")+SUMIFS('Blockplanung August'!$20:$20,'Blockplanung August'!124:124,"Psych")+SUMIFS('Blockplanung August'!$19:$19,'Blockplanung August'!124:124,"Orient.Ph.")+SUMIFS('Blockplanung August'!$19:$19,'Blockplanung August'!124:124,"Vertiefung")+SUMIFS('Blockplanung August'!$19:$19,'Blockplanung August'!124:124,"Wahl 1")+SUMIFS('Blockplanung August'!$19:$19,'Blockplanung August'!124:124,"Wahl 2")+SUMIFS('Blockplanung Oktober'!$20:$20,'Blockplanung Oktober'!124:124,"Psych")+SUMIFS('Blockplanung Oktober'!$19:$19,'Blockplanung Oktober'!124:124,"Orient.Ph.")+SUMIFS('Blockplanung Oktober'!$19:$19,'Blockplanung Oktober'!124:124,"Vertiefung")+SUMIFS('Blockplanung Oktober'!$19:$19,'Blockplanung Oktober'!124:124,"Wahl 1")+SUMIFS('Blockplanung Oktober'!$19:$19,'Blockplanung Oktober'!124:124,"Wahl 2")</f>
        <v>0</v>
      </c>
      <c r="J105" s="9">
        <f t="shared" si="9"/>
        <v>336</v>
      </c>
      <c r="K105" s="9">
        <f t="shared" si="5"/>
        <v>132</v>
      </c>
      <c r="L105" s="9">
        <f t="shared" si="6"/>
        <v>48</v>
      </c>
      <c r="M105" s="9">
        <f t="shared" si="7"/>
        <v>12</v>
      </c>
      <c r="N105" s="7">
        <f t="shared" si="8"/>
        <v>120</v>
      </c>
      <c r="O105" s="316"/>
    </row>
    <row r="106" spans="1:15" x14ac:dyDescent="0.2">
      <c r="A106" s="258"/>
      <c r="B106" s="310"/>
      <c r="C106" s="11">
        <v>12</v>
      </c>
      <c r="D106" s="39"/>
      <c r="E106" s="9">
        <f>(SUMIFS('Tageplanung April'!$20:$20,'Tageplanung April'!125:125,"APH")+SUMIFS('Tageplanung April'!$18:$18,'Tageplanung April'!125:125,"Orient.Ph.")+SUMIFS('Tageplanung April'!$18:$18,'Tageplanung April'!125:125,"Vertiefung")+SUMIFS('Tageplanung April'!$18:$18,'Tageplanung April'!125:125,"Wahl 1")+SUMIFS('Tageplanung April'!$18:$18,'Tageplanung April'!125:125,"Wahl 2"))*(3+IF($D106="F",2,0))/5+(SUMIFS('Tageplanung August'!$20:$20,'Tageplanung August'!125:125,"APH")+SUMIFS('Tageplanung August'!$18:$18,'Tageplanung August'!125:125,"Orient.Ph.")+SUMIFS('Tageplanung August'!$18:$18,'Tageplanung August'!125:125,"Vertiefung")+SUMIFS('Tageplanung August'!$18:$18,'Tageplanung August'!125:125,"Wahl 1")+SUMIFS('Tageplanung August'!$18:$18,'Tageplanung August'!125:125,"Wahl 2"))*(3+IF($D106="F",2,0))/5+(SUMIFS('Tageplanung Oktober'!$20:$20,'Tageplanung Oktober'!125:125,"APH")+SUMIFS('Tageplanung Oktober'!$18:$18,'Tageplanung Oktober'!125:125,"Orient.Ph.")+SUMIFS('Tageplanung Oktober'!$18:$18,'Tageplanung Oktober'!125:125,"Vertiefung")+SUMIFS('Tageplanung Oktober'!$18:$18,'Tageplanung Oktober'!125:125,"Wahl 1")+SUMIFS('Tageplanung Oktober'!$18:$18,'Tageplanung Oktober'!125:125,"Wahl 2"))*(3+IF($D106="F",2,0))/5+SUMIFS('Blockplanung April'!$20:$20,'Blockplanung April'!125:125,"APH")+SUMIFS('Blockplanung April'!$18:$18,'Blockplanung April'!125:125,"Orient.Ph.")+SUMIFS('Blockplanung April'!$18:$18,'Blockplanung April'!125:125,"Vertiefung")+SUMIFS('Blockplanung April'!$18:$18,'Blockplanung April'!125:125,"Wahl 1")+SUMIFS('Blockplanung April'!$18:$18,'Blockplanung April'!125:125,"Wahl 2")+SUMIFS('Blockplanung August'!$20:$20,'Blockplanung August'!125:125,"APH")+SUMIFS('Blockplanung August'!$18:$18,'Blockplanung August'!125:125,"Orient.Ph.")+SUMIFS('Blockplanung August'!$18:$18,'Blockplanung August'!125:125,"Vertiefung")+SUMIFS('Blockplanung August'!$18:$18,'Blockplanung August'!125:125,"Wahl 1")+SUMIFS('Blockplanung August'!$18:$18,'Blockplanung August'!125:125,"Wahl 2")+SUMIFS('Blockplanung Oktober'!$20:$20,'Blockplanung Oktober'!125:125,"APH")+SUMIFS('Blockplanung Oktober'!$18:$18,'Blockplanung Oktober'!125:125,"Orient.Ph.")+SUMIFS('Blockplanung Oktober'!$18:$18,'Blockplanung Oktober'!125:125,"Vertiefung")+SUMIFS('Blockplanung Oktober'!$18:$18,'Blockplanung Oktober'!125:125,"Wahl 1")+SUMIFS('Blockplanung Oktober'!$18:$18,'Blockplanung Oktober'!125:125,"Wahl 2")</f>
        <v>126.4</v>
      </c>
      <c r="F106" s="9">
        <f>(SUMIFS('Tageplanung April'!$20:$20,'Tageplanung April'!125:125,"AD")+SUMIFS('Tageplanung April'!$17:$17,'Tageplanung April'!125:125,"Orient.Ph.")+SUMIFS('Tageplanung April'!$17:$17,'Tageplanung April'!125:125,"Vertiefung")+SUMIFS('Tageplanung April'!$17:$17,'Tageplanung April'!125:125,"Wahl 1")+SUMIFS('Tageplanung April'!$17:$17,'Tageplanung April'!125:125,"Wahl 2"))*(3+IF($D106="F",2,0))/5+(SUMIFS('Tageplanung August'!$20:$20,'Tageplanung August'!125:125,"AD")+SUMIFS('Tageplanung August'!$17:$17,'Tageplanung August'!125:125,"Orient.Ph.")+SUMIFS('Tageplanung August'!$17:$17,'Tageplanung August'!125:125,"Vertiefung")+SUMIFS('Tageplanung August'!$17:$17,'Tageplanung August'!125:125,"Wahl 1")+SUMIFS('Tageplanung August'!$17:$17,'Tageplanung August'!125:125,"Wahl 2"))*(3+IF($D106="F",2,0))/5+(SUMIFS('Tageplanung Oktober'!$20:$20,'Tageplanung Oktober'!125:125,"AD")+SUMIFS('Tageplanung Oktober'!$17:$17,'Tageplanung Oktober'!125:125,"Orient.Ph.")+SUMIFS('Tageplanung Oktober'!$17:$17,'Tageplanung Oktober'!125:125,"Vertiefung")+SUMIFS('Tageplanung Oktober'!$17:$17,'Tageplanung Oktober'!125:125,"Wahl 1")+SUMIFS('Tageplanung Oktober'!$17:$17,'Tageplanung Oktober'!125:125,"Wahl 2"))*(3+IF($D106="F",2,0))/5+SUMIFS('Blockplanung April'!$20:$20,'Blockplanung April'!125:125,"AD")+SUMIFS('Blockplanung April'!$17:$17,'Blockplanung April'!125:125,"Orient.Ph.")+SUMIFS('Blockplanung April'!$17:$17,'Blockplanung April'!125:125,"Vertiefung")+SUMIFS('Blockplanung April'!$17:$17,'Blockplanung April'!125:125,"Wahl 1")+SUMIFS('Blockplanung April'!$17:$17,'Blockplanung April'!125:125,"Wahl 2")+SUMIFS('Blockplanung August'!$20:$20,'Blockplanung August'!125:125,"AD")+SUMIFS('Blockplanung August'!$17:$17,'Blockplanung August'!125:125,"Orient.Ph.")+SUMIFS('Blockplanung August'!$17:$17,'Blockplanung August'!125:125,"Vertiefung")+SUMIFS('Blockplanung August'!$17:$17,'Blockplanung August'!125:125,"Wahl 1")+SUMIFS('Blockplanung August'!$17:$17,'Blockplanung August'!125:125,"Wahl 2")+SUMIFS('Blockplanung Oktober'!$20:$20,'Blockplanung Oktober'!125:125,"AD")+SUMIFS('Blockplanung Oktober'!$17:$17,'Blockplanung Oktober'!125:125,"Orient.Ph.")+SUMIFS('Blockplanung Oktober'!$17:$17,'Blockplanung Oktober'!125:125,"Vertiefung")+SUMIFS('Blockplanung Oktober'!$17:$17,'Blockplanung Oktober'!125:125,"Wahl 1")+SUMIFS('Blockplanung Oktober'!$17:$17,'Blockplanung Oktober'!125:125,"Wahl 2")</f>
        <v>124</v>
      </c>
      <c r="G106" s="9">
        <f>(SUMIFS('Tageplanung April'!$20:$20,'Tageplanung April'!125:125,"KH")+SUMIFS('Tageplanung April'!$15:$15,'Tageplanung April'!125:125,"Orient.Ph.")+SUMIFS('Tageplanung April'!$15:$15,'Tageplanung April'!125:125,"Vertiefung")+SUMIFS('Tageplanung April'!$15:$15,'Tageplanung April'!125:125,"Wahl 1")+SUMIFS('Tageplanung April'!$15:$15,'Tageplanung April'!125:125,"Wahl 2"))*(3+IF($D106="F",2,0))/5+(SUMIFS('Tageplanung August'!$20:$20,'Tageplanung August'!125:125,"KH")+SUMIFS('Tageplanung August'!$15:$15,'Tageplanung August'!125:125,"Orient.Ph.")+SUMIFS('Tageplanung August'!$15:$15,'Tageplanung August'!125:125,"Vertiefung")+SUMIFS('Tageplanung August'!$15:$15,'Tageplanung August'!125:125,"Wahl 1")+SUMIFS('Tageplanung August'!$15:$15,'Tageplanung August'!125:125,"Wahl 2"))*(3+IF($D106="F",2,0))/5+(SUMIFS('Tageplanung Oktober'!$20:$20,'Tageplanung Oktober'!125:125,"KH")+SUMIFS('Tageplanung Oktober'!$15:$15,'Tageplanung Oktober'!125:125,"Orient.Ph.")+SUMIFS('Tageplanung Oktober'!$15:$15,'Tageplanung Oktober'!125:125,"Vertiefung")+SUMIFS('Tageplanung Oktober'!$15:$15,'Tageplanung Oktober'!125:125,"Wahl 1")+SUMIFS('Tageplanung Oktober'!$15:$15,'Tageplanung Oktober'!125:125,"Wahl 2"))*(3+IF($D106="F",2,0))/5+SUMIFS('Blockplanung April'!$20:$20,'Blockplanung April'!125:125,"KH")+SUMIFS('Blockplanung April'!$15:$15,'Blockplanung April'!125:125,"Orient.Ph.")+SUMIFS('Blockplanung April'!$15:$15,'Blockplanung April'!125:125,"Vertiefung")+SUMIFS('Blockplanung April'!$15:$15,'Blockplanung April'!125:125,"Wahl 1")+SUMIFS('Blockplanung April'!$15:$15,'Blockplanung April'!125:125,"Wahl 2")+SUMIFS('Blockplanung August'!$20:$20,'Blockplanung August'!125:125,"KH")+SUMIFS('Blockplanung August'!$15:$15,'Blockplanung August'!125:125,"Orient.Ph.")+SUMIFS('Blockplanung August'!$15:$15,'Blockplanung August'!125:125,"Vertiefung")+SUMIFS('Blockplanung August'!$15:$15,'Blockplanung August'!125:125,"Wahl 1")+SUMIFS('Blockplanung August'!$15:$15,'Blockplanung August'!125:125,"Wahl 2")+SUMIFS('Blockplanung Oktober'!$20:$20,'Blockplanung Oktober'!125:125,"KH")+SUMIFS('Blockplanung Oktober'!$15:$15,'Blockplanung Oktober'!125:125,"Orient.Ph.")+SUMIFS('Blockplanung Oktober'!$15:$15,'Blockplanung Oktober'!125:125,"Vertiefung")+SUMIFS('Blockplanung Oktober'!$15:$15,'Blockplanung Oktober'!125:125,"Wahl 1")+SUMIFS('Blockplanung Oktober'!$15:$15,'Blockplanung Oktober'!125:125,"Wahl 2")</f>
        <v>115.2</v>
      </c>
      <c r="H106" s="9">
        <f>(SUMIFS('Tageplanung April'!$20:$20,'Tageplanung April'!125:125,"Päd")+SUMIFS('Tageplanung April'!$16:$16,'Tageplanung April'!125:125,"Orient.Ph.")+SUMIFS('Tageplanung April'!$16:$16,'Tageplanung April'!125:125,"Vertiefung")+SUMIFS('Tageplanung April'!$16:$16,'Tageplanung April'!125:125,"Wahl 1")+SUMIFS('Tageplanung April'!$16:$16,'Tageplanung April'!125:125,"Wahl 2"))*(3+IF($D106="F",2,0))/5+(SUMIFS('Tageplanung August'!$20:$20,'Tageplanung August'!125:125,"Päd")+SUMIFS('Tageplanung August'!$16:$16,'Tageplanung August'!125:125,"Orient.Ph.")+SUMIFS('Tageplanung August'!$16:$16,'Tageplanung August'!125:125,"Vertiefung")+SUMIFS('Tageplanung August'!$16:$16,'Tageplanung August'!125:125,"Wahl 1")+SUMIFS('Tageplanung August'!$16:$16,'Tageplanung August'!125:125,"Wahl 2"))*(3+IF($D106="F",2,0))/5+(SUMIFS('Tageplanung Oktober'!$20:$20,'Tageplanung Oktober'!125:125,"Päd")+SUMIFS('Tageplanung Oktober'!$16:$16,'Tageplanung Oktober'!125:125,"Orient.Ph.")+SUMIFS('Tageplanung Oktober'!$16:$16,'Tageplanung Oktober'!125:125,"Vertiefung")+SUMIFS('Tageplanung Oktober'!$16:$16,'Tageplanung Oktober'!125:125,"Wahl 1")+SUMIFS('Tageplanung Oktober'!$16:$16,'Tageplanung Oktober'!125:125,"Wahl 2"))*(3+IF($D106="F",2,0))/5+SUMIFS('Blockplanung April'!$20:$20,'Blockplanung April'!125:125,"Päd")+SUMIFS('Blockplanung April'!$16:$16,'Blockplanung April'!125:125,"Orient.Ph.")+SUMIFS('Blockplanung April'!$16:$16,'Blockplanung April'!125:125,"Vertiefung")+SUMIFS('Blockplanung April'!$16:$16,'Blockplanung April'!125:125,"Wahl 1")+SUMIFS('Blockplanung April'!$16:$16,'Blockplanung April'!125:125,"Wahl 2")+SUMIFS('Blockplanung August'!$20:$20,'Blockplanung August'!125:125,"Päd")+SUMIFS('Blockplanung August'!$16:$16,'Blockplanung August'!125:125,"Orient.Ph.")+SUMIFS('Blockplanung August'!$16:$16,'Blockplanung August'!125:125,"Vertiefung")+SUMIFS('Blockplanung August'!$16:$16,'Blockplanung August'!125:125,"Wahl 1")+SUMIFS('Blockplanung August'!$16:$16,'Blockplanung August'!125:125,"Wahl 2")+SUMIFS('Blockplanung Oktober'!$20:$20,'Blockplanung Oktober'!125:125,"Päd")+SUMIFS('Blockplanung Oktober'!$16:$16,'Blockplanung Oktober'!125:125,"Orient.Ph.")+SUMIFS('Blockplanung Oktober'!$16:$16,'Blockplanung Oktober'!125:125,"Vertiefung")+SUMIFS('Blockplanung Oktober'!$16:$16,'Blockplanung Oktober'!125:125,"Wahl 1")+SUMIFS('Blockplanung Oktober'!$16:$16,'Blockplanung Oktober'!125:125,"Wahl 2")</f>
        <v>13.6</v>
      </c>
      <c r="I106" s="9">
        <f>(SUMIFS('Tageplanung April'!$20:$20,'Tageplanung April'!125:125,"Psych")+SUMIFS('Tageplanung April'!$19:$19,'Tageplanung April'!125:125,"Orient.Ph.")+SUMIFS('Tageplanung April'!$19:$19,'Tageplanung April'!125:125,"Vertiefung")+SUMIFS('Tageplanung April'!$19:$19,'Tageplanung April'!125:125,"Wahl 1")+SUMIFS('Tageplanung April'!$19:$19,'Tageplanung April'!125:125,"Wahl 2"))*(3+IF($D106="F",2,0))/5+(SUMIFS('Tageplanung August'!$20:$20,'Tageplanung August'!125:125,"Psych")+SUMIFS('Tageplanung August'!$19:$19,'Tageplanung August'!125:125,"Orient.Ph.")+SUMIFS('Tageplanung August'!$19:$19,'Tageplanung August'!125:125,"Vertiefung")+SUMIFS('Tageplanung August'!$19:$19,'Tageplanung August'!125:125,"Wahl 1")+SUMIFS('Tageplanung August'!$19:$19,'Tageplanung August'!125:125,"Wahl 2"))*(3+IF($D106="F",2,0))/5+(SUMIFS('Tageplanung Oktober'!$20:$20,'Tageplanung Oktober'!125:125,"Psych")+SUMIFS('Tageplanung Oktober'!$19:$19,'Tageplanung Oktober'!125:125,"Orient.Ph.")+SUMIFS('Tageplanung Oktober'!$19:$19,'Tageplanung Oktober'!125:125,"Vertiefung")+SUMIFS('Tageplanung Oktober'!$19:$19,'Tageplanung Oktober'!125:125,"Wahl 1")+SUMIFS('Tageplanung Oktober'!$19:$19,'Tageplanung Oktober'!125:125,"Wahl 2"))*(3+IF($D106="F",2,0))/5+SUMIFS('Blockplanung April'!$20:$20,'Blockplanung April'!125:125,"Psych")+SUMIFS('Blockplanung April'!$19:$19,'Blockplanung April'!125:125,"Orient.Ph.")+SUMIFS('Blockplanung April'!$19:$19,'Blockplanung April'!125:125,"Vertiefung")+SUMIFS('Blockplanung April'!$19:$19,'Blockplanung April'!125:125,"Wahl 1")+SUMIFS('Blockplanung April'!$19:$19,'Blockplanung April'!125:125,"Wahl 2")+SUMIFS('Blockplanung August'!$20:$20,'Blockplanung August'!125:125,"Psych")+SUMIFS('Blockplanung August'!$19:$19,'Blockplanung August'!125:125,"Orient.Ph.")+SUMIFS('Blockplanung August'!$19:$19,'Blockplanung August'!125:125,"Vertiefung")+SUMIFS('Blockplanung August'!$19:$19,'Blockplanung August'!125:125,"Wahl 1")+SUMIFS('Blockplanung August'!$19:$19,'Blockplanung August'!125:125,"Wahl 2")+SUMIFS('Blockplanung Oktober'!$20:$20,'Blockplanung Oktober'!125:125,"Psych")+SUMIFS('Blockplanung Oktober'!$19:$19,'Blockplanung Oktober'!125:125,"Orient.Ph.")+SUMIFS('Blockplanung Oktober'!$19:$19,'Blockplanung Oktober'!125:125,"Vertiefung")+SUMIFS('Blockplanung Oktober'!$19:$19,'Blockplanung Oktober'!125:125,"Wahl 1")+SUMIFS('Blockplanung Oktober'!$19:$19,'Blockplanung Oktober'!125:125,"Wahl 2")</f>
        <v>0</v>
      </c>
      <c r="J106" s="9">
        <f t="shared" si="9"/>
        <v>336</v>
      </c>
      <c r="K106" s="9">
        <f t="shared" si="5"/>
        <v>132</v>
      </c>
      <c r="L106" s="9">
        <f t="shared" si="6"/>
        <v>48</v>
      </c>
      <c r="M106" s="9">
        <f t="shared" si="7"/>
        <v>12</v>
      </c>
      <c r="N106" s="7">
        <f t="shared" si="8"/>
        <v>120</v>
      </c>
      <c r="O106" s="316"/>
    </row>
    <row r="107" spans="1:15" x14ac:dyDescent="0.2">
      <c r="A107" s="258"/>
      <c r="B107" s="310"/>
      <c r="C107" s="11">
        <v>13</v>
      </c>
      <c r="D107" s="39"/>
      <c r="E107" s="9">
        <f>(SUMIFS('Tageplanung April'!$20:$20,'Tageplanung April'!126:126,"APH")+SUMIFS('Tageplanung April'!$18:$18,'Tageplanung April'!126:126,"Orient.Ph.")+SUMIFS('Tageplanung April'!$18:$18,'Tageplanung April'!126:126,"Vertiefung")+SUMIFS('Tageplanung April'!$18:$18,'Tageplanung April'!126:126,"Wahl 1")+SUMIFS('Tageplanung April'!$18:$18,'Tageplanung April'!126:126,"Wahl 2"))*(3+IF($D107="F",2,0))/5+(SUMIFS('Tageplanung August'!$20:$20,'Tageplanung August'!126:126,"APH")+SUMIFS('Tageplanung August'!$18:$18,'Tageplanung August'!126:126,"Orient.Ph.")+SUMIFS('Tageplanung August'!$18:$18,'Tageplanung August'!126:126,"Vertiefung")+SUMIFS('Tageplanung August'!$18:$18,'Tageplanung August'!126:126,"Wahl 1")+SUMIFS('Tageplanung August'!$18:$18,'Tageplanung August'!126:126,"Wahl 2"))*(3+IF($D107="F",2,0))/5+(SUMIFS('Tageplanung Oktober'!$20:$20,'Tageplanung Oktober'!126:126,"APH")+SUMIFS('Tageplanung Oktober'!$18:$18,'Tageplanung Oktober'!126:126,"Orient.Ph.")+SUMIFS('Tageplanung Oktober'!$18:$18,'Tageplanung Oktober'!126:126,"Vertiefung")+SUMIFS('Tageplanung Oktober'!$18:$18,'Tageplanung Oktober'!126:126,"Wahl 1")+SUMIFS('Tageplanung Oktober'!$18:$18,'Tageplanung Oktober'!126:126,"Wahl 2"))*(3+IF($D107="F",2,0))/5+SUMIFS('Blockplanung April'!$20:$20,'Blockplanung April'!126:126,"APH")+SUMIFS('Blockplanung April'!$18:$18,'Blockplanung April'!126:126,"Orient.Ph.")+SUMIFS('Blockplanung April'!$18:$18,'Blockplanung April'!126:126,"Vertiefung")+SUMIFS('Blockplanung April'!$18:$18,'Blockplanung April'!126:126,"Wahl 1")+SUMIFS('Blockplanung April'!$18:$18,'Blockplanung April'!126:126,"Wahl 2")+SUMIFS('Blockplanung August'!$20:$20,'Blockplanung August'!126:126,"APH")+SUMIFS('Blockplanung August'!$18:$18,'Blockplanung August'!126:126,"Orient.Ph.")+SUMIFS('Blockplanung August'!$18:$18,'Blockplanung August'!126:126,"Vertiefung")+SUMIFS('Blockplanung August'!$18:$18,'Blockplanung August'!126:126,"Wahl 1")+SUMIFS('Blockplanung August'!$18:$18,'Blockplanung August'!126:126,"Wahl 2")+SUMIFS('Blockplanung Oktober'!$20:$20,'Blockplanung Oktober'!126:126,"APH")+SUMIFS('Blockplanung Oktober'!$18:$18,'Blockplanung Oktober'!126:126,"Orient.Ph.")+SUMIFS('Blockplanung Oktober'!$18:$18,'Blockplanung Oktober'!126:126,"Vertiefung")+SUMIFS('Blockplanung Oktober'!$18:$18,'Blockplanung Oktober'!126:126,"Wahl 1")+SUMIFS('Blockplanung Oktober'!$18:$18,'Blockplanung Oktober'!126:126,"Wahl 2")</f>
        <v>156.4</v>
      </c>
      <c r="F107" s="9">
        <f>(SUMIFS('Tageplanung April'!$20:$20,'Tageplanung April'!126:126,"AD")+SUMIFS('Tageplanung April'!$17:$17,'Tageplanung April'!126:126,"Orient.Ph.")+SUMIFS('Tageplanung April'!$17:$17,'Tageplanung April'!126:126,"Vertiefung")+SUMIFS('Tageplanung April'!$17:$17,'Tageplanung April'!126:126,"Wahl 1")+SUMIFS('Tageplanung April'!$17:$17,'Tageplanung April'!126:126,"Wahl 2"))*(3+IF($D107="F",2,0))/5+(SUMIFS('Tageplanung August'!$20:$20,'Tageplanung August'!126:126,"AD")+SUMIFS('Tageplanung August'!$17:$17,'Tageplanung August'!126:126,"Orient.Ph.")+SUMIFS('Tageplanung August'!$17:$17,'Tageplanung August'!126:126,"Vertiefung")+SUMIFS('Tageplanung August'!$17:$17,'Tageplanung August'!126:126,"Wahl 1")+SUMIFS('Tageplanung August'!$17:$17,'Tageplanung August'!126:126,"Wahl 2"))*(3+IF($D107="F",2,0))/5+(SUMIFS('Tageplanung Oktober'!$20:$20,'Tageplanung Oktober'!126:126,"AD")+SUMIFS('Tageplanung Oktober'!$17:$17,'Tageplanung Oktober'!126:126,"Orient.Ph.")+SUMIFS('Tageplanung Oktober'!$17:$17,'Tageplanung Oktober'!126:126,"Vertiefung")+SUMIFS('Tageplanung Oktober'!$17:$17,'Tageplanung Oktober'!126:126,"Wahl 1")+SUMIFS('Tageplanung Oktober'!$17:$17,'Tageplanung Oktober'!126:126,"Wahl 2"))*(3+IF($D107="F",2,0))/5+SUMIFS('Blockplanung April'!$20:$20,'Blockplanung April'!126:126,"AD")+SUMIFS('Blockplanung April'!$17:$17,'Blockplanung April'!126:126,"Orient.Ph.")+SUMIFS('Blockplanung April'!$17:$17,'Blockplanung April'!126:126,"Vertiefung")+SUMIFS('Blockplanung April'!$17:$17,'Blockplanung April'!126:126,"Wahl 1")+SUMIFS('Blockplanung April'!$17:$17,'Blockplanung April'!126:126,"Wahl 2")+SUMIFS('Blockplanung August'!$20:$20,'Blockplanung August'!126:126,"AD")+SUMIFS('Blockplanung August'!$17:$17,'Blockplanung August'!126:126,"Orient.Ph.")+SUMIFS('Blockplanung August'!$17:$17,'Blockplanung August'!126:126,"Vertiefung")+SUMIFS('Blockplanung August'!$17:$17,'Blockplanung August'!126:126,"Wahl 1")+SUMIFS('Blockplanung August'!$17:$17,'Blockplanung August'!126:126,"Wahl 2")+SUMIFS('Blockplanung Oktober'!$20:$20,'Blockplanung Oktober'!126:126,"AD")+SUMIFS('Blockplanung Oktober'!$17:$17,'Blockplanung Oktober'!126:126,"Orient.Ph.")+SUMIFS('Blockplanung Oktober'!$17:$17,'Blockplanung Oktober'!126:126,"Vertiefung")+SUMIFS('Blockplanung Oktober'!$17:$17,'Blockplanung Oktober'!126:126,"Wahl 1")+SUMIFS('Blockplanung Oktober'!$17:$17,'Blockplanung Oktober'!126:126,"Wahl 2")</f>
        <v>139</v>
      </c>
      <c r="G107" s="9">
        <f>(SUMIFS('Tageplanung April'!$20:$20,'Tageplanung April'!126:126,"KH")+SUMIFS('Tageplanung April'!$15:$15,'Tageplanung April'!126:126,"Orient.Ph.")+SUMIFS('Tageplanung April'!$15:$15,'Tageplanung April'!126:126,"Vertiefung")+SUMIFS('Tageplanung April'!$15:$15,'Tageplanung April'!126:126,"Wahl 1")+SUMIFS('Tageplanung April'!$15:$15,'Tageplanung April'!126:126,"Wahl 2"))*(3+IF($D107="F",2,0))/5+(SUMIFS('Tageplanung August'!$20:$20,'Tageplanung August'!126:126,"KH")+SUMIFS('Tageplanung August'!$15:$15,'Tageplanung August'!126:126,"Orient.Ph.")+SUMIFS('Tageplanung August'!$15:$15,'Tageplanung August'!126:126,"Vertiefung")+SUMIFS('Tageplanung August'!$15:$15,'Tageplanung August'!126:126,"Wahl 1")+SUMIFS('Tageplanung August'!$15:$15,'Tageplanung August'!126:126,"Wahl 2"))*(3+IF($D107="F",2,0))/5+(SUMIFS('Tageplanung Oktober'!$20:$20,'Tageplanung Oktober'!126:126,"KH")+SUMIFS('Tageplanung Oktober'!$15:$15,'Tageplanung Oktober'!126:126,"Orient.Ph.")+SUMIFS('Tageplanung Oktober'!$15:$15,'Tageplanung Oktober'!126:126,"Vertiefung")+SUMIFS('Tageplanung Oktober'!$15:$15,'Tageplanung Oktober'!126:126,"Wahl 1")+SUMIFS('Tageplanung Oktober'!$15:$15,'Tageplanung Oktober'!126:126,"Wahl 2"))*(3+IF($D107="F",2,0))/5+SUMIFS('Blockplanung April'!$20:$20,'Blockplanung April'!126:126,"KH")+SUMIFS('Blockplanung April'!$15:$15,'Blockplanung April'!126:126,"Orient.Ph.")+SUMIFS('Blockplanung April'!$15:$15,'Blockplanung April'!126:126,"Vertiefung")+SUMIFS('Blockplanung April'!$15:$15,'Blockplanung April'!126:126,"Wahl 1")+SUMIFS('Blockplanung April'!$15:$15,'Blockplanung April'!126:126,"Wahl 2")+SUMIFS('Blockplanung August'!$20:$20,'Blockplanung August'!126:126,"KH")+SUMIFS('Blockplanung August'!$15:$15,'Blockplanung August'!126:126,"Orient.Ph.")+SUMIFS('Blockplanung August'!$15:$15,'Blockplanung August'!126:126,"Vertiefung")+SUMIFS('Blockplanung August'!$15:$15,'Blockplanung August'!126:126,"Wahl 1")+SUMIFS('Blockplanung August'!$15:$15,'Blockplanung August'!126:126,"Wahl 2")+SUMIFS('Blockplanung Oktober'!$20:$20,'Blockplanung Oktober'!126:126,"KH")+SUMIFS('Blockplanung Oktober'!$15:$15,'Blockplanung Oktober'!126:126,"Orient.Ph.")+SUMIFS('Blockplanung Oktober'!$15:$15,'Blockplanung Oktober'!126:126,"Vertiefung")+SUMIFS('Blockplanung Oktober'!$15:$15,'Blockplanung Oktober'!126:126,"Wahl 1")+SUMIFS('Blockplanung Oktober'!$15:$15,'Blockplanung Oktober'!126:126,"Wahl 2")</f>
        <v>129.6</v>
      </c>
      <c r="H107" s="9">
        <f>(SUMIFS('Tageplanung April'!$20:$20,'Tageplanung April'!126:126,"Päd")+SUMIFS('Tageplanung April'!$16:$16,'Tageplanung April'!126:126,"Orient.Ph.")+SUMIFS('Tageplanung April'!$16:$16,'Tageplanung April'!126:126,"Vertiefung")+SUMIFS('Tageplanung April'!$16:$16,'Tageplanung April'!126:126,"Wahl 1")+SUMIFS('Tageplanung April'!$16:$16,'Tageplanung April'!126:126,"Wahl 2"))*(3+IF($D107="F",2,0))/5+(SUMIFS('Tageplanung August'!$20:$20,'Tageplanung August'!126:126,"Päd")+SUMIFS('Tageplanung August'!$16:$16,'Tageplanung August'!126:126,"Orient.Ph.")+SUMIFS('Tageplanung August'!$16:$16,'Tageplanung August'!126:126,"Vertiefung")+SUMIFS('Tageplanung August'!$16:$16,'Tageplanung August'!126:126,"Wahl 1")+SUMIFS('Tageplanung August'!$16:$16,'Tageplanung August'!126:126,"Wahl 2"))*(3+IF($D107="F",2,0))/5+(SUMIFS('Tageplanung Oktober'!$20:$20,'Tageplanung Oktober'!126:126,"Päd")+SUMIFS('Tageplanung Oktober'!$16:$16,'Tageplanung Oktober'!126:126,"Orient.Ph.")+SUMIFS('Tageplanung Oktober'!$16:$16,'Tageplanung Oktober'!126:126,"Vertiefung")+SUMIFS('Tageplanung Oktober'!$16:$16,'Tageplanung Oktober'!126:126,"Wahl 1")+SUMIFS('Tageplanung Oktober'!$16:$16,'Tageplanung Oktober'!126:126,"Wahl 2"))*(3+IF($D107="F",2,0))/5+SUMIFS('Blockplanung April'!$20:$20,'Blockplanung April'!126:126,"Päd")+SUMIFS('Blockplanung April'!$16:$16,'Blockplanung April'!126:126,"Orient.Ph.")+SUMIFS('Blockplanung April'!$16:$16,'Blockplanung April'!126:126,"Vertiefung")+SUMIFS('Blockplanung April'!$16:$16,'Blockplanung April'!126:126,"Wahl 1")+SUMIFS('Blockplanung April'!$16:$16,'Blockplanung April'!126:126,"Wahl 2")+SUMIFS('Blockplanung August'!$20:$20,'Blockplanung August'!126:126,"Päd")+SUMIFS('Blockplanung August'!$16:$16,'Blockplanung August'!126:126,"Orient.Ph.")+SUMIFS('Blockplanung August'!$16:$16,'Blockplanung August'!126:126,"Vertiefung")+SUMIFS('Blockplanung August'!$16:$16,'Blockplanung August'!126:126,"Wahl 1")+SUMIFS('Blockplanung August'!$16:$16,'Blockplanung August'!126:126,"Wahl 2")+SUMIFS('Blockplanung Oktober'!$20:$20,'Blockplanung Oktober'!126:126,"Päd")+SUMIFS('Blockplanung Oktober'!$16:$16,'Blockplanung Oktober'!126:126,"Orient.Ph.")+SUMIFS('Blockplanung Oktober'!$16:$16,'Blockplanung Oktober'!126:126,"Vertiefung")+SUMIFS('Blockplanung Oktober'!$16:$16,'Blockplanung Oktober'!126:126,"Wahl 1")+SUMIFS('Blockplanung Oktober'!$16:$16,'Blockplanung Oktober'!126:126,"Wahl 2")</f>
        <v>14.2</v>
      </c>
      <c r="I107" s="9">
        <f>(SUMIFS('Tageplanung April'!$20:$20,'Tageplanung April'!126:126,"Psych")+SUMIFS('Tageplanung April'!$19:$19,'Tageplanung April'!126:126,"Orient.Ph.")+SUMIFS('Tageplanung April'!$19:$19,'Tageplanung April'!126:126,"Vertiefung")+SUMIFS('Tageplanung April'!$19:$19,'Tageplanung April'!126:126,"Wahl 1")+SUMIFS('Tageplanung April'!$19:$19,'Tageplanung April'!126:126,"Wahl 2"))*(3+IF($D107="F",2,0))/5+(SUMIFS('Tageplanung August'!$20:$20,'Tageplanung August'!126:126,"Psych")+SUMIFS('Tageplanung August'!$19:$19,'Tageplanung August'!126:126,"Orient.Ph.")+SUMIFS('Tageplanung August'!$19:$19,'Tageplanung August'!126:126,"Vertiefung")+SUMIFS('Tageplanung August'!$19:$19,'Tageplanung August'!126:126,"Wahl 1")+SUMIFS('Tageplanung August'!$19:$19,'Tageplanung August'!126:126,"Wahl 2"))*(3+IF($D107="F",2,0))/5+(SUMIFS('Tageplanung Oktober'!$20:$20,'Tageplanung Oktober'!126:126,"Psych")+SUMIFS('Tageplanung Oktober'!$19:$19,'Tageplanung Oktober'!126:126,"Orient.Ph.")+SUMIFS('Tageplanung Oktober'!$19:$19,'Tageplanung Oktober'!126:126,"Vertiefung")+SUMIFS('Tageplanung Oktober'!$19:$19,'Tageplanung Oktober'!126:126,"Wahl 1")+SUMIFS('Tageplanung Oktober'!$19:$19,'Tageplanung Oktober'!126:126,"Wahl 2"))*(3+IF($D107="F",2,0))/5+SUMIFS('Blockplanung April'!$20:$20,'Blockplanung April'!126:126,"Psych")+SUMIFS('Blockplanung April'!$19:$19,'Blockplanung April'!126:126,"Orient.Ph.")+SUMIFS('Blockplanung April'!$19:$19,'Blockplanung April'!126:126,"Vertiefung")+SUMIFS('Blockplanung April'!$19:$19,'Blockplanung April'!126:126,"Wahl 1")+SUMIFS('Blockplanung April'!$19:$19,'Blockplanung April'!126:126,"Wahl 2")+SUMIFS('Blockplanung August'!$20:$20,'Blockplanung August'!126:126,"Psych")+SUMIFS('Blockplanung August'!$19:$19,'Blockplanung August'!126:126,"Orient.Ph.")+SUMIFS('Blockplanung August'!$19:$19,'Blockplanung August'!126:126,"Vertiefung")+SUMIFS('Blockplanung August'!$19:$19,'Blockplanung August'!126:126,"Wahl 1")+SUMIFS('Blockplanung August'!$19:$19,'Blockplanung August'!126:126,"Wahl 2")+SUMIFS('Blockplanung Oktober'!$20:$20,'Blockplanung Oktober'!126:126,"Psych")+SUMIFS('Blockplanung Oktober'!$19:$19,'Blockplanung Oktober'!126:126,"Orient.Ph.")+SUMIFS('Blockplanung Oktober'!$19:$19,'Blockplanung Oktober'!126:126,"Vertiefung")+SUMIFS('Blockplanung Oktober'!$19:$19,'Blockplanung Oktober'!126:126,"Wahl 1")+SUMIFS('Blockplanung Oktober'!$19:$19,'Blockplanung Oktober'!126:126,"Wahl 2")</f>
        <v>0</v>
      </c>
      <c r="J107" s="9">
        <f t="shared" si="9"/>
        <v>336</v>
      </c>
      <c r="K107" s="9">
        <f t="shared" si="5"/>
        <v>132</v>
      </c>
      <c r="L107" s="9">
        <f t="shared" si="6"/>
        <v>48</v>
      </c>
      <c r="M107" s="9">
        <f t="shared" si="7"/>
        <v>12</v>
      </c>
      <c r="N107" s="7">
        <f t="shared" si="8"/>
        <v>120</v>
      </c>
      <c r="O107" s="316"/>
    </row>
    <row r="108" spans="1:15" x14ac:dyDescent="0.2">
      <c r="A108" s="258"/>
      <c r="B108" s="310" t="s">
        <v>7</v>
      </c>
      <c r="C108" s="11">
        <v>14</v>
      </c>
      <c r="D108" s="39"/>
      <c r="E108" s="9">
        <f>(SUMIFS('Tageplanung April'!$20:$20,'Tageplanung April'!127:127,"APH")+SUMIFS('Tageplanung April'!$18:$18,'Tageplanung April'!127:127,"Orient.Ph.")+SUMIFS('Tageplanung April'!$18:$18,'Tageplanung April'!127:127,"Vertiefung")+SUMIFS('Tageplanung April'!$18:$18,'Tageplanung April'!127:127,"Wahl 1")+SUMIFS('Tageplanung April'!$18:$18,'Tageplanung April'!127:127,"Wahl 2"))*(3+IF($D108="F",2,0))/5+(SUMIFS('Tageplanung August'!$20:$20,'Tageplanung August'!127:127,"APH")+SUMIFS('Tageplanung August'!$18:$18,'Tageplanung August'!127:127,"Orient.Ph.")+SUMIFS('Tageplanung August'!$18:$18,'Tageplanung August'!127:127,"Vertiefung")+SUMIFS('Tageplanung August'!$18:$18,'Tageplanung August'!127:127,"Wahl 1")+SUMIFS('Tageplanung August'!$18:$18,'Tageplanung August'!127:127,"Wahl 2"))*(3+IF($D108="F",2,0))/5+(SUMIFS('Tageplanung Oktober'!$20:$20,'Tageplanung Oktober'!127:127,"APH")+SUMIFS('Tageplanung Oktober'!$18:$18,'Tageplanung Oktober'!127:127,"Orient.Ph.")+SUMIFS('Tageplanung Oktober'!$18:$18,'Tageplanung Oktober'!127:127,"Vertiefung")+SUMIFS('Tageplanung Oktober'!$18:$18,'Tageplanung Oktober'!127:127,"Wahl 1")+SUMIFS('Tageplanung Oktober'!$18:$18,'Tageplanung Oktober'!127:127,"Wahl 2"))*(3+IF($D108="F",2,0))/5+SUMIFS('Blockplanung April'!$20:$20,'Blockplanung April'!127:127,"APH")+SUMIFS('Blockplanung April'!$18:$18,'Blockplanung April'!127:127,"Orient.Ph.")+SUMIFS('Blockplanung April'!$18:$18,'Blockplanung April'!127:127,"Vertiefung")+SUMIFS('Blockplanung April'!$18:$18,'Blockplanung April'!127:127,"Wahl 1")+SUMIFS('Blockplanung April'!$18:$18,'Blockplanung April'!127:127,"Wahl 2")+SUMIFS('Blockplanung August'!$20:$20,'Blockplanung August'!127:127,"APH")+SUMIFS('Blockplanung August'!$18:$18,'Blockplanung August'!127:127,"Orient.Ph.")+SUMIFS('Blockplanung August'!$18:$18,'Blockplanung August'!127:127,"Vertiefung")+SUMIFS('Blockplanung August'!$18:$18,'Blockplanung August'!127:127,"Wahl 1")+SUMIFS('Blockplanung August'!$18:$18,'Blockplanung August'!127:127,"Wahl 2")+SUMIFS('Blockplanung Oktober'!$20:$20,'Blockplanung Oktober'!127:127,"APH")+SUMIFS('Blockplanung Oktober'!$18:$18,'Blockplanung Oktober'!127:127,"Orient.Ph.")+SUMIFS('Blockplanung Oktober'!$18:$18,'Blockplanung Oktober'!127:127,"Vertiefung")+SUMIFS('Blockplanung Oktober'!$18:$18,'Blockplanung Oktober'!127:127,"Wahl 1")+SUMIFS('Blockplanung Oktober'!$18:$18,'Blockplanung Oktober'!127:127,"Wahl 2")</f>
        <v>194.39999999999998</v>
      </c>
      <c r="F108" s="9">
        <f>(SUMIFS('Tageplanung April'!$20:$20,'Tageplanung April'!127:127,"AD")+SUMIFS('Tageplanung April'!$17:$17,'Tageplanung April'!127:127,"Orient.Ph.")+SUMIFS('Tageplanung April'!$17:$17,'Tageplanung April'!127:127,"Vertiefung")+SUMIFS('Tageplanung April'!$17:$17,'Tageplanung April'!127:127,"Wahl 1")+SUMIFS('Tageplanung April'!$17:$17,'Tageplanung April'!127:127,"Wahl 2"))*(3+IF($D108="F",2,0))/5+(SUMIFS('Tageplanung August'!$20:$20,'Tageplanung August'!127:127,"AD")+SUMIFS('Tageplanung August'!$17:$17,'Tageplanung August'!127:127,"Orient.Ph.")+SUMIFS('Tageplanung August'!$17:$17,'Tageplanung August'!127:127,"Vertiefung")+SUMIFS('Tageplanung August'!$17:$17,'Tageplanung August'!127:127,"Wahl 1")+SUMIFS('Tageplanung August'!$17:$17,'Tageplanung August'!127:127,"Wahl 2"))*(3+IF($D108="F",2,0))/5+(SUMIFS('Tageplanung Oktober'!$20:$20,'Tageplanung Oktober'!127:127,"AD")+SUMIFS('Tageplanung Oktober'!$17:$17,'Tageplanung Oktober'!127:127,"Orient.Ph.")+SUMIFS('Tageplanung Oktober'!$17:$17,'Tageplanung Oktober'!127:127,"Vertiefung")+SUMIFS('Tageplanung Oktober'!$17:$17,'Tageplanung Oktober'!127:127,"Wahl 1")+SUMIFS('Tageplanung Oktober'!$17:$17,'Tageplanung Oktober'!127:127,"Wahl 2"))*(3+IF($D108="F",2,0))/5+SUMIFS('Blockplanung April'!$20:$20,'Blockplanung April'!127:127,"AD")+SUMIFS('Blockplanung April'!$17:$17,'Blockplanung April'!127:127,"Orient.Ph.")+SUMIFS('Blockplanung April'!$17:$17,'Blockplanung April'!127:127,"Vertiefung")+SUMIFS('Blockplanung April'!$17:$17,'Blockplanung April'!127:127,"Wahl 1")+SUMIFS('Blockplanung April'!$17:$17,'Blockplanung April'!127:127,"Wahl 2")+SUMIFS('Blockplanung August'!$20:$20,'Blockplanung August'!127:127,"AD")+SUMIFS('Blockplanung August'!$17:$17,'Blockplanung August'!127:127,"Orient.Ph.")+SUMIFS('Blockplanung August'!$17:$17,'Blockplanung August'!127:127,"Vertiefung")+SUMIFS('Blockplanung August'!$17:$17,'Blockplanung August'!127:127,"Wahl 1")+SUMIFS('Blockplanung August'!$17:$17,'Blockplanung August'!127:127,"Wahl 2")+SUMIFS('Blockplanung Oktober'!$20:$20,'Blockplanung Oktober'!127:127,"AD")+SUMIFS('Blockplanung Oktober'!$17:$17,'Blockplanung Oktober'!127:127,"Orient.Ph.")+SUMIFS('Blockplanung Oktober'!$17:$17,'Blockplanung Oktober'!127:127,"Vertiefung")+SUMIFS('Blockplanung Oktober'!$17:$17,'Blockplanung Oktober'!127:127,"Wahl 1")+SUMIFS('Blockplanung Oktober'!$17:$17,'Blockplanung Oktober'!127:127,"Wahl 2")</f>
        <v>157.80000000000001</v>
      </c>
      <c r="G108" s="9">
        <f>(SUMIFS('Tageplanung April'!$20:$20,'Tageplanung April'!127:127,"KH")+SUMIFS('Tageplanung April'!$15:$15,'Tageplanung April'!127:127,"Orient.Ph.")+SUMIFS('Tageplanung April'!$15:$15,'Tageplanung April'!127:127,"Vertiefung")+SUMIFS('Tageplanung April'!$15:$15,'Tageplanung April'!127:127,"Wahl 1")+SUMIFS('Tageplanung April'!$15:$15,'Tageplanung April'!127:127,"Wahl 2"))*(3+IF($D108="F",2,0))/5+(SUMIFS('Tageplanung August'!$20:$20,'Tageplanung August'!127:127,"KH")+SUMIFS('Tageplanung August'!$15:$15,'Tageplanung August'!127:127,"Orient.Ph.")+SUMIFS('Tageplanung August'!$15:$15,'Tageplanung August'!127:127,"Vertiefung")+SUMIFS('Tageplanung August'!$15:$15,'Tageplanung August'!127:127,"Wahl 1")+SUMIFS('Tageplanung August'!$15:$15,'Tageplanung August'!127:127,"Wahl 2"))*(3+IF($D108="F",2,0))/5+(SUMIFS('Tageplanung Oktober'!$20:$20,'Tageplanung Oktober'!127:127,"KH")+SUMIFS('Tageplanung Oktober'!$15:$15,'Tageplanung Oktober'!127:127,"Orient.Ph.")+SUMIFS('Tageplanung Oktober'!$15:$15,'Tageplanung Oktober'!127:127,"Vertiefung")+SUMIFS('Tageplanung Oktober'!$15:$15,'Tageplanung Oktober'!127:127,"Wahl 1")+SUMIFS('Tageplanung Oktober'!$15:$15,'Tageplanung Oktober'!127:127,"Wahl 2"))*(3+IF($D108="F",2,0))/5+SUMIFS('Blockplanung April'!$20:$20,'Blockplanung April'!127:127,"KH")+SUMIFS('Blockplanung April'!$15:$15,'Blockplanung April'!127:127,"Orient.Ph.")+SUMIFS('Blockplanung April'!$15:$15,'Blockplanung April'!127:127,"Vertiefung")+SUMIFS('Blockplanung April'!$15:$15,'Blockplanung April'!127:127,"Wahl 1")+SUMIFS('Blockplanung April'!$15:$15,'Blockplanung April'!127:127,"Wahl 2")+SUMIFS('Blockplanung August'!$20:$20,'Blockplanung August'!127:127,"KH")+SUMIFS('Blockplanung August'!$15:$15,'Blockplanung August'!127:127,"Orient.Ph.")+SUMIFS('Blockplanung August'!$15:$15,'Blockplanung August'!127:127,"Vertiefung")+SUMIFS('Blockplanung August'!$15:$15,'Blockplanung August'!127:127,"Wahl 1")+SUMIFS('Blockplanung August'!$15:$15,'Blockplanung August'!127:127,"Wahl 2")+SUMIFS('Blockplanung Oktober'!$20:$20,'Blockplanung Oktober'!127:127,"KH")+SUMIFS('Blockplanung Oktober'!$15:$15,'Blockplanung Oktober'!127:127,"Orient.Ph.")+SUMIFS('Blockplanung Oktober'!$15:$15,'Blockplanung Oktober'!127:127,"Vertiefung")+SUMIFS('Blockplanung Oktober'!$15:$15,'Blockplanung Oktober'!127:127,"Wahl 1")+SUMIFS('Blockplanung Oktober'!$15:$15,'Blockplanung Oktober'!127:127,"Wahl 2")</f>
        <v>132.80000000000001</v>
      </c>
      <c r="H108" s="9">
        <f>(SUMIFS('Tageplanung April'!$20:$20,'Tageplanung April'!127:127,"Päd")+SUMIFS('Tageplanung April'!$16:$16,'Tageplanung April'!127:127,"Orient.Ph.")+SUMIFS('Tageplanung April'!$16:$16,'Tageplanung April'!127:127,"Vertiefung")+SUMIFS('Tageplanung April'!$16:$16,'Tageplanung April'!127:127,"Wahl 1")+SUMIFS('Tageplanung April'!$16:$16,'Tageplanung April'!127:127,"Wahl 2"))*(3+IF($D108="F",2,0))/5+(SUMIFS('Tageplanung August'!$20:$20,'Tageplanung August'!127:127,"Päd")+SUMIFS('Tageplanung August'!$16:$16,'Tageplanung August'!127:127,"Orient.Ph.")+SUMIFS('Tageplanung August'!$16:$16,'Tageplanung August'!127:127,"Vertiefung")+SUMIFS('Tageplanung August'!$16:$16,'Tageplanung August'!127:127,"Wahl 1")+SUMIFS('Tageplanung August'!$16:$16,'Tageplanung August'!127:127,"Wahl 2"))*(3+IF($D108="F",2,0))/5+(SUMIFS('Tageplanung Oktober'!$20:$20,'Tageplanung Oktober'!127:127,"Päd")+SUMIFS('Tageplanung Oktober'!$16:$16,'Tageplanung Oktober'!127:127,"Orient.Ph.")+SUMIFS('Tageplanung Oktober'!$16:$16,'Tageplanung Oktober'!127:127,"Vertiefung")+SUMIFS('Tageplanung Oktober'!$16:$16,'Tageplanung Oktober'!127:127,"Wahl 1")+SUMIFS('Tageplanung Oktober'!$16:$16,'Tageplanung Oktober'!127:127,"Wahl 2"))*(3+IF($D108="F",2,0))/5+SUMIFS('Blockplanung April'!$20:$20,'Blockplanung April'!127:127,"Päd")+SUMIFS('Blockplanung April'!$16:$16,'Blockplanung April'!127:127,"Orient.Ph.")+SUMIFS('Blockplanung April'!$16:$16,'Blockplanung April'!127:127,"Vertiefung")+SUMIFS('Blockplanung April'!$16:$16,'Blockplanung April'!127:127,"Wahl 1")+SUMIFS('Blockplanung April'!$16:$16,'Blockplanung April'!127:127,"Wahl 2")+SUMIFS('Blockplanung August'!$20:$20,'Blockplanung August'!127:127,"Päd")+SUMIFS('Blockplanung August'!$16:$16,'Blockplanung August'!127:127,"Orient.Ph.")+SUMIFS('Blockplanung August'!$16:$16,'Blockplanung August'!127:127,"Vertiefung")+SUMIFS('Blockplanung August'!$16:$16,'Blockplanung August'!127:127,"Wahl 1")+SUMIFS('Blockplanung August'!$16:$16,'Blockplanung August'!127:127,"Wahl 2")+SUMIFS('Blockplanung Oktober'!$20:$20,'Blockplanung Oktober'!127:127,"Päd")+SUMIFS('Blockplanung Oktober'!$16:$16,'Blockplanung Oktober'!127:127,"Orient.Ph.")+SUMIFS('Blockplanung Oktober'!$16:$16,'Blockplanung Oktober'!127:127,"Vertiefung")+SUMIFS('Blockplanung Oktober'!$16:$16,'Blockplanung Oktober'!127:127,"Wahl 1")+SUMIFS('Blockplanung Oktober'!$16:$16,'Blockplanung Oktober'!127:127,"Wahl 2")</f>
        <v>14.2</v>
      </c>
      <c r="I108" s="9">
        <f>(SUMIFS('Tageplanung April'!$20:$20,'Tageplanung April'!127:127,"Psych")+SUMIFS('Tageplanung April'!$19:$19,'Tageplanung April'!127:127,"Orient.Ph.")+SUMIFS('Tageplanung April'!$19:$19,'Tageplanung April'!127:127,"Vertiefung")+SUMIFS('Tageplanung April'!$19:$19,'Tageplanung April'!127:127,"Wahl 1")+SUMIFS('Tageplanung April'!$19:$19,'Tageplanung April'!127:127,"Wahl 2"))*(3+IF($D108="F",2,0))/5+(SUMIFS('Tageplanung August'!$20:$20,'Tageplanung August'!127:127,"Psych")+SUMIFS('Tageplanung August'!$19:$19,'Tageplanung August'!127:127,"Orient.Ph.")+SUMIFS('Tageplanung August'!$19:$19,'Tageplanung August'!127:127,"Vertiefung")+SUMIFS('Tageplanung August'!$19:$19,'Tageplanung August'!127:127,"Wahl 1")+SUMIFS('Tageplanung August'!$19:$19,'Tageplanung August'!127:127,"Wahl 2"))*(3+IF($D108="F",2,0))/5+(SUMIFS('Tageplanung Oktober'!$20:$20,'Tageplanung Oktober'!127:127,"Psych")+SUMIFS('Tageplanung Oktober'!$19:$19,'Tageplanung Oktober'!127:127,"Orient.Ph.")+SUMIFS('Tageplanung Oktober'!$19:$19,'Tageplanung Oktober'!127:127,"Vertiefung")+SUMIFS('Tageplanung Oktober'!$19:$19,'Tageplanung Oktober'!127:127,"Wahl 1")+SUMIFS('Tageplanung Oktober'!$19:$19,'Tageplanung Oktober'!127:127,"Wahl 2"))*(3+IF($D108="F",2,0))/5+SUMIFS('Blockplanung April'!$20:$20,'Blockplanung April'!127:127,"Psych")+SUMIFS('Blockplanung April'!$19:$19,'Blockplanung April'!127:127,"Orient.Ph.")+SUMIFS('Blockplanung April'!$19:$19,'Blockplanung April'!127:127,"Vertiefung")+SUMIFS('Blockplanung April'!$19:$19,'Blockplanung April'!127:127,"Wahl 1")+SUMIFS('Blockplanung April'!$19:$19,'Blockplanung April'!127:127,"Wahl 2")+SUMIFS('Blockplanung August'!$20:$20,'Blockplanung August'!127:127,"Psych")+SUMIFS('Blockplanung August'!$19:$19,'Blockplanung August'!127:127,"Orient.Ph.")+SUMIFS('Blockplanung August'!$19:$19,'Blockplanung August'!127:127,"Vertiefung")+SUMIFS('Blockplanung August'!$19:$19,'Blockplanung August'!127:127,"Wahl 1")+SUMIFS('Blockplanung August'!$19:$19,'Blockplanung August'!127:127,"Wahl 2")+SUMIFS('Blockplanung Oktober'!$20:$20,'Blockplanung Oktober'!127:127,"Psych")+SUMIFS('Blockplanung Oktober'!$19:$19,'Blockplanung Oktober'!127:127,"Orient.Ph.")+SUMIFS('Blockplanung Oktober'!$19:$19,'Blockplanung Oktober'!127:127,"Vertiefung")+SUMIFS('Blockplanung Oktober'!$19:$19,'Blockplanung Oktober'!127:127,"Wahl 1")+SUMIFS('Blockplanung Oktober'!$19:$19,'Blockplanung Oktober'!127:127,"Wahl 2")</f>
        <v>103.2</v>
      </c>
      <c r="J108" s="9">
        <f>J107+56</f>
        <v>392</v>
      </c>
      <c r="K108" s="9">
        <f>K107+22</f>
        <v>154</v>
      </c>
      <c r="L108" s="9">
        <f>L107+8</f>
        <v>56</v>
      </c>
      <c r="M108" s="9">
        <f>M107+2</f>
        <v>14</v>
      </c>
      <c r="N108" s="7">
        <f t="shared" si="8"/>
        <v>120</v>
      </c>
      <c r="O108" s="316"/>
    </row>
    <row r="109" spans="1:15" x14ac:dyDescent="0.2">
      <c r="A109" s="258"/>
      <c r="B109" s="310"/>
      <c r="C109" s="11">
        <v>15</v>
      </c>
      <c r="D109" s="39"/>
      <c r="E109" s="9">
        <f>(SUMIFS('Tageplanung April'!$20:$20,'Tageplanung April'!128:128,"APH")+SUMIFS('Tageplanung April'!$18:$18,'Tageplanung April'!128:128,"Orient.Ph.")+SUMIFS('Tageplanung April'!$18:$18,'Tageplanung April'!128:128,"Vertiefung")+SUMIFS('Tageplanung April'!$18:$18,'Tageplanung April'!128:128,"Wahl 1")+SUMIFS('Tageplanung April'!$18:$18,'Tageplanung April'!128:128,"Wahl 2"))*(3+IF($D109="F",2,0))/5+(SUMIFS('Tageplanung August'!$20:$20,'Tageplanung August'!128:128,"APH")+SUMIFS('Tageplanung August'!$18:$18,'Tageplanung August'!128:128,"Orient.Ph.")+SUMIFS('Tageplanung August'!$18:$18,'Tageplanung August'!128:128,"Vertiefung")+SUMIFS('Tageplanung August'!$18:$18,'Tageplanung August'!128:128,"Wahl 1")+SUMIFS('Tageplanung August'!$18:$18,'Tageplanung August'!128:128,"Wahl 2"))*(3+IF($D109="F",2,0))/5+(SUMIFS('Tageplanung Oktober'!$20:$20,'Tageplanung Oktober'!128:128,"APH")+SUMIFS('Tageplanung Oktober'!$18:$18,'Tageplanung Oktober'!128:128,"Orient.Ph.")+SUMIFS('Tageplanung Oktober'!$18:$18,'Tageplanung Oktober'!128:128,"Vertiefung")+SUMIFS('Tageplanung Oktober'!$18:$18,'Tageplanung Oktober'!128:128,"Wahl 1")+SUMIFS('Tageplanung Oktober'!$18:$18,'Tageplanung Oktober'!128:128,"Wahl 2"))*(3+IF($D109="F",2,0))/5+SUMIFS('Blockplanung April'!$20:$20,'Blockplanung April'!128:128,"APH")+SUMIFS('Blockplanung April'!$18:$18,'Blockplanung April'!128:128,"Orient.Ph.")+SUMIFS('Blockplanung April'!$18:$18,'Blockplanung April'!128:128,"Vertiefung")+SUMIFS('Blockplanung April'!$18:$18,'Blockplanung April'!128:128,"Wahl 1")+SUMIFS('Blockplanung April'!$18:$18,'Blockplanung April'!128:128,"Wahl 2")+SUMIFS('Blockplanung August'!$20:$20,'Blockplanung August'!128:128,"APH")+SUMIFS('Blockplanung August'!$18:$18,'Blockplanung August'!128:128,"Orient.Ph.")+SUMIFS('Blockplanung August'!$18:$18,'Blockplanung August'!128:128,"Vertiefung")+SUMIFS('Blockplanung August'!$18:$18,'Blockplanung August'!128:128,"Wahl 1")+SUMIFS('Blockplanung August'!$18:$18,'Blockplanung August'!128:128,"Wahl 2")+SUMIFS('Blockplanung Oktober'!$20:$20,'Blockplanung Oktober'!128:128,"APH")+SUMIFS('Blockplanung Oktober'!$18:$18,'Blockplanung Oktober'!128:128,"Orient.Ph.")+SUMIFS('Blockplanung Oktober'!$18:$18,'Blockplanung Oktober'!128:128,"Vertiefung")+SUMIFS('Blockplanung Oktober'!$18:$18,'Blockplanung Oktober'!128:128,"Wahl 1")+SUMIFS('Blockplanung Oktober'!$18:$18,'Blockplanung Oktober'!128:128,"Wahl 2")</f>
        <v>214.39999999999998</v>
      </c>
      <c r="F109" s="9">
        <f>(SUMIFS('Tageplanung April'!$20:$20,'Tageplanung April'!128:128,"AD")+SUMIFS('Tageplanung April'!$17:$17,'Tageplanung April'!128:128,"Orient.Ph.")+SUMIFS('Tageplanung April'!$17:$17,'Tageplanung April'!128:128,"Vertiefung")+SUMIFS('Tageplanung April'!$17:$17,'Tageplanung April'!128:128,"Wahl 1")+SUMIFS('Tageplanung April'!$17:$17,'Tageplanung April'!128:128,"Wahl 2"))*(3+IF($D109="F",2,0))/5+(SUMIFS('Tageplanung August'!$20:$20,'Tageplanung August'!128:128,"AD")+SUMIFS('Tageplanung August'!$17:$17,'Tageplanung August'!128:128,"Orient.Ph.")+SUMIFS('Tageplanung August'!$17:$17,'Tageplanung August'!128:128,"Vertiefung")+SUMIFS('Tageplanung August'!$17:$17,'Tageplanung August'!128:128,"Wahl 1")+SUMIFS('Tageplanung August'!$17:$17,'Tageplanung August'!128:128,"Wahl 2"))*(3+IF($D109="F",2,0))/5+(SUMIFS('Tageplanung Oktober'!$20:$20,'Tageplanung Oktober'!128:128,"AD")+SUMIFS('Tageplanung Oktober'!$17:$17,'Tageplanung Oktober'!128:128,"Orient.Ph.")+SUMIFS('Tageplanung Oktober'!$17:$17,'Tageplanung Oktober'!128:128,"Vertiefung")+SUMIFS('Tageplanung Oktober'!$17:$17,'Tageplanung Oktober'!128:128,"Wahl 1")+SUMIFS('Tageplanung Oktober'!$17:$17,'Tageplanung Oktober'!128:128,"Wahl 2"))*(3+IF($D109="F",2,0))/5+SUMIFS('Blockplanung April'!$20:$20,'Blockplanung April'!128:128,"AD")+SUMIFS('Blockplanung April'!$17:$17,'Blockplanung April'!128:128,"Orient.Ph.")+SUMIFS('Blockplanung April'!$17:$17,'Blockplanung April'!128:128,"Vertiefung")+SUMIFS('Blockplanung April'!$17:$17,'Blockplanung April'!128:128,"Wahl 1")+SUMIFS('Blockplanung April'!$17:$17,'Blockplanung April'!128:128,"Wahl 2")+SUMIFS('Blockplanung August'!$20:$20,'Blockplanung August'!128:128,"AD")+SUMIFS('Blockplanung August'!$17:$17,'Blockplanung August'!128:128,"Orient.Ph.")+SUMIFS('Blockplanung August'!$17:$17,'Blockplanung August'!128:128,"Vertiefung")+SUMIFS('Blockplanung August'!$17:$17,'Blockplanung August'!128:128,"Wahl 1")+SUMIFS('Blockplanung August'!$17:$17,'Blockplanung August'!128:128,"Wahl 2")+SUMIFS('Blockplanung Oktober'!$20:$20,'Blockplanung Oktober'!128:128,"AD")+SUMIFS('Blockplanung Oktober'!$17:$17,'Blockplanung Oktober'!128:128,"Orient.Ph.")+SUMIFS('Blockplanung Oktober'!$17:$17,'Blockplanung Oktober'!128:128,"Vertiefung")+SUMIFS('Blockplanung Oktober'!$17:$17,'Blockplanung Oktober'!128:128,"Wahl 1")+SUMIFS('Blockplanung Oktober'!$17:$17,'Blockplanung Oktober'!128:128,"Wahl 2")</f>
        <v>177.8</v>
      </c>
      <c r="G109" s="9">
        <f>(SUMIFS('Tageplanung April'!$20:$20,'Tageplanung April'!128:128,"KH")+SUMIFS('Tageplanung April'!$15:$15,'Tageplanung April'!128:128,"Orient.Ph.")+SUMIFS('Tageplanung April'!$15:$15,'Tageplanung April'!128:128,"Vertiefung")+SUMIFS('Tageplanung April'!$15:$15,'Tageplanung April'!128:128,"Wahl 1")+SUMIFS('Tageplanung April'!$15:$15,'Tageplanung April'!128:128,"Wahl 2"))*(3+IF($D109="F",2,0))/5+(SUMIFS('Tageplanung August'!$20:$20,'Tageplanung August'!128:128,"KH")+SUMIFS('Tageplanung August'!$15:$15,'Tageplanung August'!128:128,"Orient.Ph.")+SUMIFS('Tageplanung August'!$15:$15,'Tageplanung August'!128:128,"Vertiefung")+SUMIFS('Tageplanung August'!$15:$15,'Tageplanung August'!128:128,"Wahl 1")+SUMIFS('Tageplanung August'!$15:$15,'Tageplanung August'!128:128,"Wahl 2"))*(3+IF($D109="F",2,0))/5+(SUMIFS('Tageplanung Oktober'!$20:$20,'Tageplanung Oktober'!128:128,"KH")+SUMIFS('Tageplanung Oktober'!$15:$15,'Tageplanung Oktober'!128:128,"Orient.Ph.")+SUMIFS('Tageplanung Oktober'!$15:$15,'Tageplanung Oktober'!128:128,"Vertiefung")+SUMIFS('Tageplanung Oktober'!$15:$15,'Tageplanung Oktober'!128:128,"Wahl 1")+SUMIFS('Tageplanung Oktober'!$15:$15,'Tageplanung Oktober'!128:128,"Wahl 2"))*(3+IF($D109="F",2,0))/5+SUMIFS('Blockplanung April'!$20:$20,'Blockplanung April'!128:128,"KH")+SUMIFS('Blockplanung April'!$15:$15,'Blockplanung April'!128:128,"Orient.Ph.")+SUMIFS('Blockplanung April'!$15:$15,'Blockplanung April'!128:128,"Vertiefung")+SUMIFS('Blockplanung April'!$15:$15,'Blockplanung April'!128:128,"Wahl 1")+SUMIFS('Blockplanung April'!$15:$15,'Blockplanung April'!128:128,"Wahl 2")+SUMIFS('Blockplanung August'!$20:$20,'Blockplanung August'!128:128,"KH")+SUMIFS('Blockplanung August'!$15:$15,'Blockplanung August'!128:128,"Orient.Ph.")+SUMIFS('Blockplanung August'!$15:$15,'Blockplanung August'!128:128,"Vertiefung")+SUMIFS('Blockplanung August'!$15:$15,'Blockplanung August'!128:128,"Wahl 1")+SUMIFS('Blockplanung August'!$15:$15,'Blockplanung August'!128:128,"Wahl 2")+SUMIFS('Blockplanung Oktober'!$20:$20,'Blockplanung Oktober'!128:128,"KH")+SUMIFS('Blockplanung Oktober'!$15:$15,'Blockplanung Oktober'!128:128,"Orient.Ph.")+SUMIFS('Blockplanung Oktober'!$15:$15,'Blockplanung Oktober'!128:128,"Vertiefung")+SUMIFS('Blockplanung Oktober'!$15:$15,'Blockplanung Oktober'!128:128,"Wahl 1")+SUMIFS('Blockplanung Oktober'!$15:$15,'Blockplanung Oktober'!128:128,"Wahl 2")</f>
        <v>148.80000000000001</v>
      </c>
      <c r="H109" s="9">
        <f>(SUMIFS('Tageplanung April'!$20:$20,'Tageplanung April'!128:128,"Päd")+SUMIFS('Tageplanung April'!$16:$16,'Tageplanung April'!128:128,"Orient.Ph.")+SUMIFS('Tageplanung April'!$16:$16,'Tageplanung April'!128:128,"Vertiefung")+SUMIFS('Tageplanung April'!$16:$16,'Tageplanung April'!128:128,"Wahl 1")+SUMIFS('Tageplanung April'!$16:$16,'Tageplanung April'!128:128,"Wahl 2"))*(3+IF($D109="F",2,0))/5+(SUMIFS('Tageplanung August'!$20:$20,'Tageplanung August'!128:128,"Päd")+SUMIFS('Tageplanung August'!$16:$16,'Tageplanung August'!128:128,"Orient.Ph.")+SUMIFS('Tageplanung August'!$16:$16,'Tageplanung August'!128:128,"Vertiefung")+SUMIFS('Tageplanung August'!$16:$16,'Tageplanung August'!128:128,"Wahl 1")+SUMIFS('Tageplanung August'!$16:$16,'Tageplanung August'!128:128,"Wahl 2"))*(3+IF($D109="F",2,0))/5+(SUMIFS('Tageplanung Oktober'!$20:$20,'Tageplanung Oktober'!128:128,"Päd")+SUMIFS('Tageplanung Oktober'!$16:$16,'Tageplanung Oktober'!128:128,"Orient.Ph.")+SUMIFS('Tageplanung Oktober'!$16:$16,'Tageplanung Oktober'!128:128,"Vertiefung")+SUMIFS('Tageplanung Oktober'!$16:$16,'Tageplanung Oktober'!128:128,"Wahl 1")+SUMIFS('Tageplanung Oktober'!$16:$16,'Tageplanung Oktober'!128:128,"Wahl 2"))*(3+IF($D109="F",2,0))/5+SUMIFS('Blockplanung April'!$20:$20,'Blockplanung April'!128:128,"Päd")+SUMIFS('Blockplanung April'!$16:$16,'Blockplanung April'!128:128,"Orient.Ph.")+SUMIFS('Blockplanung April'!$16:$16,'Blockplanung April'!128:128,"Vertiefung")+SUMIFS('Blockplanung April'!$16:$16,'Blockplanung April'!128:128,"Wahl 1")+SUMIFS('Blockplanung April'!$16:$16,'Blockplanung April'!128:128,"Wahl 2")+SUMIFS('Blockplanung August'!$20:$20,'Blockplanung August'!128:128,"Päd")+SUMIFS('Blockplanung August'!$16:$16,'Blockplanung August'!128:128,"Orient.Ph.")+SUMIFS('Blockplanung August'!$16:$16,'Blockplanung August'!128:128,"Vertiefung")+SUMIFS('Blockplanung August'!$16:$16,'Blockplanung August'!128:128,"Wahl 1")+SUMIFS('Blockplanung August'!$16:$16,'Blockplanung August'!128:128,"Wahl 2")+SUMIFS('Blockplanung Oktober'!$20:$20,'Blockplanung Oktober'!128:128,"Päd")+SUMIFS('Blockplanung Oktober'!$16:$16,'Blockplanung Oktober'!128:128,"Orient.Ph.")+SUMIFS('Blockplanung Oktober'!$16:$16,'Blockplanung Oktober'!128:128,"Vertiefung")+SUMIFS('Blockplanung Oktober'!$16:$16,'Blockplanung Oktober'!128:128,"Wahl 1")+SUMIFS('Blockplanung Oktober'!$16:$16,'Blockplanung Oktober'!128:128,"Wahl 2")</f>
        <v>18.2</v>
      </c>
      <c r="I109" s="9">
        <f>(SUMIFS('Tageplanung April'!$20:$20,'Tageplanung April'!128:128,"Psych")+SUMIFS('Tageplanung April'!$19:$19,'Tageplanung April'!128:128,"Orient.Ph.")+SUMIFS('Tageplanung April'!$19:$19,'Tageplanung April'!128:128,"Vertiefung")+SUMIFS('Tageplanung April'!$19:$19,'Tageplanung April'!128:128,"Wahl 1")+SUMIFS('Tageplanung April'!$19:$19,'Tageplanung April'!128:128,"Wahl 2"))*(3+IF($D109="F",2,0))/5+(SUMIFS('Tageplanung August'!$20:$20,'Tageplanung August'!128:128,"Psych")+SUMIFS('Tageplanung August'!$19:$19,'Tageplanung August'!128:128,"Orient.Ph.")+SUMIFS('Tageplanung August'!$19:$19,'Tageplanung August'!128:128,"Vertiefung")+SUMIFS('Tageplanung August'!$19:$19,'Tageplanung August'!128:128,"Wahl 1")+SUMIFS('Tageplanung August'!$19:$19,'Tageplanung August'!128:128,"Wahl 2"))*(3+IF($D109="F",2,0))/5+(SUMIFS('Tageplanung Oktober'!$20:$20,'Tageplanung Oktober'!128:128,"Psych")+SUMIFS('Tageplanung Oktober'!$19:$19,'Tageplanung Oktober'!128:128,"Orient.Ph.")+SUMIFS('Tageplanung Oktober'!$19:$19,'Tageplanung Oktober'!128:128,"Vertiefung")+SUMIFS('Tageplanung Oktober'!$19:$19,'Tageplanung Oktober'!128:128,"Wahl 1")+SUMIFS('Tageplanung Oktober'!$19:$19,'Tageplanung Oktober'!128:128,"Wahl 2"))*(3+IF($D109="F",2,0))/5+SUMIFS('Blockplanung April'!$20:$20,'Blockplanung April'!128:128,"Psych")+SUMIFS('Blockplanung April'!$19:$19,'Blockplanung April'!128:128,"Orient.Ph.")+SUMIFS('Blockplanung April'!$19:$19,'Blockplanung April'!128:128,"Vertiefung")+SUMIFS('Blockplanung April'!$19:$19,'Blockplanung April'!128:128,"Wahl 1")+SUMIFS('Blockplanung April'!$19:$19,'Blockplanung April'!128:128,"Wahl 2")+SUMIFS('Blockplanung August'!$20:$20,'Blockplanung August'!128:128,"Psych")+SUMIFS('Blockplanung August'!$19:$19,'Blockplanung August'!128:128,"Orient.Ph.")+SUMIFS('Blockplanung August'!$19:$19,'Blockplanung August'!128:128,"Vertiefung")+SUMIFS('Blockplanung August'!$19:$19,'Blockplanung August'!128:128,"Wahl 1")+SUMIFS('Blockplanung August'!$19:$19,'Blockplanung August'!128:128,"Wahl 2")+SUMIFS('Blockplanung Oktober'!$20:$20,'Blockplanung Oktober'!128:128,"Psych")+SUMIFS('Blockplanung Oktober'!$19:$19,'Blockplanung Oktober'!128:128,"Orient.Ph.")+SUMIFS('Blockplanung Oktober'!$19:$19,'Blockplanung Oktober'!128:128,"Vertiefung")+SUMIFS('Blockplanung Oktober'!$19:$19,'Blockplanung Oktober'!128:128,"Wahl 1")+SUMIFS('Blockplanung Oktober'!$19:$19,'Blockplanung Oktober'!128:128,"Wahl 2")</f>
        <v>103.2</v>
      </c>
      <c r="J109" s="9">
        <f t="shared" si="9"/>
        <v>392</v>
      </c>
      <c r="K109" s="9">
        <f t="shared" si="5"/>
        <v>154</v>
      </c>
      <c r="L109" s="9">
        <f t="shared" si="6"/>
        <v>56</v>
      </c>
      <c r="M109" s="9">
        <f t="shared" si="7"/>
        <v>14</v>
      </c>
      <c r="N109" s="7">
        <f t="shared" si="8"/>
        <v>120</v>
      </c>
      <c r="O109" s="316"/>
    </row>
    <row r="110" spans="1:15" x14ac:dyDescent="0.2">
      <c r="A110" s="258"/>
      <c r="B110" s="310"/>
      <c r="C110" s="11">
        <v>16</v>
      </c>
      <c r="D110" s="39" t="s">
        <v>27</v>
      </c>
      <c r="E110" s="9">
        <f>(SUMIFS('Tageplanung April'!$20:$20,'Tageplanung April'!129:129,"APH")+SUMIFS('Tageplanung April'!$18:$18,'Tageplanung April'!129:129,"Orient.Ph.")+SUMIFS('Tageplanung April'!$18:$18,'Tageplanung April'!129:129,"Vertiefung")+SUMIFS('Tageplanung April'!$18:$18,'Tageplanung April'!129:129,"Wahl 1")+SUMIFS('Tageplanung April'!$18:$18,'Tageplanung April'!129:129,"Wahl 2"))*(3+IF($D110="F",2,0))/5+(SUMIFS('Tageplanung August'!$20:$20,'Tageplanung August'!129:129,"APH")+SUMIFS('Tageplanung August'!$18:$18,'Tageplanung August'!129:129,"Orient.Ph.")+SUMIFS('Tageplanung August'!$18:$18,'Tageplanung August'!129:129,"Vertiefung")+SUMIFS('Tageplanung August'!$18:$18,'Tageplanung August'!129:129,"Wahl 1")+SUMIFS('Tageplanung August'!$18:$18,'Tageplanung August'!129:129,"Wahl 2"))*(3+IF($D110="F",2,0))/5+(SUMIFS('Tageplanung Oktober'!$20:$20,'Tageplanung Oktober'!129:129,"APH")+SUMIFS('Tageplanung Oktober'!$18:$18,'Tageplanung Oktober'!129:129,"Orient.Ph.")+SUMIFS('Tageplanung Oktober'!$18:$18,'Tageplanung Oktober'!129:129,"Vertiefung")+SUMIFS('Tageplanung Oktober'!$18:$18,'Tageplanung Oktober'!129:129,"Wahl 1")+SUMIFS('Tageplanung Oktober'!$18:$18,'Tageplanung Oktober'!129:129,"Wahl 2"))*(3+IF($D110="F",2,0))/5+SUMIFS('Blockplanung April'!$20:$20,'Blockplanung April'!129:129,"APH")+SUMIFS('Blockplanung April'!$18:$18,'Blockplanung April'!129:129,"Orient.Ph.")+SUMIFS('Blockplanung April'!$18:$18,'Blockplanung April'!129:129,"Vertiefung")+SUMIFS('Blockplanung April'!$18:$18,'Blockplanung April'!129:129,"Wahl 1")+SUMIFS('Blockplanung April'!$18:$18,'Blockplanung April'!129:129,"Wahl 2")+SUMIFS('Blockplanung August'!$20:$20,'Blockplanung August'!129:129,"APH")+SUMIFS('Blockplanung August'!$18:$18,'Blockplanung August'!129:129,"Orient.Ph.")+SUMIFS('Blockplanung August'!$18:$18,'Blockplanung August'!129:129,"Vertiefung")+SUMIFS('Blockplanung August'!$18:$18,'Blockplanung August'!129:129,"Wahl 1")+SUMIFS('Blockplanung August'!$18:$18,'Blockplanung August'!129:129,"Wahl 2")+SUMIFS('Blockplanung Oktober'!$20:$20,'Blockplanung Oktober'!129:129,"APH")+SUMIFS('Blockplanung Oktober'!$18:$18,'Blockplanung Oktober'!129:129,"Orient.Ph.")+SUMIFS('Blockplanung Oktober'!$18:$18,'Blockplanung Oktober'!129:129,"Vertiefung")+SUMIFS('Blockplanung Oktober'!$18:$18,'Blockplanung Oktober'!129:129,"Wahl 1")+SUMIFS('Blockplanung Oktober'!$18:$18,'Blockplanung Oktober'!129:129,"Wahl 2")</f>
        <v>284</v>
      </c>
      <c r="F110" s="9">
        <f>(SUMIFS('Tageplanung April'!$20:$20,'Tageplanung April'!129:129,"AD")+SUMIFS('Tageplanung April'!$17:$17,'Tageplanung April'!129:129,"Orient.Ph.")+SUMIFS('Tageplanung April'!$17:$17,'Tageplanung April'!129:129,"Vertiefung")+SUMIFS('Tageplanung April'!$17:$17,'Tageplanung April'!129:129,"Wahl 1")+SUMIFS('Tageplanung April'!$17:$17,'Tageplanung April'!129:129,"Wahl 2"))*(3+IF($D110="F",2,0))/5+(SUMIFS('Tageplanung August'!$20:$20,'Tageplanung August'!129:129,"AD")+SUMIFS('Tageplanung August'!$17:$17,'Tageplanung August'!129:129,"Orient.Ph.")+SUMIFS('Tageplanung August'!$17:$17,'Tageplanung August'!129:129,"Vertiefung")+SUMIFS('Tageplanung August'!$17:$17,'Tageplanung August'!129:129,"Wahl 1")+SUMIFS('Tageplanung August'!$17:$17,'Tageplanung August'!129:129,"Wahl 2"))*(3+IF($D110="F",2,0))/5+(SUMIFS('Tageplanung Oktober'!$20:$20,'Tageplanung Oktober'!129:129,"AD")+SUMIFS('Tageplanung Oktober'!$17:$17,'Tageplanung Oktober'!129:129,"Orient.Ph.")+SUMIFS('Tageplanung Oktober'!$17:$17,'Tageplanung Oktober'!129:129,"Vertiefung")+SUMIFS('Tageplanung Oktober'!$17:$17,'Tageplanung Oktober'!129:129,"Wahl 1")+SUMIFS('Tageplanung Oktober'!$17:$17,'Tageplanung Oktober'!129:129,"Wahl 2"))*(3+IF($D110="F",2,0))/5+SUMIFS('Blockplanung April'!$20:$20,'Blockplanung April'!129:129,"AD")+SUMIFS('Blockplanung April'!$17:$17,'Blockplanung April'!129:129,"Orient.Ph.")+SUMIFS('Blockplanung April'!$17:$17,'Blockplanung April'!129:129,"Vertiefung")+SUMIFS('Blockplanung April'!$17:$17,'Blockplanung April'!129:129,"Wahl 1")+SUMIFS('Blockplanung April'!$17:$17,'Blockplanung April'!129:129,"Wahl 2")+SUMIFS('Blockplanung August'!$20:$20,'Blockplanung August'!129:129,"AD")+SUMIFS('Blockplanung August'!$17:$17,'Blockplanung August'!129:129,"Orient.Ph.")+SUMIFS('Blockplanung August'!$17:$17,'Blockplanung August'!129:129,"Vertiefung")+SUMIFS('Blockplanung August'!$17:$17,'Blockplanung August'!129:129,"Wahl 1")+SUMIFS('Blockplanung August'!$17:$17,'Blockplanung August'!129:129,"Wahl 2")+SUMIFS('Blockplanung Oktober'!$20:$20,'Blockplanung Oktober'!129:129,"AD")+SUMIFS('Blockplanung Oktober'!$17:$17,'Blockplanung Oktober'!129:129,"Orient.Ph.")+SUMIFS('Blockplanung Oktober'!$17:$17,'Blockplanung Oktober'!129:129,"Vertiefung")+SUMIFS('Blockplanung Oktober'!$17:$17,'Blockplanung Oktober'!129:129,"Wahl 1")+SUMIFS('Blockplanung Oktober'!$17:$17,'Blockplanung Oktober'!129:129,"Wahl 2")</f>
        <v>233</v>
      </c>
      <c r="G110" s="9">
        <f>(SUMIFS('Tageplanung April'!$20:$20,'Tageplanung April'!129:129,"KH")+SUMIFS('Tageplanung April'!$15:$15,'Tageplanung April'!129:129,"Orient.Ph.")+SUMIFS('Tageplanung April'!$15:$15,'Tageplanung April'!129:129,"Vertiefung")+SUMIFS('Tageplanung April'!$15:$15,'Tageplanung April'!129:129,"Wahl 1")+SUMIFS('Tageplanung April'!$15:$15,'Tageplanung April'!129:129,"Wahl 2"))*(3+IF($D110="F",2,0))/5+(SUMIFS('Tageplanung August'!$20:$20,'Tageplanung August'!129:129,"KH")+SUMIFS('Tageplanung August'!$15:$15,'Tageplanung August'!129:129,"Orient.Ph.")+SUMIFS('Tageplanung August'!$15:$15,'Tageplanung August'!129:129,"Vertiefung")+SUMIFS('Tageplanung August'!$15:$15,'Tageplanung August'!129:129,"Wahl 1")+SUMIFS('Tageplanung August'!$15:$15,'Tageplanung August'!129:129,"Wahl 2"))*(3+IF($D110="F",2,0))/5+(SUMIFS('Tageplanung Oktober'!$20:$20,'Tageplanung Oktober'!129:129,"KH")+SUMIFS('Tageplanung Oktober'!$15:$15,'Tageplanung Oktober'!129:129,"Orient.Ph.")+SUMIFS('Tageplanung Oktober'!$15:$15,'Tageplanung Oktober'!129:129,"Vertiefung")+SUMIFS('Tageplanung Oktober'!$15:$15,'Tageplanung Oktober'!129:129,"Wahl 1")+SUMIFS('Tageplanung Oktober'!$15:$15,'Tageplanung Oktober'!129:129,"Wahl 2"))*(3+IF($D110="F",2,0))/5+SUMIFS('Blockplanung April'!$20:$20,'Blockplanung April'!129:129,"KH")+SUMIFS('Blockplanung April'!$15:$15,'Blockplanung April'!129:129,"Orient.Ph.")+SUMIFS('Blockplanung April'!$15:$15,'Blockplanung April'!129:129,"Vertiefung")+SUMIFS('Blockplanung April'!$15:$15,'Blockplanung April'!129:129,"Wahl 1")+SUMIFS('Blockplanung April'!$15:$15,'Blockplanung April'!129:129,"Wahl 2")+SUMIFS('Blockplanung August'!$20:$20,'Blockplanung August'!129:129,"KH")+SUMIFS('Blockplanung August'!$15:$15,'Blockplanung August'!129:129,"Orient.Ph.")+SUMIFS('Blockplanung August'!$15:$15,'Blockplanung August'!129:129,"Vertiefung")+SUMIFS('Blockplanung August'!$15:$15,'Blockplanung August'!129:129,"Wahl 1")+SUMIFS('Blockplanung August'!$15:$15,'Blockplanung August'!129:129,"Wahl 2")+SUMIFS('Blockplanung Oktober'!$20:$20,'Blockplanung Oktober'!129:129,"KH")+SUMIFS('Blockplanung Oktober'!$15:$15,'Blockplanung Oktober'!129:129,"Orient.Ph.")+SUMIFS('Blockplanung Oktober'!$15:$15,'Blockplanung Oktober'!129:129,"Vertiefung")+SUMIFS('Blockplanung Oktober'!$15:$15,'Blockplanung Oktober'!129:129,"Wahl 1")+SUMIFS('Blockplanung Oktober'!$15:$15,'Blockplanung Oktober'!129:129,"Wahl 2")</f>
        <v>192</v>
      </c>
      <c r="H110" s="9">
        <f>(SUMIFS('Tageplanung April'!$20:$20,'Tageplanung April'!129:129,"Päd")+SUMIFS('Tageplanung April'!$16:$16,'Tageplanung April'!129:129,"Orient.Ph.")+SUMIFS('Tageplanung April'!$16:$16,'Tageplanung April'!129:129,"Vertiefung")+SUMIFS('Tageplanung April'!$16:$16,'Tageplanung April'!129:129,"Wahl 1")+SUMIFS('Tageplanung April'!$16:$16,'Tageplanung April'!129:129,"Wahl 2"))*(3+IF($D110="F",2,0))/5+(SUMIFS('Tageplanung August'!$20:$20,'Tageplanung August'!129:129,"Päd")+SUMIFS('Tageplanung August'!$16:$16,'Tageplanung August'!129:129,"Orient.Ph.")+SUMIFS('Tageplanung August'!$16:$16,'Tageplanung August'!129:129,"Vertiefung")+SUMIFS('Tageplanung August'!$16:$16,'Tageplanung August'!129:129,"Wahl 1")+SUMIFS('Tageplanung August'!$16:$16,'Tageplanung August'!129:129,"Wahl 2"))*(3+IF($D110="F",2,0))/5+(SUMIFS('Tageplanung Oktober'!$20:$20,'Tageplanung Oktober'!129:129,"Päd")+SUMIFS('Tageplanung Oktober'!$16:$16,'Tageplanung Oktober'!129:129,"Orient.Ph.")+SUMIFS('Tageplanung Oktober'!$16:$16,'Tageplanung Oktober'!129:129,"Vertiefung")+SUMIFS('Tageplanung Oktober'!$16:$16,'Tageplanung Oktober'!129:129,"Wahl 1")+SUMIFS('Tageplanung Oktober'!$16:$16,'Tageplanung Oktober'!129:129,"Wahl 2"))*(3+IF($D110="F",2,0))/5+SUMIFS('Blockplanung April'!$20:$20,'Blockplanung April'!129:129,"Päd")+SUMIFS('Blockplanung April'!$16:$16,'Blockplanung April'!129:129,"Orient.Ph.")+SUMIFS('Blockplanung April'!$16:$16,'Blockplanung April'!129:129,"Vertiefung")+SUMIFS('Blockplanung April'!$16:$16,'Blockplanung April'!129:129,"Wahl 1")+SUMIFS('Blockplanung April'!$16:$16,'Blockplanung April'!129:129,"Wahl 2")+SUMIFS('Blockplanung August'!$20:$20,'Blockplanung August'!129:129,"Päd")+SUMIFS('Blockplanung August'!$16:$16,'Blockplanung August'!129:129,"Orient.Ph.")+SUMIFS('Blockplanung August'!$16:$16,'Blockplanung August'!129:129,"Vertiefung")+SUMIFS('Blockplanung August'!$16:$16,'Blockplanung August'!129:129,"Wahl 1")+SUMIFS('Blockplanung August'!$16:$16,'Blockplanung August'!129:129,"Wahl 2")+SUMIFS('Blockplanung Oktober'!$20:$20,'Blockplanung Oktober'!129:129,"Päd")+SUMIFS('Blockplanung Oktober'!$16:$16,'Blockplanung Oktober'!129:129,"Orient.Ph.")+SUMIFS('Blockplanung Oktober'!$16:$16,'Blockplanung Oktober'!129:129,"Vertiefung")+SUMIFS('Blockplanung Oktober'!$16:$16,'Blockplanung Oktober'!129:129,"Wahl 1")+SUMIFS('Blockplanung Oktober'!$16:$16,'Blockplanung Oktober'!129:129,"Wahl 2")</f>
        <v>23</v>
      </c>
      <c r="I110" s="9">
        <f>(SUMIFS('Tageplanung April'!$20:$20,'Tageplanung April'!129:129,"Psych")+SUMIFS('Tageplanung April'!$19:$19,'Tageplanung April'!129:129,"Orient.Ph.")+SUMIFS('Tageplanung April'!$19:$19,'Tageplanung April'!129:129,"Vertiefung")+SUMIFS('Tageplanung April'!$19:$19,'Tageplanung April'!129:129,"Wahl 1")+SUMIFS('Tageplanung April'!$19:$19,'Tageplanung April'!129:129,"Wahl 2"))*(3+IF($D110="F",2,0))/5+(SUMIFS('Tageplanung August'!$20:$20,'Tageplanung August'!129:129,"Psych")+SUMIFS('Tageplanung August'!$19:$19,'Tageplanung August'!129:129,"Orient.Ph.")+SUMIFS('Tageplanung August'!$19:$19,'Tageplanung August'!129:129,"Vertiefung")+SUMIFS('Tageplanung August'!$19:$19,'Tageplanung August'!129:129,"Wahl 1")+SUMIFS('Tageplanung August'!$19:$19,'Tageplanung August'!129:129,"Wahl 2"))*(3+IF($D110="F",2,0))/5+(SUMIFS('Tageplanung Oktober'!$20:$20,'Tageplanung Oktober'!129:129,"Psych")+SUMIFS('Tageplanung Oktober'!$19:$19,'Tageplanung Oktober'!129:129,"Orient.Ph.")+SUMIFS('Tageplanung Oktober'!$19:$19,'Tageplanung Oktober'!129:129,"Vertiefung")+SUMIFS('Tageplanung Oktober'!$19:$19,'Tageplanung Oktober'!129:129,"Wahl 1")+SUMIFS('Tageplanung Oktober'!$19:$19,'Tageplanung Oktober'!129:129,"Wahl 2"))*(3+IF($D110="F",2,0))/5+SUMIFS('Blockplanung April'!$20:$20,'Blockplanung April'!129:129,"Psych")+SUMIFS('Blockplanung April'!$19:$19,'Blockplanung April'!129:129,"Orient.Ph.")+SUMIFS('Blockplanung April'!$19:$19,'Blockplanung April'!129:129,"Vertiefung")+SUMIFS('Blockplanung April'!$19:$19,'Blockplanung April'!129:129,"Wahl 1")+SUMIFS('Blockplanung April'!$19:$19,'Blockplanung April'!129:129,"Wahl 2")+SUMIFS('Blockplanung August'!$20:$20,'Blockplanung August'!129:129,"Psych")+SUMIFS('Blockplanung August'!$19:$19,'Blockplanung August'!129:129,"Orient.Ph.")+SUMIFS('Blockplanung August'!$19:$19,'Blockplanung August'!129:129,"Vertiefung")+SUMIFS('Blockplanung August'!$19:$19,'Blockplanung August'!129:129,"Wahl 1")+SUMIFS('Blockplanung August'!$19:$19,'Blockplanung August'!129:129,"Wahl 2")+SUMIFS('Blockplanung Oktober'!$20:$20,'Blockplanung Oktober'!129:129,"Psych")+SUMIFS('Blockplanung Oktober'!$19:$19,'Blockplanung Oktober'!129:129,"Orient.Ph.")+SUMIFS('Blockplanung Oktober'!$19:$19,'Blockplanung Oktober'!129:129,"Vertiefung")+SUMIFS('Blockplanung Oktober'!$19:$19,'Blockplanung Oktober'!129:129,"Wahl 1")+SUMIFS('Blockplanung Oktober'!$19:$19,'Blockplanung Oktober'!129:129,"Wahl 2")</f>
        <v>132</v>
      </c>
      <c r="J110" s="9">
        <f t="shared" si="9"/>
        <v>392</v>
      </c>
      <c r="K110" s="9">
        <f t="shared" si="5"/>
        <v>154</v>
      </c>
      <c r="L110" s="9">
        <f t="shared" si="6"/>
        <v>56</v>
      </c>
      <c r="M110" s="9">
        <f t="shared" si="7"/>
        <v>14</v>
      </c>
      <c r="N110" s="7">
        <f t="shared" si="8"/>
        <v>120</v>
      </c>
      <c r="O110" s="316"/>
    </row>
    <row r="111" spans="1:15" x14ac:dyDescent="0.2">
      <c r="A111" s="258"/>
      <c r="B111" s="310"/>
      <c r="C111" s="11">
        <v>17</v>
      </c>
      <c r="D111" s="39"/>
      <c r="E111" s="9">
        <f>(SUMIFS('Tageplanung April'!$20:$20,'Tageplanung April'!130:130,"APH")+SUMIFS('Tageplanung April'!$18:$18,'Tageplanung April'!130:130,"Orient.Ph.")+SUMIFS('Tageplanung April'!$18:$18,'Tageplanung April'!130:130,"Vertiefung")+SUMIFS('Tageplanung April'!$18:$18,'Tageplanung April'!130:130,"Wahl 1")+SUMIFS('Tageplanung April'!$18:$18,'Tageplanung April'!130:130,"Wahl 2"))*(3+IF($D111="F",2,0))/5+(SUMIFS('Tageplanung August'!$20:$20,'Tageplanung August'!130:130,"APH")+SUMIFS('Tageplanung August'!$18:$18,'Tageplanung August'!130:130,"Orient.Ph.")+SUMIFS('Tageplanung August'!$18:$18,'Tageplanung August'!130:130,"Vertiefung")+SUMIFS('Tageplanung August'!$18:$18,'Tageplanung August'!130:130,"Wahl 1")+SUMIFS('Tageplanung August'!$18:$18,'Tageplanung August'!130:130,"Wahl 2"))*(3+IF($D111="F",2,0))/5+(SUMIFS('Tageplanung Oktober'!$20:$20,'Tageplanung Oktober'!130:130,"APH")+SUMIFS('Tageplanung Oktober'!$18:$18,'Tageplanung Oktober'!130:130,"Orient.Ph.")+SUMIFS('Tageplanung Oktober'!$18:$18,'Tageplanung Oktober'!130:130,"Vertiefung")+SUMIFS('Tageplanung Oktober'!$18:$18,'Tageplanung Oktober'!130:130,"Wahl 1")+SUMIFS('Tageplanung Oktober'!$18:$18,'Tageplanung Oktober'!130:130,"Wahl 2"))*(3+IF($D111="F",2,0))/5+SUMIFS('Blockplanung April'!$20:$20,'Blockplanung April'!130:130,"APH")+SUMIFS('Blockplanung April'!$18:$18,'Blockplanung April'!130:130,"Orient.Ph.")+SUMIFS('Blockplanung April'!$18:$18,'Blockplanung April'!130:130,"Vertiefung")+SUMIFS('Blockplanung April'!$18:$18,'Blockplanung April'!130:130,"Wahl 1")+SUMIFS('Blockplanung April'!$18:$18,'Blockplanung April'!130:130,"Wahl 2")+SUMIFS('Blockplanung August'!$20:$20,'Blockplanung August'!130:130,"APH")+SUMIFS('Blockplanung August'!$18:$18,'Blockplanung August'!130:130,"Orient.Ph.")+SUMIFS('Blockplanung August'!$18:$18,'Blockplanung August'!130:130,"Vertiefung")+SUMIFS('Blockplanung August'!$18:$18,'Blockplanung August'!130:130,"Wahl 1")+SUMIFS('Blockplanung August'!$18:$18,'Blockplanung August'!130:130,"Wahl 2")+SUMIFS('Blockplanung Oktober'!$20:$20,'Blockplanung Oktober'!130:130,"APH")+SUMIFS('Blockplanung Oktober'!$18:$18,'Blockplanung Oktober'!130:130,"Orient.Ph.")+SUMIFS('Blockplanung Oktober'!$18:$18,'Blockplanung Oktober'!130:130,"Vertiefung")+SUMIFS('Blockplanung Oktober'!$18:$18,'Blockplanung Oktober'!130:130,"Wahl 1")+SUMIFS('Blockplanung Oktober'!$18:$18,'Blockplanung Oktober'!130:130,"Wahl 2")</f>
        <v>144.39999999999998</v>
      </c>
      <c r="F111" s="9">
        <f>(SUMIFS('Tageplanung April'!$20:$20,'Tageplanung April'!130:130,"AD")+SUMIFS('Tageplanung April'!$17:$17,'Tageplanung April'!130:130,"Orient.Ph.")+SUMIFS('Tageplanung April'!$17:$17,'Tageplanung April'!130:130,"Vertiefung")+SUMIFS('Tageplanung April'!$17:$17,'Tageplanung April'!130:130,"Wahl 1")+SUMIFS('Tageplanung April'!$17:$17,'Tageplanung April'!130:130,"Wahl 2"))*(3+IF($D111="F",2,0))/5+(SUMIFS('Tageplanung August'!$20:$20,'Tageplanung August'!130:130,"AD")+SUMIFS('Tageplanung August'!$17:$17,'Tageplanung August'!130:130,"Orient.Ph.")+SUMIFS('Tageplanung August'!$17:$17,'Tageplanung August'!130:130,"Vertiefung")+SUMIFS('Tageplanung August'!$17:$17,'Tageplanung August'!130:130,"Wahl 1")+SUMIFS('Tageplanung August'!$17:$17,'Tageplanung August'!130:130,"Wahl 2"))*(3+IF($D111="F",2,0))/5+(SUMIFS('Tageplanung Oktober'!$20:$20,'Tageplanung Oktober'!130:130,"AD")+SUMIFS('Tageplanung Oktober'!$17:$17,'Tageplanung Oktober'!130:130,"Orient.Ph.")+SUMIFS('Tageplanung Oktober'!$17:$17,'Tageplanung Oktober'!130:130,"Vertiefung")+SUMIFS('Tageplanung Oktober'!$17:$17,'Tageplanung Oktober'!130:130,"Wahl 1")+SUMIFS('Tageplanung Oktober'!$17:$17,'Tageplanung Oktober'!130:130,"Wahl 2"))*(3+IF($D111="F",2,0))/5+SUMIFS('Blockplanung April'!$20:$20,'Blockplanung April'!130:130,"AD")+SUMIFS('Blockplanung April'!$17:$17,'Blockplanung April'!130:130,"Orient.Ph.")+SUMIFS('Blockplanung April'!$17:$17,'Blockplanung April'!130:130,"Vertiefung")+SUMIFS('Blockplanung April'!$17:$17,'Blockplanung April'!130:130,"Wahl 1")+SUMIFS('Blockplanung April'!$17:$17,'Blockplanung April'!130:130,"Wahl 2")+SUMIFS('Blockplanung August'!$20:$20,'Blockplanung August'!130:130,"AD")+SUMIFS('Blockplanung August'!$17:$17,'Blockplanung August'!130:130,"Orient.Ph.")+SUMIFS('Blockplanung August'!$17:$17,'Blockplanung August'!130:130,"Vertiefung")+SUMIFS('Blockplanung August'!$17:$17,'Blockplanung August'!130:130,"Wahl 1")+SUMIFS('Blockplanung August'!$17:$17,'Blockplanung August'!130:130,"Wahl 2")+SUMIFS('Blockplanung Oktober'!$20:$20,'Blockplanung Oktober'!130:130,"AD")+SUMIFS('Blockplanung Oktober'!$17:$17,'Blockplanung Oktober'!130:130,"Orient.Ph.")+SUMIFS('Blockplanung Oktober'!$17:$17,'Blockplanung Oktober'!130:130,"Vertiefung")+SUMIFS('Blockplanung Oktober'!$17:$17,'Blockplanung Oktober'!130:130,"Wahl 1")+SUMIFS('Blockplanung Oktober'!$17:$17,'Blockplanung Oktober'!130:130,"Wahl 2")</f>
        <v>122.8</v>
      </c>
      <c r="G111" s="9">
        <f>(SUMIFS('Tageplanung April'!$20:$20,'Tageplanung April'!130:130,"KH")+SUMIFS('Tageplanung April'!$15:$15,'Tageplanung April'!130:130,"Orient.Ph.")+SUMIFS('Tageplanung April'!$15:$15,'Tageplanung April'!130:130,"Vertiefung")+SUMIFS('Tageplanung April'!$15:$15,'Tageplanung April'!130:130,"Wahl 1")+SUMIFS('Tageplanung April'!$15:$15,'Tageplanung April'!130:130,"Wahl 2"))*(3+IF($D111="F",2,0))/5+(SUMIFS('Tageplanung August'!$20:$20,'Tageplanung August'!130:130,"KH")+SUMIFS('Tageplanung August'!$15:$15,'Tageplanung August'!130:130,"Orient.Ph.")+SUMIFS('Tageplanung August'!$15:$15,'Tageplanung August'!130:130,"Vertiefung")+SUMIFS('Tageplanung August'!$15:$15,'Tageplanung August'!130:130,"Wahl 1")+SUMIFS('Tageplanung August'!$15:$15,'Tageplanung August'!130:130,"Wahl 2"))*(3+IF($D111="F",2,0))/5+(SUMIFS('Tageplanung Oktober'!$20:$20,'Tageplanung Oktober'!130:130,"KH")+SUMIFS('Tageplanung Oktober'!$15:$15,'Tageplanung Oktober'!130:130,"Orient.Ph.")+SUMIFS('Tageplanung Oktober'!$15:$15,'Tageplanung Oktober'!130:130,"Vertiefung")+SUMIFS('Tageplanung Oktober'!$15:$15,'Tageplanung Oktober'!130:130,"Wahl 1")+SUMIFS('Tageplanung Oktober'!$15:$15,'Tageplanung Oktober'!130:130,"Wahl 2"))*(3+IF($D111="F",2,0))/5+SUMIFS('Blockplanung April'!$20:$20,'Blockplanung April'!130:130,"KH")+SUMIFS('Blockplanung April'!$15:$15,'Blockplanung April'!130:130,"Orient.Ph.")+SUMIFS('Blockplanung April'!$15:$15,'Blockplanung April'!130:130,"Vertiefung")+SUMIFS('Blockplanung April'!$15:$15,'Blockplanung April'!130:130,"Wahl 1")+SUMIFS('Blockplanung April'!$15:$15,'Blockplanung April'!130:130,"Wahl 2")+SUMIFS('Blockplanung August'!$20:$20,'Blockplanung August'!130:130,"KH")+SUMIFS('Blockplanung August'!$15:$15,'Blockplanung August'!130:130,"Orient.Ph.")+SUMIFS('Blockplanung August'!$15:$15,'Blockplanung August'!130:130,"Vertiefung")+SUMIFS('Blockplanung August'!$15:$15,'Blockplanung August'!130:130,"Wahl 1")+SUMIFS('Blockplanung August'!$15:$15,'Blockplanung August'!130:130,"Wahl 2")+SUMIFS('Blockplanung Oktober'!$20:$20,'Blockplanung Oktober'!130:130,"KH")+SUMIFS('Blockplanung Oktober'!$15:$15,'Blockplanung Oktober'!130:130,"Orient.Ph.")+SUMIFS('Blockplanung Oktober'!$15:$15,'Blockplanung Oktober'!130:130,"Vertiefung")+SUMIFS('Blockplanung Oktober'!$15:$15,'Blockplanung Oktober'!130:130,"Wahl 1")+SUMIFS('Blockplanung Oktober'!$15:$15,'Blockplanung Oktober'!130:130,"Wahl 2")</f>
        <v>100.8</v>
      </c>
      <c r="H111" s="9">
        <f>(SUMIFS('Tageplanung April'!$20:$20,'Tageplanung April'!130:130,"Päd")+SUMIFS('Tageplanung April'!$16:$16,'Tageplanung April'!130:130,"Orient.Ph.")+SUMIFS('Tageplanung April'!$16:$16,'Tageplanung April'!130:130,"Vertiefung")+SUMIFS('Tageplanung April'!$16:$16,'Tageplanung April'!130:130,"Wahl 1")+SUMIFS('Tageplanung April'!$16:$16,'Tageplanung April'!130:130,"Wahl 2"))*(3+IF($D111="F",2,0))/5+(SUMIFS('Tageplanung August'!$20:$20,'Tageplanung August'!130:130,"Päd")+SUMIFS('Tageplanung August'!$16:$16,'Tageplanung August'!130:130,"Orient.Ph.")+SUMIFS('Tageplanung August'!$16:$16,'Tageplanung August'!130:130,"Vertiefung")+SUMIFS('Tageplanung August'!$16:$16,'Tageplanung August'!130:130,"Wahl 1")+SUMIFS('Tageplanung August'!$16:$16,'Tageplanung August'!130:130,"Wahl 2"))*(3+IF($D111="F",2,0))/5+(SUMIFS('Tageplanung Oktober'!$20:$20,'Tageplanung Oktober'!130:130,"Päd")+SUMIFS('Tageplanung Oktober'!$16:$16,'Tageplanung Oktober'!130:130,"Orient.Ph.")+SUMIFS('Tageplanung Oktober'!$16:$16,'Tageplanung Oktober'!130:130,"Vertiefung")+SUMIFS('Tageplanung Oktober'!$16:$16,'Tageplanung Oktober'!130:130,"Wahl 1")+SUMIFS('Tageplanung Oktober'!$16:$16,'Tageplanung Oktober'!130:130,"Wahl 2"))*(3+IF($D111="F",2,0))/5+SUMIFS('Blockplanung April'!$20:$20,'Blockplanung April'!130:130,"Päd")+SUMIFS('Blockplanung April'!$16:$16,'Blockplanung April'!130:130,"Orient.Ph.")+SUMIFS('Blockplanung April'!$16:$16,'Blockplanung April'!130:130,"Vertiefung")+SUMIFS('Blockplanung April'!$16:$16,'Blockplanung April'!130:130,"Wahl 1")+SUMIFS('Blockplanung April'!$16:$16,'Blockplanung April'!130:130,"Wahl 2")+SUMIFS('Blockplanung August'!$20:$20,'Blockplanung August'!130:130,"Päd")+SUMIFS('Blockplanung August'!$16:$16,'Blockplanung August'!130:130,"Orient.Ph.")+SUMIFS('Blockplanung August'!$16:$16,'Blockplanung August'!130:130,"Vertiefung")+SUMIFS('Blockplanung August'!$16:$16,'Blockplanung August'!130:130,"Wahl 1")+SUMIFS('Blockplanung August'!$16:$16,'Blockplanung August'!130:130,"Wahl 2")+SUMIFS('Blockplanung Oktober'!$20:$20,'Blockplanung Oktober'!130:130,"Päd")+SUMIFS('Blockplanung Oktober'!$16:$16,'Blockplanung Oktober'!130:130,"Orient.Ph.")+SUMIFS('Blockplanung Oktober'!$16:$16,'Blockplanung Oktober'!130:130,"Vertiefung")+SUMIFS('Blockplanung Oktober'!$16:$16,'Blockplanung Oktober'!130:130,"Wahl 1")+SUMIFS('Blockplanung Oktober'!$16:$16,'Blockplanung Oktober'!130:130,"Wahl 2")</f>
        <v>11.2</v>
      </c>
      <c r="I111" s="9">
        <f>(SUMIFS('Tageplanung April'!$20:$20,'Tageplanung April'!130:130,"Psych")+SUMIFS('Tageplanung April'!$19:$19,'Tageplanung April'!130:130,"Orient.Ph.")+SUMIFS('Tageplanung April'!$19:$19,'Tageplanung April'!130:130,"Vertiefung")+SUMIFS('Tageplanung April'!$19:$19,'Tageplanung April'!130:130,"Wahl 1")+SUMIFS('Tageplanung April'!$19:$19,'Tageplanung April'!130:130,"Wahl 2"))*(3+IF($D111="F",2,0))/5+(SUMIFS('Tageplanung August'!$20:$20,'Tageplanung August'!130:130,"Psych")+SUMIFS('Tageplanung August'!$19:$19,'Tageplanung August'!130:130,"Orient.Ph.")+SUMIFS('Tageplanung August'!$19:$19,'Tageplanung August'!130:130,"Vertiefung")+SUMIFS('Tageplanung August'!$19:$19,'Tageplanung August'!130:130,"Wahl 1")+SUMIFS('Tageplanung August'!$19:$19,'Tageplanung August'!130:130,"Wahl 2"))*(3+IF($D111="F",2,0))/5+(SUMIFS('Tageplanung Oktober'!$20:$20,'Tageplanung Oktober'!130:130,"Psych")+SUMIFS('Tageplanung Oktober'!$19:$19,'Tageplanung Oktober'!130:130,"Orient.Ph.")+SUMIFS('Tageplanung Oktober'!$19:$19,'Tageplanung Oktober'!130:130,"Vertiefung")+SUMIFS('Tageplanung Oktober'!$19:$19,'Tageplanung Oktober'!130:130,"Wahl 1")+SUMIFS('Tageplanung Oktober'!$19:$19,'Tageplanung Oktober'!130:130,"Wahl 2"))*(3+IF($D111="F",2,0))/5+SUMIFS('Blockplanung April'!$20:$20,'Blockplanung April'!130:130,"Psych")+SUMIFS('Blockplanung April'!$19:$19,'Blockplanung April'!130:130,"Orient.Ph.")+SUMIFS('Blockplanung April'!$19:$19,'Blockplanung April'!130:130,"Vertiefung")+SUMIFS('Blockplanung April'!$19:$19,'Blockplanung April'!130:130,"Wahl 1")+SUMIFS('Blockplanung April'!$19:$19,'Blockplanung April'!130:130,"Wahl 2")+SUMIFS('Blockplanung August'!$20:$20,'Blockplanung August'!130:130,"Psych")+SUMIFS('Blockplanung August'!$19:$19,'Blockplanung August'!130:130,"Orient.Ph.")+SUMIFS('Blockplanung August'!$19:$19,'Blockplanung August'!130:130,"Vertiefung")+SUMIFS('Blockplanung August'!$19:$19,'Blockplanung August'!130:130,"Wahl 1")+SUMIFS('Blockplanung August'!$19:$19,'Blockplanung August'!130:130,"Wahl 2")+SUMIFS('Blockplanung Oktober'!$20:$20,'Blockplanung Oktober'!130:130,"Psych")+SUMIFS('Blockplanung Oktober'!$19:$19,'Blockplanung Oktober'!130:130,"Orient.Ph.")+SUMIFS('Blockplanung Oktober'!$19:$19,'Blockplanung Oktober'!130:130,"Vertiefung")+SUMIFS('Blockplanung Oktober'!$19:$19,'Blockplanung Oktober'!130:130,"Wahl 1")+SUMIFS('Blockplanung Oktober'!$19:$19,'Blockplanung Oktober'!130:130,"Wahl 2")</f>
        <v>103.2</v>
      </c>
      <c r="J111" s="9">
        <f t="shared" si="9"/>
        <v>392</v>
      </c>
      <c r="K111" s="9">
        <f t="shared" si="5"/>
        <v>154</v>
      </c>
      <c r="L111" s="9">
        <f t="shared" si="6"/>
        <v>56</v>
      </c>
      <c r="M111" s="9">
        <f t="shared" si="7"/>
        <v>14</v>
      </c>
      <c r="N111" s="7">
        <f t="shared" si="8"/>
        <v>120</v>
      </c>
      <c r="O111" s="316"/>
    </row>
    <row r="112" spans="1:15" x14ac:dyDescent="0.2">
      <c r="A112" s="258"/>
      <c r="B112" s="310" t="s">
        <v>8</v>
      </c>
      <c r="C112" s="11">
        <v>18</v>
      </c>
      <c r="D112" s="39"/>
      <c r="E112" s="9">
        <f>(SUMIFS('Tageplanung April'!$20:$20,'Tageplanung April'!131:131,"APH")+SUMIFS('Tageplanung April'!$18:$18,'Tageplanung April'!131:131,"Orient.Ph.")+SUMIFS('Tageplanung April'!$18:$18,'Tageplanung April'!131:131,"Vertiefung")+SUMIFS('Tageplanung April'!$18:$18,'Tageplanung April'!131:131,"Wahl 1")+SUMIFS('Tageplanung April'!$18:$18,'Tageplanung April'!131:131,"Wahl 2"))*(3+IF($D112="F",2,0))/5+(SUMIFS('Tageplanung August'!$20:$20,'Tageplanung August'!131:131,"APH")+SUMIFS('Tageplanung August'!$18:$18,'Tageplanung August'!131:131,"Orient.Ph.")+SUMIFS('Tageplanung August'!$18:$18,'Tageplanung August'!131:131,"Vertiefung")+SUMIFS('Tageplanung August'!$18:$18,'Tageplanung August'!131:131,"Wahl 1")+SUMIFS('Tageplanung August'!$18:$18,'Tageplanung August'!131:131,"Wahl 2"))*(3+IF($D112="F",2,0))/5+(SUMIFS('Tageplanung Oktober'!$20:$20,'Tageplanung Oktober'!131:131,"APH")+SUMIFS('Tageplanung Oktober'!$18:$18,'Tageplanung Oktober'!131:131,"Orient.Ph.")+SUMIFS('Tageplanung Oktober'!$18:$18,'Tageplanung Oktober'!131:131,"Vertiefung")+SUMIFS('Tageplanung Oktober'!$18:$18,'Tageplanung Oktober'!131:131,"Wahl 1")+SUMIFS('Tageplanung Oktober'!$18:$18,'Tageplanung Oktober'!131:131,"Wahl 2"))*(3+IF($D112="F",2,0))/5+SUMIFS('Blockplanung April'!$20:$20,'Blockplanung April'!131:131,"APH")+SUMIFS('Blockplanung April'!$18:$18,'Blockplanung April'!131:131,"Orient.Ph.")+SUMIFS('Blockplanung April'!$18:$18,'Blockplanung April'!131:131,"Vertiefung")+SUMIFS('Blockplanung April'!$18:$18,'Blockplanung April'!131:131,"Wahl 1")+SUMIFS('Blockplanung April'!$18:$18,'Blockplanung April'!131:131,"Wahl 2")+SUMIFS('Blockplanung August'!$20:$20,'Blockplanung August'!131:131,"APH")+SUMIFS('Blockplanung August'!$18:$18,'Blockplanung August'!131:131,"Orient.Ph.")+SUMIFS('Blockplanung August'!$18:$18,'Blockplanung August'!131:131,"Vertiefung")+SUMIFS('Blockplanung August'!$18:$18,'Blockplanung August'!131:131,"Wahl 1")+SUMIFS('Blockplanung August'!$18:$18,'Blockplanung August'!131:131,"Wahl 2")+SUMIFS('Blockplanung Oktober'!$20:$20,'Blockplanung Oktober'!131:131,"APH")+SUMIFS('Blockplanung Oktober'!$18:$18,'Blockplanung Oktober'!131:131,"Orient.Ph.")+SUMIFS('Blockplanung Oktober'!$18:$18,'Blockplanung Oktober'!131:131,"Vertiefung")+SUMIFS('Blockplanung Oktober'!$18:$18,'Blockplanung Oktober'!131:131,"Wahl 1")+SUMIFS('Blockplanung Oktober'!$18:$18,'Blockplanung Oktober'!131:131,"Wahl 2")</f>
        <v>144.39999999999998</v>
      </c>
      <c r="F112" s="9">
        <f>(SUMIFS('Tageplanung April'!$20:$20,'Tageplanung April'!131:131,"AD")+SUMIFS('Tageplanung April'!$17:$17,'Tageplanung April'!131:131,"Orient.Ph.")+SUMIFS('Tageplanung April'!$17:$17,'Tageplanung April'!131:131,"Vertiefung")+SUMIFS('Tageplanung April'!$17:$17,'Tageplanung April'!131:131,"Wahl 1")+SUMIFS('Tageplanung April'!$17:$17,'Tageplanung April'!131:131,"Wahl 2"))*(3+IF($D112="F",2,0))/5+(SUMIFS('Tageplanung August'!$20:$20,'Tageplanung August'!131:131,"AD")+SUMIFS('Tageplanung August'!$17:$17,'Tageplanung August'!131:131,"Orient.Ph.")+SUMIFS('Tageplanung August'!$17:$17,'Tageplanung August'!131:131,"Vertiefung")+SUMIFS('Tageplanung August'!$17:$17,'Tageplanung August'!131:131,"Wahl 1")+SUMIFS('Tageplanung August'!$17:$17,'Tageplanung August'!131:131,"Wahl 2"))*(3+IF($D112="F",2,0))/5+(SUMIFS('Tageplanung Oktober'!$20:$20,'Tageplanung Oktober'!131:131,"AD")+SUMIFS('Tageplanung Oktober'!$17:$17,'Tageplanung Oktober'!131:131,"Orient.Ph.")+SUMIFS('Tageplanung Oktober'!$17:$17,'Tageplanung Oktober'!131:131,"Vertiefung")+SUMIFS('Tageplanung Oktober'!$17:$17,'Tageplanung Oktober'!131:131,"Wahl 1")+SUMIFS('Tageplanung Oktober'!$17:$17,'Tageplanung Oktober'!131:131,"Wahl 2"))*(3+IF($D112="F",2,0))/5+SUMIFS('Blockplanung April'!$20:$20,'Blockplanung April'!131:131,"AD")+SUMIFS('Blockplanung April'!$17:$17,'Blockplanung April'!131:131,"Orient.Ph.")+SUMIFS('Blockplanung April'!$17:$17,'Blockplanung April'!131:131,"Vertiefung")+SUMIFS('Blockplanung April'!$17:$17,'Blockplanung April'!131:131,"Wahl 1")+SUMIFS('Blockplanung April'!$17:$17,'Blockplanung April'!131:131,"Wahl 2")+SUMIFS('Blockplanung August'!$20:$20,'Blockplanung August'!131:131,"AD")+SUMIFS('Blockplanung August'!$17:$17,'Blockplanung August'!131:131,"Orient.Ph.")+SUMIFS('Blockplanung August'!$17:$17,'Blockplanung August'!131:131,"Vertiefung")+SUMIFS('Blockplanung August'!$17:$17,'Blockplanung August'!131:131,"Wahl 1")+SUMIFS('Blockplanung August'!$17:$17,'Blockplanung August'!131:131,"Wahl 2")+SUMIFS('Blockplanung Oktober'!$20:$20,'Blockplanung Oktober'!131:131,"AD")+SUMIFS('Blockplanung Oktober'!$17:$17,'Blockplanung Oktober'!131:131,"Orient.Ph.")+SUMIFS('Blockplanung Oktober'!$17:$17,'Blockplanung Oktober'!131:131,"Vertiefung")+SUMIFS('Blockplanung Oktober'!$17:$17,'Blockplanung Oktober'!131:131,"Wahl 1")+SUMIFS('Blockplanung Oktober'!$17:$17,'Blockplanung Oktober'!131:131,"Wahl 2")</f>
        <v>122.8</v>
      </c>
      <c r="G112" s="9">
        <f>(SUMIFS('Tageplanung April'!$20:$20,'Tageplanung April'!131:131,"KH")+SUMIFS('Tageplanung April'!$15:$15,'Tageplanung April'!131:131,"Orient.Ph.")+SUMIFS('Tageplanung April'!$15:$15,'Tageplanung April'!131:131,"Vertiefung")+SUMIFS('Tageplanung April'!$15:$15,'Tageplanung April'!131:131,"Wahl 1")+SUMIFS('Tageplanung April'!$15:$15,'Tageplanung April'!131:131,"Wahl 2"))*(3+IF($D112="F",2,0))/5+(SUMIFS('Tageplanung August'!$20:$20,'Tageplanung August'!131:131,"KH")+SUMIFS('Tageplanung August'!$15:$15,'Tageplanung August'!131:131,"Orient.Ph.")+SUMIFS('Tageplanung August'!$15:$15,'Tageplanung August'!131:131,"Vertiefung")+SUMIFS('Tageplanung August'!$15:$15,'Tageplanung August'!131:131,"Wahl 1")+SUMIFS('Tageplanung August'!$15:$15,'Tageplanung August'!131:131,"Wahl 2"))*(3+IF($D112="F",2,0))/5+(SUMIFS('Tageplanung Oktober'!$20:$20,'Tageplanung Oktober'!131:131,"KH")+SUMIFS('Tageplanung Oktober'!$15:$15,'Tageplanung Oktober'!131:131,"Orient.Ph.")+SUMIFS('Tageplanung Oktober'!$15:$15,'Tageplanung Oktober'!131:131,"Vertiefung")+SUMIFS('Tageplanung Oktober'!$15:$15,'Tageplanung Oktober'!131:131,"Wahl 1")+SUMIFS('Tageplanung Oktober'!$15:$15,'Tageplanung Oktober'!131:131,"Wahl 2"))*(3+IF($D112="F",2,0))/5+SUMIFS('Blockplanung April'!$20:$20,'Blockplanung April'!131:131,"KH")+SUMIFS('Blockplanung April'!$15:$15,'Blockplanung April'!131:131,"Orient.Ph.")+SUMIFS('Blockplanung April'!$15:$15,'Blockplanung April'!131:131,"Vertiefung")+SUMIFS('Blockplanung April'!$15:$15,'Blockplanung April'!131:131,"Wahl 1")+SUMIFS('Blockplanung April'!$15:$15,'Blockplanung April'!131:131,"Wahl 2")+SUMIFS('Blockplanung August'!$20:$20,'Blockplanung August'!131:131,"KH")+SUMIFS('Blockplanung August'!$15:$15,'Blockplanung August'!131:131,"Orient.Ph.")+SUMIFS('Blockplanung August'!$15:$15,'Blockplanung August'!131:131,"Vertiefung")+SUMIFS('Blockplanung August'!$15:$15,'Blockplanung August'!131:131,"Wahl 1")+SUMIFS('Blockplanung August'!$15:$15,'Blockplanung August'!131:131,"Wahl 2")+SUMIFS('Blockplanung Oktober'!$20:$20,'Blockplanung Oktober'!131:131,"KH")+SUMIFS('Blockplanung Oktober'!$15:$15,'Blockplanung Oktober'!131:131,"Orient.Ph.")+SUMIFS('Blockplanung Oktober'!$15:$15,'Blockplanung Oktober'!131:131,"Vertiefung")+SUMIFS('Blockplanung Oktober'!$15:$15,'Blockplanung Oktober'!131:131,"Wahl 1")+SUMIFS('Blockplanung Oktober'!$15:$15,'Blockplanung Oktober'!131:131,"Wahl 2")</f>
        <v>100.8</v>
      </c>
      <c r="H112" s="9">
        <f>(SUMIFS('Tageplanung April'!$20:$20,'Tageplanung April'!131:131,"Päd")+SUMIFS('Tageplanung April'!$16:$16,'Tageplanung April'!131:131,"Orient.Ph.")+SUMIFS('Tageplanung April'!$16:$16,'Tageplanung April'!131:131,"Vertiefung")+SUMIFS('Tageplanung April'!$16:$16,'Tageplanung April'!131:131,"Wahl 1")+SUMIFS('Tageplanung April'!$16:$16,'Tageplanung April'!131:131,"Wahl 2"))*(3+IF($D112="F",2,0))/5+(SUMIFS('Tageplanung August'!$20:$20,'Tageplanung August'!131:131,"Päd")+SUMIFS('Tageplanung August'!$16:$16,'Tageplanung August'!131:131,"Orient.Ph.")+SUMIFS('Tageplanung August'!$16:$16,'Tageplanung August'!131:131,"Vertiefung")+SUMIFS('Tageplanung August'!$16:$16,'Tageplanung August'!131:131,"Wahl 1")+SUMIFS('Tageplanung August'!$16:$16,'Tageplanung August'!131:131,"Wahl 2"))*(3+IF($D112="F",2,0))/5+(SUMIFS('Tageplanung Oktober'!$20:$20,'Tageplanung Oktober'!131:131,"Päd")+SUMIFS('Tageplanung Oktober'!$16:$16,'Tageplanung Oktober'!131:131,"Orient.Ph.")+SUMIFS('Tageplanung Oktober'!$16:$16,'Tageplanung Oktober'!131:131,"Vertiefung")+SUMIFS('Tageplanung Oktober'!$16:$16,'Tageplanung Oktober'!131:131,"Wahl 1")+SUMIFS('Tageplanung Oktober'!$16:$16,'Tageplanung Oktober'!131:131,"Wahl 2"))*(3+IF($D112="F",2,0))/5+SUMIFS('Blockplanung April'!$20:$20,'Blockplanung April'!131:131,"Päd")+SUMIFS('Blockplanung April'!$16:$16,'Blockplanung April'!131:131,"Orient.Ph.")+SUMIFS('Blockplanung April'!$16:$16,'Blockplanung April'!131:131,"Vertiefung")+SUMIFS('Blockplanung April'!$16:$16,'Blockplanung April'!131:131,"Wahl 1")+SUMIFS('Blockplanung April'!$16:$16,'Blockplanung April'!131:131,"Wahl 2")+SUMIFS('Blockplanung August'!$20:$20,'Blockplanung August'!131:131,"Päd")+SUMIFS('Blockplanung August'!$16:$16,'Blockplanung August'!131:131,"Orient.Ph.")+SUMIFS('Blockplanung August'!$16:$16,'Blockplanung August'!131:131,"Vertiefung")+SUMIFS('Blockplanung August'!$16:$16,'Blockplanung August'!131:131,"Wahl 1")+SUMIFS('Blockplanung August'!$16:$16,'Blockplanung August'!131:131,"Wahl 2")+SUMIFS('Blockplanung Oktober'!$20:$20,'Blockplanung Oktober'!131:131,"Päd")+SUMIFS('Blockplanung Oktober'!$16:$16,'Blockplanung Oktober'!131:131,"Orient.Ph.")+SUMIFS('Blockplanung Oktober'!$16:$16,'Blockplanung Oktober'!131:131,"Vertiefung")+SUMIFS('Blockplanung Oktober'!$16:$16,'Blockplanung Oktober'!131:131,"Wahl 1")+SUMIFS('Blockplanung Oktober'!$16:$16,'Blockplanung Oktober'!131:131,"Wahl 2")</f>
        <v>11.2</v>
      </c>
      <c r="I112" s="9">
        <f>(SUMIFS('Tageplanung April'!$20:$20,'Tageplanung April'!131:131,"Psych")+SUMIFS('Tageplanung April'!$19:$19,'Tageplanung April'!131:131,"Orient.Ph.")+SUMIFS('Tageplanung April'!$19:$19,'Tageplanung April'!131:131,"Vertiefung")+SUMIFS('Tageplanung April'!$19:$19,'Tageplanung April'!131:131,"Wahl 1")+SUMIFS('Tageplanung April'!$19:$19,'Tageplanung April'!131:131,"Wahl 2"))*(3+IF($D112="F",2,0))/5+(SUMIFS('Tageplanung August'!$20:$20,'Tageplanung August'!131:131,"Psych")+SUMIFS('Tageplanung August'!$19:$19,'Tageplanung August'!131:131,"Orient.Ph.")+SUMIFS('Tageplanung August'!$19:$19,'Tageplanung August'!131:131,"Vertiefung")+SUMIFS('Tageplanung August'!$19:$19,'Tageplanung August'!131:131,"Wahl 1")+SUMIFS('Tageplanung August'!$19:$19,'Tageplanung August'!131:131,"Wahl 2"))*(3+IF($D112="F",2,0))/5+(SUMIFS('Tageplanung Oktober'!$20:$20,'Tageplanung Oktober'!131:131,"Psych")+SUMIFS('Tageplanung Oktober'!$19:$19,'Tageplanung Oktober'!131:131,"Orient.Ph.")+SUMIFS('Tageplanung Oktober'!$19:$19,'Tageplanung Oktober'!131:131,"Vertiefung")+SUMIFS('Tageplanung Oktober'!$19:$19,'Tageplanung Oktober'!131:131,"Wahl 1")+SUMIFS('Tageplanung Oktober'!$19:$19,'Tageplanung Oktober'!131:131,"Wahl 2"))*(3+IF($D112="F",2,0))/5+SUMIFS('Blockplanung April'!$20:$20,'Blockplanung April'!131:131,"Psych")+SUMIFS('Blockplanung April'!$19:$19,'Blockplanung April'!131:131,"Orient.Ph.")+SUMIFS('Blockplanung April'!$19:$19,'Blockplanung April'!131:131,"Vertiefung")+SUMIFS('Blockplanung April'!$19:$19,'Blockplanung April'!131:131,"Wahl 1")+SUMIFS('Blockplanung April'!$19:$19,'Blockplanung April'!131:131,"Wahl 2")+SUMIFS('Blockplanung August'!$20:$20,'Blockplanung August'!131:131,"Psych")+SUMIFS('Blockplanung August'!$19:$19,'Blockplanung August'!131:131,"Orient.Ph.")+SUMIFS('Blockplanung August'!$19:$19,'Blockplanung August'!131:131,"Vertiefung")+SUMIFS('Blockplanung August'!$19:$19,'Blockplanung August'!131:131,"Wahl 1")+SUMIFS('Blockplanung August'!$19:$19,'Blockplanung August'!131:131,"Wahl 2")+SUMIFS('Blockplanung Oktober'!$20:$20,'Blockplanung Oktober'!131:131,"Psych")+SUMIFS('Blockplanung Oktober'!$19:$19,'Blockplanung Oktober'!131:131,"Orient.Ph.")+SUMIFS('Blockplanung Oktober'!$19:$19,'Blockplanung Oktober'!131:131,"Vertiefung")+SUMIFS('Blockplanung Oktober'!$19:$19,'Blockplanung Oktober'!131:131,"Wahl 1")+SUMIFS('Blockplanung Oktober'!$19:$19,'Blockplanung Oktober'!131:131,"Wahl 2")</f>
        <v>43.2</v>
      </c>
      <c r="J112" s="9">
        <f t="shared" si="9"/>
        <v>392</v>
      </c>
      <c r="K112" s="9">
        <f t="shared" si="5"/>
        <v>154</v>
      </c>
      <c r="L112" s="9">
        <f t="shared" si="6"/>
        <v>56</v>
      </c>
      <c r="M112" s="9">
        <f t="shared" si="7"/>
        <v>14</v>
      </c>
      <c r="N112" s="7">
        <f t="shared" si="8"/>
        <v>120</v>
      </c>
      <c r="O112" s="316"/>
    </row>
    <row r="113" spans="1:15" x14ac:dyDescent="0.2">
      <c r="A113" s="258"/>
      <c r="B113" s="310"/>
      <c r="C113" s="11">
        <v>19</v>
      </c>
      <c r="D113" s="39"/>
      <c r="E113" s="9">
        <f>(SUMIFS('Tageplanung April'!$20:$20,'Tageplanung April'!132:132,"APH")+SUMIFS('Tageplanung April'!$18:$18,'Tageplanung April'!132:132,"Orient.Ph.")+SUMIFS('Tageplanung April'!$18:$18,'Tageplanung April'!132:132,"Vertiefung")+SUMIFS('Tageplanung April'!$18:$18,'Tageplanung April'!132:132,"Wahl 1")+SUMIFS('Tageplanung April'!$18:$18,'Tageplanung April'!132:132,"Wahl 2"))*(3+IF($D113="F",2,0))/5+(SUMIFS('Tageplanung August'!$20:$20,'Tageplanung August'!132:132,"APH")+SUMIFS('Tageplanung August'!$18:$18,'Tageplanung August'!132:132,"Orient.Ph.")+SUMIFS('Tageplanung August'!$18:$18,'Tageplanung August'!132:132,"Vertiefung")+SUMIFS('Tageplanung August'!$18:$18,'Tageplanung August'!132:132,"Wahl 1")+SUMIFS('Tageplanung August'!$18:$18,'Tageplanung August'!132:132,"Wahl 2"))*(3+IF($D113="F",2,0))/5+(SUMIFS('Tageplanung Oktober'!$20:$20,'Tageplanung Oktober'!132:132,"APH")+SUMIFS('Tageplanung Oktober'!$18:$18,'Tageplanung Oktober'!132:132,"Orient.Ph.")+SUMIFS('Tageplanung Oktober'!$18:$18,'Tageplanung Oktober'!132:132,"Vertiefung")+SUMIFS('Tageplanung Oktober'!$18:$18,'Tageplanung Oktober'!132:132,"Wahl 1")+SUMIFS('Tageplanung Oktober'!$18:$18,'Tageplanung Oktober'!132:132,"Wahl 2"))*(3+IF($D113="F",2,0))/5+SUMIFS('Blockplanung April'!$20:$20,'Blockplanung April'!132:132,"APH")+SUMIFS('Blockplanung April'!$18:$18,'Blockplanung April'!132:132,"Orient.Ph.")+SUMIFS('Blockplanung April'!$18:$18,'Blockplanung April'!132:132,"Vertiefung")+SUMIFS('Blockplanung April'!$18:$18,'Blockplanung April'!132:132,"Wahl 1")+SUMIFS('Blockplanung April'!$18:$18,'Blockplanung April'!132:132,"Wahl 2")+SUMIFS('Blockplanung August'!$20:$20,'Blockplanung August'!132:132,"APH")+SUMIFS('Blockplanung August'!$18:$18,'Blockplanung August'!132:132,"Orient.Ph.")+SUMIFS('Blockplanung August'!$18:$18,'Blockplanung August'!132:132,"Vertiefung")+SUMIFS('Blockplanung August'!$18:$18,'Blockplanung August'!132:132,"Wahl 1")+SUMIFS('Blockplanung August'!$18:$18,'Blockplanung August'!132:132,"Wahl 2")+SUMIFS('Blockplanung Oktober'!$20:$20,'Blockplanung Oktober'!132:132,"APH")+SUMIFS('Blockplanung Oktober'!$18:$18,'Blockplanung Oktober'!132:132,"Orient.Ph.")+SUMIFS('Blockplanung Oktober'!$18:$18,'Blockplanung Oktober'!132:132,"Vertiefung")+SUMIFS('Blockplanung Oktober'!$18:$18,'Blockplanung Oktober'!132:132,"Wahl 1")+SUMIFS('Blockplanung Oktober'!$18:$18,'Blockplanung Oktober'!132:132,"Wahl 2")</f>
        <v>140.39999999999998</v>
      </c>
      <c r="F113" s="9">
        <f>(SUMIFS('Tageplanung April'!$20:$20,'Tageplanung April'!132:132,"AD")+SUMIFS('Tageplanung April'!$17:$17,'Tageplanung April'!132:132,"Orient.Ph.")+SUMIFS('Tageplanung April'!$17:$17,'Tageplanung April'!132:132,"Vertiefung")+SUMIFS('Tageplanung April'!$17:$17,'Tageplanung April'!132:132,"Wahl 1")+SUMIFS('Tageplanung April'!$17:$17,'Tageplanung April'!132:132,"Wahl 2"))*(3+IF($D113="F",2,0))/5+(SUMIFS('Tageplanung August'!$20:$20,'Tageplanung August'!132:132,"AD")+SUMIFS('Tageplanung August'!$17:$17,'Tageplanung August'!132:132,"Orient.Ph.")+SUMIFS('Tageplanung August'!$17:$17,'Tageplanung August'!132:132,"Vertiefung")+SUMIFS('Tageplanung August'!$17:$17,'Tageplanung August'!132:132,"Wahl 1")+SUMIFS('Tageplanung August'!$17:$17,'Tageplanung August'!132:132,"Wahl 2"))*(3+IF($D113="F",2,0))/5+(SUMIFS('Tageplanung Oktober'!$20:$20,'Tageplanung Oktober'!132:132,"AD")+SUMIFS('Tageplanung Oktober'!$17:$17,'Tageplanung Oktober'!132:132,"Orient.Ph.")+SUMIFS('Tageplanung Oktober'!$17:$17,'Tageplanung Oktober'!132:132,"Vertiefung")+SUMIFS('Tageplanung Oktober'!$17:$17,'Tageplanung Oktober'!132:132,"Wahl 1")+SUMIFS('Tageplanung Oktober'!$17:$17,'Tageplanung Oktober'!132:132,"Wahl 2"))*(3+IF($D113="F",2,0))/5+SUMIFS('Blockplanung April'!$20:$20,'Blockplanung April'!132:132,"AD")+SUMIFS('Blockplanung April'!$17:$17,'Blockplanung April'!132:132,"Orient.Ph.")+SUMIFS('Blockplanung April'!$17:$17,'Blockplanung April'!132:132,"Vertiefung")+SUMIFS('Blockplanung April'!$17:$17,'Blockplanung April'!132:132,"Wahl 1")+SUMIFS('Blockplanung April'!$17:$17,'Blockplanung April'!132:132,"Wahl 2")+SUMIFS('Blockplanung August'!$20:$20,'Blockplanung August'!132:132,"AD")+SUMIFS('Blockplanung August'!$17:$17,'Blockplanung August'!132:132,"Orient.Ph.")+SUMIFS('Blockplanung August'!$17:$17,'Blockplanung August'!132:132,"Vertiefung")+SUMIFS('Blockplanung August'!$17:$17,'Blockplanung August'!132:132,"Wahl 1")+SUMIFS('Blockplanung August'!$17:$17,'Blockplanung August'!132:132,"Wahl 2")+SUMIFS('Blockplanung Oktober'!$20:$20,'Blockplanung Oktober'!132:132,"AD")+SUMIFS('Blockplanung Oktober'!$17:$17,'Blockplanung Oktober'!132:132,"Orient.Ph.")+SUMIFS('Blockplanung Oktober'!$17:$17,'Blockplanung Oktober'!132:132,"Vertiefung")+SUMIFS('Blockplanung Oktober'!$17:$17,'Blockplanung Oktober'!132:132,"Wahl 1")+SUMIFS('Blockplanung Oktober'!$17:$17,'Blockplanung Oktober'!132:132,"Wahl 2")</f>
        <v>120.39999999999999</v>
      </c>
      <c r="G113" s="9">
        <f>(SUMIFS('Tageplanung April'!$20:$20,'Tageplanung April'!132:132,"KH")+SUMIFS('Tageplanung April'!$15:$15,'Tageplanung April'!132:132,"Orient.Ph.")+SUMIFS('Tageplanung April'!$15:$15,'Tageplanung April'!132:132,"Vertiefung")+SUMIFS('Tageplanung April'!$15:$15,'Tageplanung April'!132:132,"Wahl 1")+SUMIFS('Tageplanung April'!$15:$15,'Tageplanung April'!132:132,"Wahl 2"))*(3+IF($D113="F",2,0))/5+(SUMIFS('Tageplanung August'!$20:$20,'Tageplanung August'!132:132,"KH")+SUMIFS('Tageplanung August'!$15:$15,'Tageplanung August'!132:132,"Orient.Ph.")+SUMIFS('Tageplanung August'!$15:$15,'Tageplanung August'!132:132,"Vertiefung")+SUMIFS('Tageplanung August'!$15:$15,'Tageplanung August'!132:132,"Wahl 1")+SUMIFS('Tageplanung August'!$15:$15,'Tageplanung August'!132:132,"Wahl 2"))*(3+IF($D113="F",2,0))/5+(SUMIFS('Tageplanung Oktober'!$20:$20,'Tageplanung Oktober'!132:132,"KH")+SUMIFS('Tageplanung Oktober'!$15:$15,'Tageplanung Oktober'!132:132,"Orient.Ph.")+SUMIFS('Tageplanung Oktober'!$15:$15,'Tageplanung Oktober'!132:132,"Vertiefung")+SUMIFS('Tageplanung Oktober'!$15:$15,'Tageplanung Oktober'!132:132,"Wahl 1")+SUMIFS('Tageplanung Oktober'!$15:$15,'Tageplanung Oktober'!132:132,"Wahl 2"))*(3+IF($D113="F",2,0))/5+SUMIFS('Blockplanung April'!$20:$20,'Blockplanung April'!132:132,"KH")+SUMIFS('Blockplanung April'!$15:$15,'Blockplanung April'!132:132,"Orient.Ph.")+SUMIFS('Blockplanung April'!$15:$15,'Blockplanung April'!132:132,"Vertiefung")+SUMIFS('Blockplanung April'!$15:$15,'Blockplanung April'!132:132,"Wahl 1")+SUMIFS('Blockplanung April'!$15:$15,'Blockplanung April'!132:132,"Wahl 2")+SUMIFS('Blockplanung August'!$20:$20,'Blockplanung August'!132:132,"KH")+SUMIFS('Blockplanung August'!$15:$15,'Blockplanung August'!132:132,"Orient.Ph.")+SUMIFS('Blockplanung August'!$15:$15,'Blockplanung August'!132:132,"Vertiefung")+SUMIFS('Blockplanung August'!$15:$15,'Blockplanung August'!132:132,"Wahl 1")+SUMIFS('Blockplanung August'!$15:$15,'Blockplanung August'!132:132,"Wahl 2")+SUMIFS('Blockplanung Oktober'!$20:$20,'Blockplanung Oktober'!132:132,"KH")+SUMIFS('Blockplanung Oktober'!$15:$15,'Blockplanung Oktober'!132:132,"Orient.Ph.")+SUMIFS('Blockplanung Oktober'!$15:$15,'Blockplanung Oktober'!132:132,"Vertiefung")+SUMIFS('Blockplanung Oktober'!$15:$15,'Blockplanung Oktober'!132:132,"Wahl 1")+SUMIFS('Blockplanung Oktober'!$15:$15,'Blockplanung Oktober'!132:132,"Wahl 2")</f>
        <v>107.19999999999999</v>
      </c>
      <c r="H113" s="9">
        <f>(SUMIFS('Tageplanung April'!$20:$20,'Tageplanung April'!132:132,"Päd")+SUMIFS('Tageplanung April'!$16:$16,'Tageplanung April'!132:132,"Orient.Ph.")+SUMIFS('Tageplanung April'!$16:$16,'Tageplanung April'!132:132,"Vertiefung")+SUMIFS('Tageplanung April'!$16:$16,'Tageplanung April'!132:132,"Wahl 1")+SUMIFS('Tageplanung April'!$16:$16,'Tageplanung April'!132:132,"Wahl 2"))*(3+IF($D113="F",2,0))/5+(SUMIFS('Tageplanung August'!$20:$20,'Tageplanung August'!132:132,"Päd")+SUMIFS('Tageplanung August'!$16:$16,'Tageplanung August'!132:132,"Orient.Ph.")+SUMIFS('Tageplanung August'!$16:$16,'Tageplanung August'!132:132,"Vertiefung")+SUMIFS('Tageplanung August'!$16:$16,'Tageplanung August'!132:132,"Wahl 1")+SUMIFS('Tageplanung August'!$16:$16,'Tageplanung August'!132:132,"Wahl 2"))*(3+IF($D113="F",2,0))/5+(SUMIFS('Tageplanung Oktober'!$20:$20,'Tageplanung Oktober'!132:132,"Päd")+SUMIFS('Tageplanung Oktober'!$16:$16,'Tageplanung Oktober'!132:132,"Orient.Ph.")+SUMIFS('Tageplanung Oktober'!$16:$16,'Tageplanung Oktober'!132:132,"Vertiefung")+SUMIFS('Tageplanung Oktober'!$16:$16,'Tageplanung Oktober'!132:132,"Wahl 1")+SUMIFS('Tageplanung Oktober'!$16:$16,'Tageplanung Oktober'!132:132,"Wahl 2"))*(3+IF($D113="F",2,0))/5+SUMIFS('Blockplanung April'!$20:$20,'Blockplanung April'!132:132,"Päd")+SUMIFS('Blockplanung April'!$16:$16,'Blockplanung April'!132:132,"Orient.Ph.")+SUMIFS('Blockplanung April'!$16:$16,'Blockplanung April'!132:132,"Vertiefung")+SUMIFS('Blockplanung April'!$16:$16,'Blockplanung April'!132:132,"Wahl 1")+SUMIFS('Blockplanung April'!$16:$16,'Blockplanung April'!132:132,"Wahl 2")+SUMIFS('Blockplanung August'!$20:$20,'Blockplanung August'!132:132,"Päd")+SUMIFS('Blockplanung August'!$16:$16,'Blockplanung August'!132:132,"Orient.Ph.")+SUMIFS('Blockplanung August'!$16:$16,'Blockplanung August'!132:132,"Vertiefung")+SUMIFS('Blockplanung August'!$16:$16,'Blockplanung August'!132:132,"Wahl 1")+SUMIFS('Blockplanung August'!$16:$16,'Blockplanung August'!132:132,"Wahl 2")+SUMIFS('Blockplanung Oktober'!$20:$20,'Blockplanung Oktober'!132:132,"Päd")+SUMIFS('Blockplanung Oktober'!$16:$16,'Blockplanung Oktober'!132:132,"Orient.Ph.")+SUMIFS('Blockplanung Oktober'!$16:$16,'Blockplanung Oktober'!132:132,"Vertiefung")+SUMIFS('Blockplanung Oktober'!$16:$16,'Blockplanung Oktober'!132:132,"Wahl 1")+SUMIFS('Blockplanung Oktober'!$16:$16,'Blockplanung Oktober'!132:132,"Wahl 2")</f>
        <v>11.2</v>
      </c>
      <c r="I113" s="9">
        <f>(SUMIFS('Tageplanung April'!$20:$20,'Tageplanung April'!132:132,"Psych")+SUMIFS('Tageplanung April'!$19:$19,'Tageplanung April'!132:132,"Orient.Ph.")+SUMIFS('Tageplanung April'!$19:$19,'Tageplanung April'!132:132,"Vertiefung")+SUMIFS('Tageplanung April'!$19:$19,'Tageplanung April'!132:132,"Wahl 1")+SUMIFS('Tageplanung April'!$19:$19,'Tageplanung April'!132:132,"Wahl 2"))*(3+IF($D113="F",2,0))/5+(SUMIFS('Tageplanung August'!$20:$20,'Tageplanung August'!132:132,"Psych")+SUMIFS('Tageplanung August'!$19:$19,'Tageplanung August'!132:132,"Orient.Ph.")+SUMIFS('Tageplanung August'!$19:$19,'Tageplanung August'!132:132,"Vertiefung")+SUMIFS('Tageplanung August'!$19:$19,'Tageplanung August'!132:132,"Wahl 1")+SUMIFS('Tageplanung August'!$19:$19,'Tageplanung August'!132:132,"Wahl 2"))*(3+IF($D113="F",2,0))/5+(SUMIFS('Tageplanung Oktober'!$20:$20,'Tageplanung Oktober'!132:132,"Psych")+SUMIFS('Tageplanung Oktober'!$19:$19,'Tageplanung Oktober'!132:132,"Orient.Ph.")+SUMIFS('Tageplanung Oktober'!$19:$19,'Tageplanung Oktober'!132:132,"Vertiefung")+SUMIFS('Tageplanung Oktober'!$19:$19,'Tageplanung Oktober'!132:132,"Wahl 1")+SUMIFS('Tageplanung Oktober'!$19:$19,'Tageplanung Oktober'!132:132,"Wahl 2"))*(3+IF($D113="F",2,0))/5+SUMIFS('Blockplanung April'!$20:$20,'Blockplanung April'!132:132,"Psych")+SUMIFS('Blockplanung April'!$19:$19,'Blockplanung April'!132:132,"Orient.Ph.")+SUMIFS('Blockplanung April'!$19:$19,'Blockplanung April'!132:132,"Vertiefung")+SUMIFS('Blockplanung April'!$19:$19,'Blockplanung April'!132:132,"Wahl 1")+SUMIFS('Blockplanung April'!$19:$19,'Blockplanung April'!132:132,"Wahl 2")+SUMIFS('Blockplanung August'!$20:$20,'Blockplanung August'!132:132,"Psych")+SUMIFS('Blockplanung August'!$19:$19,'Blockplanung August'!132:132,"Orient.Ph.")+SUMIFS('Blockplanung August'!$19:$19,'Blockplanung August'!132:132,"Vertiefung")+SUMIFS('Blockplanung August'!$19:$19,'Blockplanung August'!132:132,"Wahl 1")+SUMIFS('Blockplanung August'!$19:$19,'Blockplanung August'!132:132,"Wahl 2")+SUMIFS('Blockplanung Oktober'!$20:$20,'Blockplanung Oktober'!132:132,"Psych")+SUMIFS('Blockplanung Oktober'!$19:$19,'Blockplanung Oktober'!132:132,"Orient.Ph.")+SUMIFS('Blockplanung Oktober'!$19:$19,'Blockplanung Oktober'!132:132,"Vertiefung")+SUMIFS('Blockplanung Oktober'!$19:$19,'Blockplanung Oktober'!132:132,"Wahl 1")+SUMIFS('Blockplanung Oktober'!$19:$19,'Blockplanung Oktober'!132:132,"Wahl 2")</f>
        <v>43.2</v>
      </c>
      <c r="J113" s="9">
        <f t="shared" si="9"/>
        <v>392</v>
      </c>
      <c r="K113" s="9">
        <f t="shared" si="5"/>
        <v>154</v>
      </c>
      <c r="L113" s="9">
        <f t="shared" si="6"/>
        <v>56</v>
      </c>
      <c r="M113" s="9">
        <f t="shared" si="7"/>
        <v>14</v>
      </c>
      <c r="N113" s="7">
        <f t="shared" si="8"/>
        <v>120</v>
      </c>
      <c r="O113" s="316"/>
    </row>
    <row r="114" spans="1:15" x14ac:dyDescent="0.2">
      <c r="A114" s="258"/>
      <c r="B114" s="310"/>
      <c r="C114" s="11">
        <v>20</v>
      </c>
      <c r="D114" s="39"/>
      <c r="E114" s="9">
        <f>(SUMIFS('Tageplanung April'!$20:$20,'Tageplanung April'!133:133,"APH")+SUMIFS('Tageplanung April'!$18:$18,'Tageplanung April'!133:133,"Orient.Ph.")+SUMIFS('Tageplanung April'!$18:$18,'Tageplanung April'!133:133,"Vertiefung")+SUMIFS('Tageplanung April'!$18:$18,'Tageplanung April'!133:133,"Wahl 1")+SUMIFS('Tageplanung April'!$18:$18,'Tageplanung April'!133:133,"Wahl 2"))*(3+IF($D114="F",2,0))/5+(SUMIFS('Tageplanung August'!$20:$20,'Tageplanung August'!133:133,"APH")+SUMIFS('Tageplanung August'!$18:$18,'Tageplanung August'!133:133,"Orient.Ph.")+SUMIFS('Tageplanung August'!$18:$18,'Tageplanung August'!133:133,"Vertiefung")+SUMIFS('Tageplanung August'!$18:$18,'Tageplanung August'!133:133,"Wahl 1")+SUMIFS('Tageplanung August'!$18:$18,'Tageplanung August'!133:133,"Wahl 2"))*(3+IF($D114="F",2,0))/5+(SUMIFS('Tageplanung Oktober'!$20:$20,'Tageplanung Oktober'!133:133,"APH")+SUMIFS('Tageplanung Oktober'!$18:$18,'Tageplanung Oktober'!133:133,"Orient.Ph.")+SUMIFS('Tageplanung Oktober'!$18:$18,'Tageplanung Oktober'!133:133,"Vertiefung")+SUMIFS('Tageplanung Oktober'!$18:$18,'Tageplanung Oktober'!133:133,"Wahl 1")+SUMIFS('Tageplanung Oktober'!$18:$18,'Tageplanung Oktober'!133:133,"Wahl 2"))*(3+IF($D114="F",2,0))/5+SUMIFS('Blockplanung April'!$20:$20,'Blockplanung April'!133:133,"APH")+SUMIFS('Blockplanung April'!$18:$18,'Blockplanung April'!133:133,"Orient.Ph.")+SUMIFS('Blockplanung April'!$18:$18,'Blockplanung April'!133:133,"Vertiefung")+SUMIFS('Blockplanung April'!$18:$18,'Blockplanung April'!133:133,"Wahl 1")+SUMIFS('Blockplanung April'!$18:$18,'Blockplanung April'!133:133,"Wahl 2")+SUMIFS('Blockplanung August'!$20:$20,'Blockplanung August'!133:133,"APH")+SUMIFS('Blockplanung August'!$18:$18,'Blockplanung August'!133:133,"Orient.Ph.")+SUMIFS('Blockplanung August'!$18:$18,'Blockplanung August'!133:133,"Vertiefung")+SUMIFS('Blockplanung August'!$18:$18,'Blockplanung August'!133:133,"Wahl 1")+SUMIFS('Blockplanung August'!$18:$18,'Blockplanung August'!133:133,"Wahl 2")+SUMIFS('Blockplanung Oktober'!$20:$20,'Blockplanung Oktober'!133:133,"APH")+SUMIFS('Blockplanung Oktober'!$18:$18,'Blockplanung Oktober'!133:133,"Orient.Ph.")+SUMIFS('Blockplanung Oktober'!$18:$18,'Blockplanung Oktober'!133:133,"Vertiefung")+SUMIFS('Blockplanung Oktober'!$18:$18,'Blockplanung Oktober'!133:133,"Wahl 1")+SUMIFS('Blockplanung Oktober'!$18:$18,'Blockplanung Oktober'!133:133,"Wahl 2")</f>
        <v>222.8</v>
      </c>
      <c r="F114" s="9">
        <f>(SUMIFS('Tageplanung April'!$20:$20,'Tageplanung April'!133:133,"AD")+SUMIFS('Tageplanung April'!$17:$17,'Tageplanung April'!133:133,"Orient.Ph.")+SUMIFS('Tageplanung April'!$17:$17,'Tageplanung April'!133:133,"Vertiefung")+SUMIFS('Tageplanung April'!$17:$17,'Tageplanung April'!133:133,"Wahl 1")+SUMIFS('Tageplanung April'!$17:$17,'Tageplanung April'!133:133,"Wahl 2"))*(3+IF($D114="F",2,0))/5+(SUMIFS('Tageplanung August'!$20:$20,'Tageplanung August'!133:133,"AD")+SUMIFS('Tageplanung August'!$17:$17,'Tageplanung August'!133:133,"Orient.Ph.")+SUMIFS('Tageplanung August'!$17:$17,'Tageplanung August'!133:133,"Vertiefung")+SUMIFS('Tageplanung August'!$17:$17,'Tageplanung August'!133:133,"Wahl 1")+SUMIFS('Tageplanung August'!$17:$17,'Tageplanung August'!133:133,"Wahl 2"))*(3+IF($D114="F",2,0))/5+(SUMIFS('Tageplanung Oktober'!$20:$20,'Tageplanung Oktober'!133:133,"AD")+SUMIFS('Tageplanung Oktober'!$17:$17,'Tageplanung Oktober'!133:133,"Orient.Ph.")+SUMIFS('Tageplanung Oktober'!$17:$17,'Tageplanung Oktober'!133:133,"Vertiefung")+SUMIFS('Tageplanung Oktober'!$17:$17,'Tageplanung Oktober'!133:133,"Wahl 1")+SUMIFS('Tageplanung Oktober'!$17:$17,'Tageplanung Oktober'!133:133,"Wahl 2"))*(3+IF($D114="F",2,0))/5+SUMIFS('Blockplanung April'!$20:$20,'Blockplanung April'!133:133,"AD")+SUMIFS('Blockplanung April'!$17:$17,'Blockplanung April'!133:133,"Orient.Ph.")+SUMIFS('Blockplanung April'!$17:$17,'Blockplanung April'!133:133,"Vertiefung")+SUMIFS('Blockplanung April'!$17:$17,'Blockplanung April'!133:133,"Wahl 1")+SUMIFS('Blockplanung April'!$17:$17,'Blockplanung April'!133:133,"Wahl 2")+SUMIFS('Blockplanung August'!$20:$20,'Blockplanung August'!133:133,"AD")+SUMIFS('Blockplanung August'!$17:$17,'Blockplanung August'!133:133,"Orient.Ph.")+SUMIFS('Blockplanung August'!$17:$17,'Blockplanung August'!133:133,"Vertiefung")+SUMIFS('Blockplanung August'!$17:$17,'Blockplanung August'!133:133,"Wahl 1")+SUMIFS('Blockplanung August'!$17:$17,'Blockplanung August'!133:133,"Wahl 2")+SUMIFS('Blockplanung Oktober'!$20:$20,'Blockplanung Oktober'!133:133,"AD")+SUMIFS('Blockplanung Oktober'!$17:$17,'Blockplanung Oktober'!133:133,"Orient.Ph.")+SUMIFS('Blockplanung Oktober'!$17:$17,'Blockplanung Oktober'!133:133,"Vertiefung")+SUMIFS('Blockplanung Oktober'!$17:$17,'Blockplanung Oktober'!133:133,"Wahl 1")+SUMIFS('Blockplanung Oktober'!$17:$17,'Blockplanung Oktober'!133:133,"Wahl 2")</f>
        <v>166.2</v>
      </c>
      <c r="G114" s="9">
        <f>(SUMIFS('Tageplanung April'!$20:$20,'Tageplanung April'!133:133,"KH")+SUMIFS('Tageplanung April'!$15:$15,'Tageplanung April'!133:133,"Orient.Ph.")+SUMIFS('Tageplanung April'!$15:$15,'Tageplanung April'!133:133,"Vertiefung")+SUMIFS('Tageplanung April'!$15:$15,'Tageplanung April'!133:133,"Wahl 1")+SUMIFS('Tageplanung April'!$15:$15,'Tageplanung April'!133:133,"Wahl 2"))*(3+IF($D114="F",2,0))/5+(SUMIFS('Tageplanung August'!$20:$20,'Tageplanung August'!133:133,"KH")+SUMIFS('Tageplanung August'!$15:$15,'Tageplanung August'!133:133,"Orient.Ph.")+SUMIFS('Tageplanung August'!$15:$15,'Tageplanung August'!133:133,"Vertiefung")+SUMIFS('Tageplanung August'!$15:$15,'Tageplanung August'!133:133,"Wahl 1")+SUMIFS('Tageplanung August'!$15:$15,'Tageplanung August'!133:133,"Wahl 2"))*(3+IF($D114="F",2,0))/5+(SUMIFS('Tageplanung Oktober'!$20:$20,'Tageplanung Oktober'!133:133,"KH")+SUMIFS('Tageplanung Oktober'!$15:$15,'Tageplanung Oktober'!133:133,"Orient.Ph.")+SUMIFS('Tageplanung Oktober'!$15:$15,'Tageplanung Oktober'!133:133,"Vertiefung")+SUMIFS('Tageplanung Oktober'!$15:$15,'Tageplanung Oktober'!133:133,"Wahl 1")+SUMIFS('Tageplanung Oktober'!$15:$15,'Tageplanung Oktober'!133:133,"Wahl 2"))*(3+IF($D114="F",2,0))/5+SUMIFS('Blockplanung April'!$20:$20,'Blockplanung April'!133:133,"KH")+SUMIFS('Blockplanung April'!$15:$15,'Blockplanung April'!133:133,"Orient.Ph.")+SUMIFS('Blockplanung April'!$15:$15,'Blockplanung April'!133:133,"Vertiefung")+SUMIFS('Blockplanung April'!$15:$15,'Blockplanung April'!133:133,"Wahl 1")+SUMIFS('Blockplanung April'!$15:$15,'Blockplanung April'!133:133,"Wahl 2")+SUMIFS('Blockplanung August'!$20:$20,'Blockplanung August'!133:133,"KH")+SUMIFS('Blockplanung August'!$15:$15,'Blockplanung August'!133:133,"Orient.Ph.")+SUMIFS('Blockplanung August'!$15:$15,'Blockplanung August'!133:133,"Vertiefung")+SUMIFS('Blockplanung August'!$15:$15,'Blockplanung August'!133:133,"Wahl 1")+SUMIFS('Blockplanung August'!$15:$15,'Blockplanung August'!133:133,"Wahl 2")+SUMIFS('Blockplanung Oktober'!$20:$20,'Blockplanung Oktober'!133:133,"KH")+SUMIFS('Blockplanung Oktober'!$15:$15,'Blockplanung Oktober'!133:133,"Orient.Ph.")+SUMIFS('Blockplanung Oktober'!$15:$15,'Blockplanung Oktober'!133:133,"Vertiefung")+SUMIFS('Blockplanung Oktober'!$15:$15,'Blockplanung Oktober'!133:133,"Wahl 1")+SUMIFS('Blockplanung Oktober'!$15:$15,'Blockplanung Oktober'!133:133,"Wahl 2")</f>
        <v>135.19999999999999</v>
      </c>
      <c r="H114" s="9">
        <f>(SUMIFS('Tageplanung April'!$20:$20,'Tageplanung April'!133:133,"Päd")+SUMIFS('Tageplanung April'!$16:$16,'Tageplanung April'!133:133,"Orient.Ph.")+SUMIFS('Tageplanung April'!$16:$16,'Tageplanung April'!133:133,"Vertiefung")+SUMIFS('Tageplanung April'!$16:$16,'Tageplanung April'!133:133,"Wahl 1")+SUMIFS('Tageplanung April'!$16:$16,'Tageplanung April'!133:133,"Wahl 2"))*(3+IF($D114="F",2,0))/5+(SUMIFS('Tageplanung August'!$20:$20,'Tageplanung August'!133:133,"Päd")+SUMIFS('Tageplanung August'!$16:$16,'Tageplanung August'!133:133,"Orient.Ph.")+SUMIFS('Tageplanung August'!$16:$16,'Tageplanung August'!133:133,"Vertiefung")+SUMIFS('Tageplanung August'!$16:$16,'Tageplanung August'!133:133,"Wahl 1")+SUMIFS('Tageplanung August'!$16:$16,'Tageplanung August'!133:133,"Wahl 2"))*(3+IF($D114="F",2,0))/5+(SUMIFS('Tageplanung Oktober'!$20:$20,'Tageplanung Oktober'!133:133,"Päd")+SUMIFS('Tageplanung Oktober'!$16:$16,'Tageplanung Oktober'!133:133,"Orient.Ph.")+SUMIFS('Tageplanung Oktober'!$16:$16,'Tageplanung Oktober'!133:133,"Vertiefung")+SUMIFS('Tageplanung Oktober'!$16:$16,'Tageplanung Oktober'!133:133,"Wahl 1")+SUMIFS('Tageplanung Oktober'!$16:$16,'Tageplanung Oktober'!133:133,"Wahl 2"))*(3+IF($D114="F",2,0))/5+SUMIFS('Blockplanung April'!$20:$20,'Blockplanung April'!133:133,"Päd")+SUMIFS('Blockplanung April'!$16:$16,'Blockplanung April'!133:133,"Orient.Ph.")+SUMIFS('Blockplanung April'!$16:$16,'Blockplanung April'!133:133,"Vertiefung")+SUMIFS('Blockplanung April'!$16:$16,'Blockplanung April'!133:133,"Wahl 1")+SUMIFS('Blockplanung April'!$16:$16,'Blockplanung April'!133:133,"Wahl 2")+SUMIFS('Blockplanung August'!$20:$20,'Blockplanung August'!133:133,"Päd")+SUMIFS('Blockplanung August'!$16:$16,'Blockplanung August'!133:133,"Orient.Ph.")+SUMIFS('Blockplanung August'!$16:$16,'Blockplanung August'!133:133,"Vertiefung")+SUMIFS('Blockplanung August'!$16:$16,'Blockplanung August'!133:133,"Wahl 1")+SUMIFS('Blockplanung August'!$16:$16,'Blockplanung August'!133:133,"Wahl 2")+SUMIFS('Blockplanung Oktober'!$20:$20,'Blockplanung Oktober'!133:133,"Päd")+SUMIFS('Blockplanung Oktober'!$16:$16,'Blockplanung Oktober'!133:133,"Orient.Ph.")+SUMIFS('Blockplanung Oktober'!$16:$16,'Blockplanung Oktober'!133:133,"Vertiefung")+SUMIFS('Blockplanung Oktober'!$16:$16,'Blockplanung Oktober'!133:133,"Wahl 1")+SUMIFS('Blockplanung Oktober'!$16:$16,'Blockplanung Oktober'!133:133,"Wahl 2")</f>
        <v>18.2</v>
      </c>
      <c r="I114" s="9">
        <f>(SUMIFS('Tageplanung April'!$20:$20,'Tageplanung April'!133:133,"Psych")+SUMIFS('Tageplanung April'!$19:$19,'Tageplanung April'!133:133,"Orient.Ph.")+SUMIFS('Tageplanung April'!$19:$19,'Tageplanung April'!133:133,"Vertiefung")+SUMIFS('Tageplanung April'!$19:$19,'Tageplanung April'!133:133,"Wahl 1")+SUMIFS('Tageplanung April'!$19:$19,'Tageplanung April'!133:133,"Wahl 2"))*(3+IF($D114="F",2,0))/5+(SUMIFS('Tageplanung August'!$20:$20,'Tageplanung August'!133:133,"Psych")+SUMIFS('Tageplanung August'!$19:$19,'Tageplanung August'!133:133,"Orient.Ph.")+SUMIFS('Tageplanung August'!$19:$19,'Tageplanung August'!133:133,"Vertiefung")+SUMIFS('Tageplanung August'!$19:$19,'Tageplanung August'!133:133,"Wahl 1")+SUMIFS('Tageplanung August'!$19:$19,'Tageplanung August'!133:133,"Wahl 2"))*(3+IF($D114="F",2,0))/5+(SUMIFS('Tageplanung Oktober'!$20:$20,'Tageplanung Oktober'!133:133,"Psych")+SUMIFS('Tageplanung Oktober'!$19:$19,'Tageplanung Oktober'!133:133,"Orient.Ph.")+SUMIFS('Tageplanung Oktober'!$19:$19,'Tageplanung Oktober'!133:133,"Vertiefung")+SUMIFS('Tageplanung Oktober'!$19:$19,'Tageplanung Oktober'!133:133,"Wahl 1")+SUMIFS('Tageplanung Oktober'!$19:$19,'Tageplanung Oktober'!133:133,"Wahl 2"))*(3+IF($D114="F",2,0))/5+SUMIFS('Blockplanung April'!$20:$20,'Blockplanung April'!133:133,"Psych")+SUMIFS('Blockplanung April'!$19:$19,'Blockplanung April'!133:133,"Orient.Ph.")+SUMIFS('Blockplanung April'!$19:$19,'Blockplanung April'!133:133,"Vertiefung")+SUMIFS('Blockplanung April'!$19:$19,'Blockplanung April'!133:133,"Wahl 1")+SUMIFS('Blockplanung April'!$19:$19,'Blockplanung April'!133:133,"Wahl 2")+SUMIFS('Blockplanung August'!$20:$20,'Blockplanung August'!133:133,"Psych")+SUMIFS('Blockplanung August'!$19:$19,'Blockplanung August'!133:133,"Orient.Ph.")+SUMIFS('Blockplanung August'!$19:$19,'Blockplanung August'!133:133,"Vertiefung")+SUMIFS('Blockplanung August'!$19:$19,'Blockplanung August'!133:133,"Wahl 1")+SUMIFS('Blockplanung August'!$19:$19,'Blockplanung August'!133:133,"Wahl 2")+SUMIFS('Blockplanung Oktober'!$20:$20,'Blockplanung Oktober'!133:133,"Psych")+SUMIFS('Blockplanung Oktober'!$19:$19,'Blockplanung Oktober'!133:133,"Orient.Ph.")+SUMIFS('Blockplanung Oktober'!$19:$19,'Blockplanung Oktober'!133:133,"Vertiefung")+SUMIFS('Blockplanung Oktober'!$19:$19,'Blockplanung Oktober'!133:133,"Wahl 1")+SUMIFS('Blockplanung Oktober'!$19:$19,'Blockplanung Oktober'!133:133,"Wahl 2")</f>
        <v>0</v>
      </c>
      <c r="J114" s="9">
        <f t="shared" si="9"/>
        <v>392</v>
      </c>
      <c r="K114" s="9">
        <f t="shared" si="5"/>
        <v>154</v>
      </c>
      <c r="L114" s="9">
        <f t="shared" si="6"/>
        <v>56</v>
      </c>
      <c r="M114" s="9">
        <f t="shared" si="7"/>
        <v>14</v>
      </c>
      <c r="N114" s="7">
        <f t="shared" si="8"/>
        <v>120</v>
      </c>
      <c r="O114" s="316"/>
    </row>
    <row r="115" spans="1:15" x14ac:dyDescent="0.2">
      <c r="A115" s="258"/>
      <c r="B115" s="310"/>
      <c r="C115" s="11">
        <v>21</v>
      </c>
      <c r="D115" s="39"/>
      <c r="E115" s="9">
        <f>(SUMIFS('Tageplanung April'!$20:$20,'Tageplanung April'!134:134,"APH")+SUMIFS('Tageplanung April'!$18:$18,'Tageplanung April'!134:134,"Orient.Ph.")+SUMIFS('Tageplanung April'!$18:$18,'Tageplanung April'!134:134,"Vertiefung")+SUMIFS('Tageplanung April'!$18:$18,'Tageplanung April'!134:134,"Wahl 1")+SUMIFS('Tageplanung April'!$18:$18,'Tageplanung April'!134:134,"Wahl 2"))*(3+IF($D115="F",2,0))/5+(SUMIFS('Tageplanung August'!$20:$20,'Tageplanung August'!134:134,"APH")+SUMIFS('Tageplanung August'!$18:$18,'Tageplanung August'!134:134,"Orient.Ph.")+SUMIFS('Tageplanung August'!$18:$18,'Tageplanung August'!134:134,"Vertiefung")+SUMIFS('Tageplanung August'!$18:$18,'Tageplanung August'!134:134,"Wahl 1")+SUMIFS('Tageplanung August'!$18:$18,'Tageplanung August'!134:134,"Wahl 2"))*(3+IF($D115="F",2,0))/5+(SUMIFS('Tageplanung Oktober'!$20:$20,'Tageplanung Oktober'!134:134,"APH")+SUMIFS('Tageplanung Oktober'!$18:$18,'Tageplanung Oktober'!134:134,"Orient.Ph.")+SUMIFS('Tageplanung Oktober'!$18:$18,'Tageplanung Oktober'!134:134,"Vertiefung")+SUMIFS('Tageplanung Oktober'!$18:$18,'Tageplanung Oktober'!134:134,"Wahl 1")+SUMIFS('Tageplanung Oktober'!$18:$18,'Tageplanung Oktober'!134:134,"Wahl 2"))*(3+IF($D115="F",2,0))/5+SUMIFS('Blockplanung April'!$20:$20,'Blockplanung April'!134:134,"APH")+SUMIFS('Blockplanung April'!$18:$18,'Blockplanung April'!134:134,"Orient.Ph.")+SUMIFS('Blockplanung April'!$18:$18,'Blockplanung April'!134:134,"Vertiefung")+SUMIFS('Blockplanung April'!$18:$18,'Blockplanung April'!134:134,"Wahl 1")+SUMIFS('Blockplanung April'!$18:$18,'Blockplanung April'!134:134,"Wahl 2")+SUMIFS('Blockplanung August'!$20:$20,'Blockplanung August'!134:134,"APH")+SUMIFS('Blockplanung August'!$18:$18,'Blockplanung August'!134:134,"Orient.Ph.")+SUMIFS('Blockplanung August'!$18:$18,'Blockplanung August'!134:134,"Vertiefung")+SUMIFS('Blockplanung August'!$18:$18,'Blockplanung August'!134:134,"Wahl 1")+SUMIFS('Blockplanung August'!$18:$18,'Blockplanung August'!134:134,"Wahl 2")+SUMIFS('Blockplanung Oktober'!$20:$20,'Blockplanung Oktober'!134:134,"APH")+SUMIFS('Blockplanung Oktober'!$18:$18,'Blockplanung Oktober'!134:134,"Orient.Ph.")+SUMIFS('Blockplanung Oktober'!$18:$18,'Blockplanung Oktober'!134:134,"Vertiefung")+SUMIFS('Blockplanung Oktober'!$18:$18,'Blockplanung Oktober'!134:134,"Wahl 1")+SUMIFS('Blockplanung Oktober'!$18:$18,'Blockplanung Oktober'!134:134,"Wahl 2")</f>
        <v>246.8</v>
      </c>
      <c r="F115" s="9">
        <f>(SUMIFS('Tageplanung April'!$20:$20,'Tageplanung April'!134:134,"AD")+SUMIFS('Tageplanung April'!$17:$17,'Tageplanung April'!134:134,"Orient.Ph.")+SUMIFS('Tageplanung April'!$17:$17,'Tageplanung April'!134:134,"Vertiefung")+SUMIFS('Tageplanung April'!$17:$17,'Tageplanung April'!134:134,"Wahl 1")+SUMIFS('Tageplanung April'!$17:$17,'Tageplanung April'!134:134,"Wahl 2"))*(3+IF($D115="F",2,0))/5+(SUMIFS('Tageplanung August'!$20:$20,'Tageplanung August'!134:134,"AD")+SUMIFS('Tageplanung August'!$17:$17,'Tageplanung August'!134:134,"Orient.Ph.")+SUMIFS('Tageplanung August'!$17:$17,'Tageplanung August'!134:134,"Vertiefung")+SUMIFS('Tageplanung August'!$17:$17,'Tageplanung August'!134:134,"Wahl 1")+SUMIFS('Tageplanung August'!$17:$17,'Tageplanung August'!134:134,"Wahl 2"))*(3+IF($D115="F",2,0))/5+(SUMIFS('Tageplanung Oktober'!$20:$20,'Tageplanung Oktober'!134:134,"AD")+SUMIFS('Tageplanung Oktober'!$17:$17,'Tageplanung Oktober'!134:134,"Orient.Ph.")+SUMIFS('Tageplanung Oktober'!$17:$17,'Tageplanung Oktober'!134:134,"Vertiefung")+SUMIFS('Tageplanung Oktober'!$17:$17,'Tageplanung Oktober'!134:134,"Wahl 1")+SUMIFS('Tageplanung Oktober'!$17:$17,'Tageplanung Oktober'!134:134,"Wahl 2"))*(3+IF($D115="F",2,0))/5+SUMIFS('Blockplanung April'!$20:$20,'Blockplanung April'!134:134,"AD")+SUMIFS('Blockplanung April'!$17:$17,'Blockplanung April'!134:134,"Orient.Ph.")+SUMIFS('Blockplanung April'!$17:$17,'Blockplanung April'!134:134,"Vertiefung")+SUMIFS('Blockplanung April'!$17:$17,'Blockplanung April'!134:134,"Wahl 1")+SUMIFS('Blockplanung April'!$17:$17,'Blockplanung April'!134:134,"Wahl 2")+SUMIFS('Blockplanung August'!$20:$20,'Blockplanung August'!134:134,"AD")+SUMIFS('Blockplanung August'!$17:$17,'Blockplanung August'!134:134,"Orient.Ph.")+SUMIFS('Blockplanung August'!$17:$17,'Blockplanung August'!134:134,"Vertiefung")+SUMIFS('Blockplanung August'!$17:$17,'Blockplanung August'!134:134,"Wahl 1")+SUMIFS('Blockplanung August'!$17:$17,'Blockplanung August'!134:134,"Wahl 2")+SUMIFS('Blockplanung Oktober'!$20:$20,'Blockplanung Oktober'!134:134,"AD")+SUMIFS('Blockplanung Oktober'!$17:$17,'Blockplanung Oktober'!134:134,"Orient.Ph.")+SUMIFS('Blockplanung Oktober'!$17:$17,'Blockplanung Oktober'!134:134,"Vertiefung")+SUMIFS('Blockplanung Oktober'!$17:$17,'Blockplanung Oktober'!134:134,"Wahl 1")+SUMIFS('Blockplanung Oktober'!$17:$17,'Blockplanung Oktober'!134:134,"Wahl 2")</f>
        <v>183.8</v>
      </c>
      <c r="G115" s="9">
        <f>(SUMIFS('Tageplanung April'!$20:$20,'Tageplanung April'!134:134,"KH")+SUMIFS('Tageplanung April'!$15:$15,'Tageplanung April'!134:134,"Orient.Ph.")+SUMIFS('Tageplanung April'!$15:$15,'Tageplanung April'!134:134,"Vertiefung")+SUMIFS('Tageplanung April'!$15:$15,'Tageplanung April'!134:134,"Wahl 1")+SUMIFS('Tageplanung April'!$15:$15,'Tageplanung April'!134:134,"Wahl 2"))*(3+IF($D115="F",2,0))/5+(SUMIFS('Tageplanung August'!$20:$20,'Tageplanung August'!134:134,"KH")+SUMIFS('Tageplanung August'!$15:$15,'Tageplanung August'!134:134,"Orient.Ph.")+SUMIFS('Tageplanung August'!$15:$15,'Tageplanung August'!134:134,"Vertiefung")+SUMIFS('Tageplanung August'!$15:$15,'Tageplanung August'!134:134,"Wahl 1")+SUMIFS('Tageplanung August'!$15:$15,'Tageplanung August'!134:134,"Wahl 2"))*(3+IF($D115="F",2,0))/5+(SUMIFS('Tageplanung Oktober'!$20:$20,'Tageplanung Oktober'!134:134,"KH")+SUMIFS('Tageplanung Oktober'!$15:$15,'Tageplanung Oktober'!134:134,"Orient.Ph.")+SUMIFS('Tageplanung Oktober'!$15:$15,'Tageplanung Oktober'!134:134,"Vertiefung")+SUMIFS('Tageplanung Oktober'!$15:$15,'Tageplanung Oktober'!134:134,"Wahl 1")+SUMIFS('Tageplanung Oktober'!$15:$15,'Tageplanung Oktober'!134:134,"Wahl 2"))*(3+IF($D115="F",2,0))/5+SUMIFS('Blockplanung April'!$20:$20,'Blockplanung April'!134:134,"KH")+SUMIFS('Blockplanung April'!$15:$15,'Blockplanung April'!134:134,"Orient.Ph.")+SUMIFS('Blockplanung April'!$15:$15,'Blockplanung April'!134:134,"Vertiefung")+SUMIFS('Blockplanung April'!$15:$15,'Blockplanung April'!134:134,"Wahl 1")+SUMIFS('Blockplanung April'!$15:$15,'Blockplanung April'!134:134,"Wahl 2")+SUMIFS('Blockplanung August'!$20:$20,'Blockplanung August'!134:134,"KH")+SUMIFS('Blockplanung August'!$15:$15,'Blockplanung August'!134:134,"Orient.Ph.")+SUMIFS('Blockplanung August'!$15:$15,'Blockplanung August'!134:134,"Vertiefung")+SUMIFS('Blockplanung August'!$15:$15,'Blockplanung August'!134:134,"Wahl 1")+SUMIFS('Blockplanung August'!$15:$15,'Blockplanung August'!134:134,"Wahl 2")+SUMIFS('Blockplanung Oktober'!$20:$20,'Blockplanung Oktober'!134:134,"KH")+SUMIFS('Blockplanung Oktober'!$15:$15,'Blockplanung Oktober'!134:134,"Orient.Ph.")+SUMIFS('Blockplanung Oktober'!$15:$15,'Blockplanung Oktober'!134:134,"Vertiefung")+SUMIFS('Blockplanung Oktober'!$15:$15,'Blockplanung Oktober'!134:134,"Wahl 1")+SUMIFS('Blockplanung Oktober'!$15:$15,'Blockplanung Oktober'!134:134,"Wahl 2")</f>
        <v>157.6</v>
      </c>
      <c r="H115" s="9">
        <f>(SUMIFS('Tageplanung April'!$20:$20,'Tageplanung April'!134:134,"Päd")+SUMIFS('Tageplanung April'!$16:$16,'Tageplanung April'!134:134,"Orient.Ph.")+SUMIFS('Tageplanung April'!$16:$16,'Tageplanung April'!134:134,"Vertiefung")+SUMIFS('Tageplanung April'!$16:$16,'Tageplanung April'!134:134,"Wahl 1")+SUMIFS('Tageplanung April'!$16:$16,'Tageplanung April'!134:134,"Wahl 2"))*(3+IF($D115="F",2,0))/5+(SUMIFS('Tageplanung August'!$20:$20,'Tageplanung August'!134:134,"Päd")+SUMIFS('Tageplanung August'!$16:$16,'Tageplanung August'!134:134,"Orient.Ph.")+SUMIFS('Tageplanung August'!$16:$16,'Tageplanung August'!134:134,"Vertiefung")+SUMIFS('Tageplanung August'!$16:$16,'Tageplanung August'!134:134,"Wahl 1")+SUMIFS('Tageplanung August'!$16:$16,'Tageplanung August'!134:134,"Wahl 2"))*(3+IF($D115="F",2,0))/5+(SUMIFS('Tageplanung Oktober'!$20:$20,'Tageplanung Oktober'!134:134,"Päd")+SUMIFS('Tageplanung Oktober'!$16:$16,'Tageplanung Oktober'!134:134,"Orient.Ph.")+SUMIFS('Tageplanung Oktober'!$16:$16,'Tageplanung Oktober'!134:134,"Vertiefung")+SUMIFS('Tageplanung Oktober'!$16:$16,'Tageplanung Oktober'!134:134,"Wahl 1")+SUMIFS('Tageplanung Oktober'!$16:$16,'Tageplanung Oktober'!134:134,"Wahl 2"))*(3+IF($D115="F",2,0))/5+SUMIFS('Blockplanung April'!$20:$20,'Blockplanung April'!134:134,"Päd")+SUMIFS('Blockplanung April'!$16:$16,'Blockplanung April'!134:134,"Orient.Ph.")+SUMIFS('Blockplanung April'!$16:$16,'Blockplanung April'!134:134,"Vertiefung")+SUMIFS('Blockplanung April'!$16:$16,'Blockplanung April'!134:134,"Wahl 1")+SUMIFS('Blockplanung April'!$16:$16,'Blockplanung April'!134:134,"Wahl 2")+SUMIFS('Blockplanung August'!$20:$20,'Blockplanung August'!134:134,"Päd")+SUMIFS('Blockplanung August'!$16:$16,'Blockplanung August'!134:134,"Orient.Ph.")+SUMIFS('Blockplanung August'!$16:$16,'Blockplanung August'!134:134,"Vertiefung")+SUMIFS('Blockplanung August'!$16:$16,'Blockplanung August'!134:134,"Wahl 1")+SUMIFS('Blockplanung August'!$16:$16,'Blockplanung August'!134:134,"Wahl 2")+SUMIFS('Blockplanung Oktober'!$20:$20,'Blockplanung Oktober'!134:134,"Päd")+SUMIFS('Blockplanung Oktober'!$16:$16,'Blockplanung Oktober'!134:134,"Orient.Ph.")+SUMIFS('Blockplanung Oktober'!$16:$16,'Blockplanung Oktober'!134:134,"Vertiefung")+SUMIFS('Blockplanung Oktober'!$16:$16,'Blockplanung Oktober'!134:134,"Wahl 1")+SUMIFS('Blockplanung Oktober'!$16:$16,'Blockplanung Oktober'!134:134,"Wahl 2")</f>
        <v>14.2</v>
      </c>
      <c r="I115" s="9">
        <f>(SUMIFS('Tageplanung April'!$20:$20,'Tageplanung April'!134:134,"Psych")+SUMIFS('Tageplanung April'!$19:$19,'Tageplanung April'!134:134,"Orient.Ph.")+SUMIFS('Tageplanung April'!$19:$19,'Tageplanung April'!134:134,"Vertiefung")+SUMIFS('Tageplanung April'!$19:$19,'Tageplanung April'!134:134,"Wahl 1")+SUMIFS('Tageplanung April'!$19:$19,'Tageplanung April'!134:134,"Wahl 2"))*(3+IF($D115="F",2,0))/5+(SUMIFS('Tageplanung August'!$20:$20,'Tageplanung August'!134:134,"Psych")+SUMIFS('Tageplanung August'!$19:$19,'Tageplanung August'!134:134,"Orient.Ph.")+SUMIFS('Tageplanung August'!$19:$19,'Tageplanung August'!134:134,"Vertiefung")+SUMIFS('Tageplanung August'!$19:$19,'Tageplanung August'!134:134,"Wahl 1")+SUMIFS('Tageplanung August'!$19:$19,'Tageplanung August'!134:134,"Wahl 2"))*(3+IF($D115="F",2,0))/5+(SUMIFS('Tageplanung Oktober'!$20:$20,'Tageplanung Oktober'!134:134,"Psych")+SUMIFS('Tageplanung Oktober'!$19:$19,'Tageplanung Oktober'!134:134,"Orient.Ph.")+SUMIFS('Tageplanung Oktober'!$19:$19,'Tageplanung Oktober'!134:134,"Vertiefung")+SUMIFS('Tageplanung Oktober'!$19:$19,'Tageplanung Oktober'!134:134,"Wahl 1")+SUMIFS('Tageplanung Oktober'!$19:$19,'Tageplanung Oktober'!134:134,"Wahl 2"))*(3+IF($D115="F",2,0))/5+SUMIFS('Blockplanung April'!$20:$20,'Blockplanung April'!134:134,"Psych")+SUMIFS('Blockplanung April'!$19:$19,'Blockplanung April'!134:134,"Orient.Ph.")+SUMIFS('Blockplanung April'!$19:$19,'Blockplanung April'!134:134,"Vertiefung")+SUMIFS('Blockplanung April'!$19:$19,'Blockplanung April'!134:134,"Wahl 1")+SUMIFS('Blockplanung April'!$19:$19,'Blockplanung April'!134:134,"Wahl 2")+SUMIFS('Blockplanung August'!$20:$20,'Blockplanung August'!134:134,"Psych")+SUMIFS('Blockplanung August'!$19:$19,'Blockplanung August'!134:134,"Orient.Ph.")+SUMIFS('Blockplanung August'!$19:$19,'Blockplanung August'!134:134,"Vertiefung")+SUMIFS('Blockplanung August'!$19:$19,'Blockplanung August'!134:134,"Wahl 1")+SUMIFS('Blockplanung August'!$19:$19,'Blockplanung August'!134:134,"Wahl 2")+SUMIFS('Blockplanung Oktober'!$20:$20,'Blockplanung Oktober'!134:134,"Psych")+SUMIFS('Blockplanung Oktober'!$19:$19,'Blockplanung Oktober'!134:134,"Orient.Ph.")+SUMIFS('Blockplanung Oktober'!$19:$19,'Blockplanung Oktober'!134:134,"Vertiefung")+SUMIFS('Blockplanung Oktober'!$19:$19,'Blockplanung Oktober'!134:134,"Wahl 1")+SUMIFS('Blockplanung Oktober'!$19:$19,'Blockplanung Oktober'!134:134,"Wahl 2")</f>
        <v>0</v>
      </c>
      <c r="J115" s="9">
        <f t="shared" si="9"/>
        <v>392</v>
      </c>
      <c r="K115" s="9">
        <f t="shared" si="5"/>
        <v>154</v>
      </c>
      <c r="L115" s="9">
        <f t="shared" si="6"/>
        <v>56</v>
      </c>
      <c r="M115" s="9">
        <f t="shared" si="7"/>
        <v>14</v>
      </c>
      <c r="N115" s="7">
        <f t="shared" si="8"/>
        <v>120</v>
      </c>
      <c r="O115" s="316"/>
    </row>
    <row r="116" spans="1:15" x14ac:dyDescent="0.2">
      <c r="A116" s="258"/>
      <c r="B116" s="310" t="s">
        <v>9</v>
      </c>
      <c r="C116" s="11">
        <v>22</v>
      </c>
      <c r="D116" s="39"/>
      <c r="E116" s="9">
        <f>(SUMIFS('Tageplanung April'!$20:$20,'Tageplanung April'!135:135,"APH")+SUMIFS('Tageplanung April'!$18:$18,'Tageplanung April'!135:135,"Orient.Ph.")+SUMIFS('Tageplanung April'!$18:$18,'Tageplanung April'!135:135,"Vertiefung")+SUMIFS('Tageplanung April'!$18:$18,'Tageplanung April'!135:135,"Wahl 1")+SUMIFS('Tageplanung April'!$18:$18,'Tageplanung April'!135:135,"Wahl 2"))*(3+IF($D116="F",2,0))/5+(SUMIFS('Tageplanung August'!$20:$20,'Tageplanung August'!135:135,"APH")+SUMIFS('Tageplanung August'!$18:$18,'Tageplanung August'!135:135,"Orient.Ph.")+SUMIFS('Tageplanung August'!$18:$18,'Tageplanung August'!135:135,"Vertiefung")+SUMIFS('Tageplanung August'!$18:$18,'Tageplanung August'!135:135,"Wahl 1")+SUMIFS('Tageplanung August'!$18:$18,'Tageplanung August'!135:135,"Wahl 2"))*(3+IF($D116="F",2,0))/5+(SUMIFS('Tageplanung Oktober'!$20:$20,'Tageplanung Oktober'!135:135,"APH")+SUMIFS('Tageplanung Oktober'!$18:$18,'Tageplanung Oktober'!135:135,"Orient.Ph.")+SUMIFS('Tageplanung Oktober'!$18:$18,'Tageplanung Oktober'!135:135,"Vertiefung")+SUMIFS('Tageplanung Oktober'!$18:$18,'Tageplanung Oktober'!135:135,"Wahl 1")+SUMIFS('Tageplanung Oktober'!$18:$18,'Tageplanung Oktober'!135:135,"Wahl 2"))*(3+IF($D116="F",2,0))/5+SUMIFS('Blockplanung April'!$20:$20,'Blockplanung April'!135:135,"APH")+SUMIFS('Blockplanung April'!$18:$18,'Blockplanung April'!135:135,"Orient.Ph.")+SUMIFS('Blockplanung April'!$18:$18,'Blockplanung April'!135:135,"Vertiefung")+SUMIFS('Blockplanung April'!$18:$18,'Blockplanung April'!135:135,"Wahl 1")+SUMIFS('Blockplanung April'!$18:$18,'Blockplanung April'!135:135,"Wahl 2")+SUMIFS('Blockplanung August'!$20:$20,'Blockplanung August'!135:135,"APH")+SUMIFS('Blockplanung August'!$18:$18,'Blockplanung August'!135:135,"Orient.Ph.")+SUMIFS('Blockplanung August'!$18:$18,'Blockplanung August'!135:135,"Vertiefung")+SUMIFS('Blockplanung August'!$18:$18,'Blockplanung August'!135:135,"Wahl 1")+SUMIFS('Blockplanung August'!$18:$18,'Blockplanung August'!135:135,"Wahl 2")+SUMIFS('Blockplanung Oktober'!$20:$20,'Blockplanung Oktober'!135:135,"APH")+SUMIFS('Blockplanung Oktober'!$18:$18,'Blockplanung Oktober'!135:135,"Orient.Ph.")+SUMIFS('Blockplanung Oktober'!$18:$18,'Blockplanung Oktober'!135:135,"Vertiefung")+SUMIFS('Blockplanung Oktober'!$18:$18,'Blockplanung Oktober'!135:135,"Wahl 1")+SUMIFS('Blockplanung Oktober'!$18:$18,'Blockplanung Oktober'!135:135,"Wahl 2")</f>
        <v>252.8</v>
      </c>
      <c r="F116" s="9">
        <f>(SUMIFS('Tageplanung April'!$20:$20,'Tageplanung April'!135:135,"AD")+SUMIFS('Tageplanung April'!$17:$17,'Tageplanung April'!135:135,"Orient.Ph.")+SUMIFS('Tageplanung April'!$17:$17,'Tageplanung April'!135:135,"Vertiefung")+SUMIFS('Tageplanung April'!$17:$17,'Tageplanung April'!135:135,"Wahl 1")+SUMIFS('Tageplanung April'!$17:$17,'Tageplanung April'!135:135,"Wahl 2"))*(3+IF($D116="F",2,0))/5+(SUMIFS('Tageplanung August'!$20:$20,'Tageplanung August'!135:135,"AD")+SUMIFS('Tageplanung August'!$17:$17,'Tageplanung August'!135:135,"Orient.Ph.")+SUMIFS('Tageplanung August'!$17:$17,'Tageplanung August'!135:135,"Vertiefung")+SUMIFS('Tageplanung August'!$17:$17,'Tageplanung August'!135:135,"Wahl 1")+SUMIFS('Tageplanung August'!$17:$17,'Tageplanung August'!135:135,"Wahl 2"))*(3+IF($D116="F",2,0))/5+(SUMIFS('Tageplanung Oktober'!$20:$20,'Tageplanung Oktober'!135:135,"AD")+SUMIFS('Tageplanung Oktober'!$17:$17,'Tageplanung Oktober'!135:135,"Orient.Ph.")+SUMIFS('Tageplanung Oktober'!$17:$17,'Tageplanung Oktober'!135:135,"Vertiefung")+SUMIFS('Tageplanung Oktober'!$17:$17,'Tageplanung Oktober'!135:135,"Wahl 1")+SUMIFS('Tageplanung Oktober'!$17:$17,'Tageplanung Oktober'!135:135,"Wahl 2"))*(3+IF($D116="F",2,0))/5+SUMIFS('Blockplanung April'!$20:$20,'Blockplanung April'!135:135,"AD")+SUMIFS('Blockplanung April'!$17:$17,'Blockplanung April'!135:135,"Orient.Ph.")+SUMIFS('Blockplanung April'!$17:$17,'Blockplanung April'!135:135,"Vertiefung")+SUMIFS('Blockplanung April'!$17:$17,'Blockplanung April'!135:135,"Wahl 1")+SUMIFS('Blockplanung April'!$17:$17,'Blockplanung April'!135:135,"Wahl 2")+SUMIFS('Blockplanung August'!$20:$20,'Blockplanung August'!135:135,"AD")+SUMIFS('Blockplanung August'!$17:$17,'Blockplanung August'!135:135,"Orient.Ph.")+SUMIFS('Blockplanung August'!$17:$17,'Blockplanung August'!135:135,"Vertiefung")+SUMIFS('Blockplanung August'!$17:$17,'Blockplanung August'!135:135,"Wahl 1")+SUMIFS('Blockplanung August'!$17:$17,'Blockplanung August'!135:135,"Wahl 2")+SUMIFS('Blockplanung Oktober'!$20:$20,'Blockplanung Oktober'!135:135,"AD")+SUMIFS('Blockplanung Oktober'!$17:$17,'Blockplanung Oktober'!135:135,"Orient.Ph.")+SUMIFS('Blockplanung Oktober'!$17:$17,'Blockplanung Oktober'!135:135,"Vertiefung")+SUMIFS('Blockplanung Oktober'!$17:$17,'Blockplanung Oktober'!135:135,"Wahl 1")+SUMIFS('Blockplanung Oktober'!$17:$17,'Blockplanung Oktober'!135:135,"Wahl 2")</f>
        <v>178.8</v>
      </c>
      <c r="G116" s="9">
        <f>(SUMIFS('Tageplanung April'!$20:$20,'Tageplanung April'!135:135,"KH")+SUMIFS('Tageplanung April'!$15:$15,'Tageplanung April'!135:135,"Orient.Ph.")+SUMIFS('Tageplanung April'!$15:$15,'Tageplanung April'!135:135,"Vertiefung")+SUMIFS('Tageplanung April'!$15:$15,'Tageplanung April'!135:135,"Wahl 1")+SUMIFS('Tageplanung April'!$15:$15,'Tageplanung April'!135:135,"Wahl 2"))*(3+IF($D116="F",2,0))/5+(SUMIFS('Tageplanung August'!$20:$20,'Tageplanung August'!135:135,"KH")+SUMIFS('Tageplanung August'!$15:$15,'Tageplanung August'!135:135,"Orient.Ph.")+SUMIFS('Tageplanung August'!$15:$15,'Tageplanung August'!135:135,"Vertiefung")+SUMIFS('Tageplanung August'!$15:$15,'Tageplanung August'!135:135,"Wahl 1")+SUMIFS('Tageplanung August'!$15:$15,'Tageplanung August'!135:135,"Wahl 2"))*(3+IF($D116="F",2,0))/5+(SUMIFS('Tageplanung Oktober'!$20:$20,'Tageplanung Oktober'!135:135,"KH")+SUMIFS('Tageplanung Oktober'!$15:$15,'Tageplanung Oktober'!135:135,"Orient.Ph.")+SUMIFS('Tageplanung Oktober'!$15:$15,'Tageplanung Oktober'!135:135,"Vertiefung")+SUMIFS('Tageplanung Oktober'!$15:$15,'Tageplanung Oktober'!135:135,"Wahl 1")+SUMIFS('Tageplanung Oktober'!$15:$15,'Tageplanung Oktober'!135:135,"Wahl 2"))*(3+IF($D116="F",2,0))/5+SUMIFS('Blockplanung April'!$20:$20,'Blockplanung April'!135:135,"KH")+SUMIFS('Blockplanung April'!$15:$15,'Blockplanung April'!135:135,"Orient.Ph.")+SUMIFS('Blockplanung April'!$15:$15,'Blockplanung April'!135:135,"Vertiefung")+SUMIFS('Blockplanung April'!$15:$15,'Blockplanung April'!135:135,"Wahl 1")+SUMIFS('Blockplanung April'!$15:$15,'Blockplanung April'!135:135,"Wahl 2")+SUMIFS('Blockplanung August'!$20:$20,'Blockplanung August'!135:135,"KH")+SUMIFS('Blockplanung August'!$15:$15,'Blockplanung August'!135:135,"Orient.Ph.")+SUMIFS('Blockplanung August'!$15:$15,'Blockplanung August'!135:135,"Vertiefung")+SUMIFS('Blockplanung August'!$15:$15,'Blockplanung August'!135:135,"Wahl 1")+SUMIFS('Blockplanung August'!$15:$15,'Blockplanung August'!135:135,"Wahl 2")+SUMIFS('Blockplanung Oktober'!$20:$20,'Blockplanung Oktober'!135:135,"KH")+SUMIFS('Blockplanung Oktober'!$15:$15,'Blockplanung Oktober'!135:135,"Orient.Ph.")+SUMIFS('Blockplanung Oktober'!$15:$15,'Blockplanung Oktober'!135:135,"Vertiefung")+SUMIFS('Blockplanung Oktober'!$15:$15,'Blockplanung Oktober'!135:135,"Wahl 1")+SUMIFS('Blockplanung Oktober'!$15:$15,'Blockplanung Oktober'!135:135,"Wahl 2")</f>
        <v>149.6</v>
      </c>
      <c r="H116" s="9">
        <f>(SUMIFS('Tageplanung April'!$20:$20,'Tageplanung April'!135:135,"Päd")+SUMIFS('Tageplanung April'!$16:$16,'Tageplanung April'!135:135,"Orient.Ph.")+SUMIFS('Tageplanung April'!$16:$16,'Tageplanung April'!135:135,"Vertiefung")+SUMIFS('Tageplanung April'!$16:$16,'Tageplanung April'!135:135,"Wahl 1")+SUMIFS('Tageplanung April'!$16:$16,'Tageplanung April'!135:135,"Wahl 2"))*(3+IF($D116="F",2,0))/5+(SUMIFS('Tageplanung August'!$20:$20,'Tageplanung August'!135:135,"Päd")+SUMIFS('Tageplanung August'!$16:$16,'Tageplanung August'!135:135,"Orient.Ph.")+SUMIFS('Tageplanung August'!$16:$16,'Tageplanung August'!135:135,"Vertiefung")+SUMIFS('Tageplanung August'!$16:$16,'Tageplanung August'!135:135,"Wahl 1")+SUMIFS('Tageplanung August'!$16:$16,'Tageplanung August'!135:135,"Wahl 2"))*(3+IF($D116="F",2,0))/5+(SUMIFS('Tageplanung Oktober'!$20:$20,'Tageplanung Oktober'!135:135,"Päd")+SUMIFS('Tageplanung Oktober'!$16:$16,'Tageplanung Oktober'!135:135,"Orient.Ph.")+SUMIFS('Tageplanung Oktober'!$16:$16,'Tageplanung Oktober'!135:135,"Vertiefung")+SUMIFS('Tageplanung Oktober'!$16:$16,'Tageplanung Oktober'!135:135,"Wahl 1")+SUMIFS('Tageplanung Oktober'!$16:$16,'Tageplanung Oktober'!135:135,"Wahl 2"))*(3+IF($D116="F",2,0))/5+SUMIFS('Blockplanung April'!$20:$20,'Blockplanung April'!135:135,"Päd")+SUMIFS('Blockplanung April'!$16:$16,'Blockplanung April'!135:135,"Orient.Ph.")+SUMIFS('Blockplanung April'!$16:$16,'Blockplanung April'!135:135,"Vertiefung")+SUMIFS('Blockplanung April'!$16:$16,'Blockplanung April'!135:135,"Wahl 1")+SUMIFS('Blockplanung April'!$16:$16,'Blockplanung April'!135:135,"Wahl 2")+SUMIFS('Blockplanung August'!$20:$20,'Blockplanung August'!135:135,"Päd")+SUMIFS('Blockplanung August'!$16:$16,'Blockplanung August'!135:135,"Orient.Ph.")+SUMIFS('Blockplanung August'!$16:$16,'Blockplanung August'!135:135,"Vertiefung")+SUMIFS('Blockplanung August'!$16:$16,'Blockplanung August'!135:135,"Wahl 1")+SUMIFS('Blockplanung August'!$16:$16,'Blockplanung August'!135:135,"Wahl 2")+SUMIFS('Blockplanung Oktober'!$20:$20,'Blockplanung Oktober'!135:135,"Päd")+SUMIFS('Blockplanung Oktober'!$16:$16,'Blockplanung Oktober'!135:135,"Orient.Ph.")+SUMIFS('Blockplanung Oktober'!$16:$16,'Blockplanung Oktober'!135:135,"Vertiefung")+SUMIFS('Blockplanung Oktober'!$16:$16,'Blockplanung Oktober'!135:135,"Wahl 1")+SUMIFS('Blockplanung Oktober'!$16:$16,'Blockplanung Oktober'!135:135,"Wahl 2")</f>
        <v>21.2</v>
      </c>
      <c r="I116" s="9">
        <f>(SUMIFS('Tageplanung April'!$20:$20,'Tageplanung April'!135:135,"Psych")+SUMIFS('Tageplanung April'!$19:$19,'Tageplanung April'!135:135,"Orient.Ph.")+SUMIFS('Tageplanung April'!$19:$19,'Tageplanung April'!135:135,"Vertiefung")+SUMIFS('Tageplanung April'!$19:$19,'Tageplanung April'!135:135,"Wahl 1")+SUMIFS('Tageplanung April'!$19:$19,'Tageplanung April'!135:135,"Wahl 2"))*(3+IF($D116="F",2,0))/5+(SUMIFS('Tageplanung August'!$20:$20,'Tageplanung August'!135:135,"Psych")+SUMIFS('Tageplanung August'!$19:$19,'Tageplanung August'!135:135,"Orient.Ph.")+SUMIFS('Tageplanung August'!$19:$19,'Tageplanung August'!135:135,"Vertiefung")+SUMIFS('Tageplanung August'!$19:$19,'Tageplanung August'!135:135,"Wahl 1")+SUMIFS('Tageplanung August'!$19:$19,'Tageplanung August'!135:135,"Wahl 2"))*(3+IF($D116="F",2,0))/5+(SUMIFS('Tageplanung Oktober'!$20:$20,'Tageplanung Oktober'!135:135,"Psych")+SUMIFS('Tageplanung Oktober'!$19:$19,'Tageplanung Oktober'!135:135,"Orient.Ph.")+SUMIFS('Tageplanung Oktober'!$19:$19,'Tageplanung Oktober'!135:135,"Vertiefung")+SUMIFS('Tageplanung Oktober'!$19:$19,'Tageplanung Oktober'!135:135,"Wahl 1")+SUMIFS('Tageplanung Oktober'!$19:$19,'Tageplanung Oktober'!135:135,"Wahl 2"))*(3+IF($D116="F",2,0))/5+SUMIFS('Blockplanung April'!$20:$20,'Blockplanung April'!135:135,"Psych")+SUMIFS('Blockplanung April'!$19:$19,'Blockplanung April'!135:135,"Orient.Ph.")+SUMIFS('Blockplanung April'!$19:$19,'Blockplanung April'!135:135,"Vertiefung")+SUMIFS('Blockplanung April'!$19:$19,'Blockplanung April'!135:135,"Wahl 1")+SUMIFS('Blockplanung April'!$19:$19,'Blockplanung April'!135:135,"Wahl 2")+SUMIFS('Blockplanung August'!$20:$20,'Blockplanung August'!135:135,"Psych")+SUMIFS('Blockplanung August'!$19:$19,'Blockplanung August'!135:135,"Orient.Ph.")+SUMIFS('Blockplanung August'!$19:$19,'Blockplanung August'!135:135,"Vertiefung")+SUMIFS('Blockplanung August'!$19:$19,'Blockplanung August'!135:135,"Wahl 1")+SUMIFS('Blockplanung August'!$19:$19,'Blockplanung August'!135:135,"Wahl 2")+SUMIFS('Blockplanung Oktober'!$20:$20,'Blockplanung Oktober'!135:135,"Psych")+SUMIFS('Blockplanung Oktober'!$19:$19,'Blockplanung Oktober'!135:135,"Orient.Ph.")+SUMIFS('Blockplanung Oktober'!$19:$19,'Blockplanung Oktober'!135:135,"Vertiefung")+SUMIFS('Blockplanung Oktober'!$19:$19,'Blockplanung Oktober'!135:135,"Wahl 1")+SUMIFS('Blockplanung Oktober'!$19:$19,'Blockplanung Oktober'!135:135,"Wahl 2")</f>
        <v>0</v>
      </c>
      <c r="J116" s="9">
        <f t="shared" si="9"/>
        <v>392</v>
      </c>
      <c r="K116" s="9">
        <f t="shared" si="5"/>
        <v>154</v>
      </c>
      <c r="L116" s="9">
        <f t="shared" si="6"/>
        <v>56</v>
      </c>
      <c r="M116" s="9">
        <f t="shared" si="7"/>
        <v>14</v>
      </c>
      <c r="N116" s="7">
        <f t="shared" si="8"/>
        <v>120</v>
      </c>
      <c r="O116" s="316"/>
    </row>
    <row r="117" spans="1:15" x14ac:dyDescent="0.2">
      <c r="A117" s="258"/>
      <c r="B117" s="310"/>
      <c r="C117" s="11">
        <v>23</v>
      </c>
      <c r="D117" s="39" t="s">
        <v>27</v>
      </c>
      <c r="E117" s="9">
        <f>(SUMIFS('Tageplanung April'!$20:$20,'Tageplanung April'!136:136,"APH")+SUMIFS('Tageplanung April'!$18:$18,'Tageplanung April'!136:136,"Orient.Ph.")+SUMIFS('Tageplanung April'!$18:$18,'Tageplanung April'!136:136,"Vertiefung")+SUMIFS('Tageplanung April'!$18:$18,'Tageplanung April'!136:136,"Wahl 1")+SUMIFS('Tageplanung April'!$18:$18,'Tageplanung April'!136:136,"Wahl 2"))*(3+IF($D117="F",2,0))/5+(SUMIFS('Tageplanung August'!$20:$20,'Tageplanung August'!136:136,"APH")+SUMIFS('Tageplanung August'!$18:$18,'Tageplanung August'!136:136,"Orient.Ph.")+SUMIFS('Tageplanung August'!$18:$18,'Tageplanung August'!136:136,"Vertiefung")+SUMIFS('Tageplanung August'!$18:$18,'Tageplanung August'!136:136,"Wahl 1")+SUMIFS('Tageplanung August'!$18:$18,'Tageplanung August'!136:136,"Wahl 2"))*(3+IF($D117="F",2,0))/5+(SUMIFS('Tageplanung Oktober'!$20:$20,'Tageplanung Oktober'!136:136,"APH")+SUMIFS('Tageplanung Oktober'!$18:$18,'Tageplanung Oktober'!136:136,"Orient.Ph.")+SUMIFS('Tageplanung Oktober'!$18:$18,'Tageplanung Oktober'!136:136,"Vertiefung")+SUMIFS('Tageplanung Oktober'!$18:$18,'Tageplanung Oktober'!136:136,"Wahl 1")+SUMIFS('Tageplanung Oktober'!$18:$18,'Tageplanung Oktober'!136:136,"Wahl 2"))*(3+IF($D117="F",2,0))/5+SUMIFS('Blockplanung April'!$20:$20,'Blockplanung April'!136:136,"APH")+SUMIFS('Blockplanung April'!$18:$18,'Blockplanung April'!136:136,"Orient.Ph.")+SUMIFS('Blockplanung April'!$18:$18,'Blockplanung April'!136:136,"Vertiefung")+SUMIFS('Blockplanung April'!$18:$18,'Blockplanung April'!136:136,"Wahl 1")+SUMIFS('Blockplanung April'!$18:$18,'Blockplanung April'!136:136,"Wahl 2")+SUMIFS('Blockplanung August'!$20:$20,'Blockplanung August'!136:136,"APH")+SUMIFS('Blockplanung August'!$18:$18,'Blockplanung August'!136:136,"Orient.Ph.")+SUMIFS('Blockplanung August'!$18:$18,'Blockplanung August'!136:136,"Vertiefung")+SUMIFS('Blockplanung August'!$18:$18,'Blockplanung August'!136:136,"Wahl 1")+SUMIFS('Blockplanung August'!$18:$18,'Blockplanung August'!136:136,"Wahl 2")+SUMIFS('Blockplanung Oktober'!$20:$20,'Blockplanung Oktober'!136:136,"APH")+SUMIFS('Blockplanung Oktober'!$18:$18,'Blockplanung Oktober'!136:136,"Orient.Ph.")+SUMIFS('Blockplanung Oktober'!$18:$18,'Blockplanung Oktober'!136:136,"Vertiefung")+SUMIFS('Blockplanung Oktober'!$18:$18,'Blockplanung Oktober'!136:136,"Wahl 1")+SUMIFS('Blockplanung Oktober'!$18:$18,'Blockplanung Oktober'!136:136,"Wahl 2")</f>
        <v>268</v>
      </c>
      <c r="F117" s="9">
        <f>(SUMIFS('Tageplanung April'!$20:$20,'Tageplanung April'!136:136,"AD")+SUMIFS('Tageplanung April'!$17:$17,'Tageplanung April'!136:136,"Orient.Ph.")+SUMIFS('Tageplanung April'!$17:$17,'Tageplanung April'!136:136,"Vertiefung")+SUMIFS('Tageplanung April'!$17:$17,'Tageplanung April'!136:136,"Wahl 1")+SUMIFS('Tageplanung April'!$17:$17,'Tageplanung April'!136:136,"Wahl 2"))*(3+IF($D117="F",2,0))/5+(SUMIFS('Tageplanung August'!$20:$20,'Tageplanung August'!136:136,"AD")+SUMIFS('Tageplanung August'!$17:$17,'Tageplanung August'!136:136,"Orient.Ph.")+SUMIFS('Tageplanung August'!$17:$17,'Tageplanung August'!136:136,"Vertiefung")+SUMIFS('Tageplanung August'!$17:$17,'Tageplanung August'!136:136,"Wahl 1")+SUMIFS('Tageplanung August'!$17:$17,'Tageplanung August'!136:136,"Wahl 2"))*(3+IF($D117="F",2,0))/5+(SUMIFS('Tageplanung Oktober'!$20:$20,'Tageplanung Oktober'!136:136,"AD")+SUMIFS('Tageplanung Oktober'!$17:$17,'Tageplanung Oktober'!136:136,"Orient.Ph.")+SUMIFS('Tageplanung Oktober'!$17:$17,'Tageplanung Oktober'!136:136,"Vertiefung")+SUMIFS('Tageplanung Oktober'!$17:$17,'Tageplanung Oktober'!136:136,"Wahl 1")+SUMIFS('Tageplanung Oktober'!$17:$17,'Tageplanung Oktober'!136:136,"Wahl 2"))*(3+IF($D117="F",2,0))/5+SUMIFS('Blockplanung April'!$20:$20,'Blockplanung April'!136:136,"AD")+SUMIFS('Blockplanung April'!$17:$17,'Blockplanung April'!136:136,"Orient.Ph.")+SUMIFS('Blockplanung April'!$17:$17,'Blockplanung April'!136:136,"Vertiefung")+SUMIFS('Blockplanung April'!$17:$17,'Blockplanung April'!136:136,"Wahl 1")+SUMIFS('Blockplanung April'!$17:$17,'Blockplanung April'!136:136,"Wahl 2")+SUMIFS('Blockplanung August'!$20:$20,'Blockplanung August'!136:136,"AD")+SUMIFS('Blockplanung August'!$17:$17,'Blockplanung August'!136:136,"Orient.Ph.")+SUMIFS('Blockplanung August'!$17:$17,'Blockplanung August'!136:136,"Vertiefung")+SUMIFS('Blockplanung August'!$17:$17,'Blockplanung August'!136:136,"Wahl 1")+SUMIFS('Blockplanung August'!$17:$17,'Blockplanung August'!136:136,"Wahl 2")+SUMIFS('Blockplanung Oktober'!$20:$20,'Blockplanung Oktober'!136:136,"AD")+SUMIFS('Blockplanung Oktober'!$17:$17,'Blockplanung Oktober'!136:136,"Orient.Ph.")+SUMIFS('Blockplanung Oktober'!$17:$17,'Blockplanung Oktober'!136:136,"Vertiefung")+SUMIFS('Blockplanung Oktober'!$17:$17,'Blockplanung Oktober'!136:136,"Wahl 1")+SUMIFS('Blockplanung Oktober'!$17:$17,'Blockplanung Oktober'!136:136,"Wahl 2")</f>
        <v>166</v>
      </c>
      <c r="G117" s="9">
        <f>(SUMIFS('Tageplanung April'!$20:$20,'Tageplanung April'!136:136,"KH")+SUMIFS('Tageplanung April'!$15:$15,'Tageplanung April'!136:136,"Orient.Ph.")+SUMIFS('Tageplanung April'!$15:$15,'Tageplanung April'!136:136,"Vertiefung")+SUMIFS('Tageplanung April'!$15:$15,'Tageplanung April'!136:136,"Wahl 1")+SUMIFS('Tageplanung April'!$15:$15,'Tageplanung April'!136:136,"Wahl 2"))*(3+IF($D117="F",2,0))/5+(SUMIFS('Tageplanung August'!$20:$20,'Tageplanung August'!136:136,"KH")+SUMIFS('Tageplanung August'!$15:$15,'Tageplanung August'!136:136,"Orient.Ph.")+SUMIFS('Tageplanung August'!$15:$15,'Tageplanung August'!136:136,"Vertiefung")+SUMIFS('Tageplanung August'!$15:$15,'Tageplanung August'!136:136,"Wahl 1")+SUMIFS('Tageplanung August'!$15:$15,'Tageplanung August'!136:136,"Wahl 2"))*(3+IF($D117="F",2,0))/5+(SUMIFS('Tageplanung Oktober'!$20:$20,'Tageplanung Oktober'!136:136,"KH")+SUMIFS('Tageplanung Oktober'!$15:$15,'Tageplanung Oktober'!136:136,"Orient.Ph.")+SUMIFS('Tageplanung Oktober'!$15:$15,'Tageplanung Oktober'!136:136,"Vertiefung")+SUMIFS('Tageplanung Oktober'!$15:$15,'Tageplanung Oktober'!136:136,"Wahl 1")+SUMIFS('Tageplanung Oktober'!$15:$15,'Tageplanung Oktober'!136:136,"Wahl 2"))*(3+IF($D117="F",2,0))/5+SUMIFS('Blockplanung April'!$20:$20,'Blockplanung April'!136:136,"KH")+SUMIFS('Blockplanung April'!$15:$15,'Blockplanung April'!136:136,"Orient.Ph.")+SUMIFS('Blockplanung April'!$15:$15,'Blockplanung April'!136:136,"Vertiefung")+SUMIFS('Blockplanung April'!$15:$15,'Blockplanung April'!136:136,"Wahl 1")+SUMIFS('Blockplanung April'!$15:$15,'Blockplanung April'!136:136,"Wahl 2")+SUMIFS('Blockplanung August'!$20:$20,'Blockplanung August'!136:136,"KH")+SUMIFS('Blockplanung August'!$15:$15,'Blockplanung August'!136:136,"Orient.Ph.")+SUMIFS('Blockplanung August'!$15:$15,'Blockplanung August'!136:136,"Vertiefung")+SUMIFS('Blockplanung August'!$15:$15,'Blockplanung August'!136:136,"Wahl 1")+SUMIFS('Blockplanung August'!$15:$15,'Blockplanung August'!136:136,"Wahl 2")+SUMIFS('Blockplanung Oktober'!$20:$20,'Blockplanung Oktober'!136:136,"KH")+SUMIFS('Blockplanung Oktober'!$15:$15,'Blockplanung Oktober'!136:136,"Orient.Ph.")+SUMIFS('Blockplanung Oktober'!$15:$15,'Blockplanung Oktober'!136:136,"Vertiefung")+SUMIFS('Blockplanung Oktober'!$15:$15,'Blockplanung Oktober'!136:136,"Wahl 1")+SUMIFS('Blockplanung Oktober'!$15:$15,'Blockplanung Oktober'!136:136,"Wahl 2")</f>
        <v>120</v>
      </c>
      <c r="H117" s="9">
        <f>(SUMIFS('Tageplanung April'!$20:$20,'Tageplanung April'!136:136,"Päd")+SUMIFS('Tageplanung April'!$16:$16,'Tageplanung April'!136:136,"Orient.Ph.")+SUMIFS('Tageplanung April'!$16:$16,'Tageplanung April'!136:136,"Vertiefung")+SUMIFS('Tageplanung April'!$16:$16,'Tageplanung April'!136:136,"Wahl 1")+SUMIFS('Tageplanung April'!$16:$16,'Tageplanung April'!136:136,"Wahl 2"))*(3+IF($D117="F",2,0))/5+(SUMIFS('Tageplanung August'!$20:$20,'Tageplanung August'!136:136,"Päd")+SUMIFS('Tageplanung August'!$16:$16,'Tageplanung August'!136:136,"Orient.Ph.")+SUMIFS('Tageplanung August'!$16:$16,'Tageplanung August'!136:136,"Vertiefung")+SUMIFS('Tageplanung August'!$16:$16,'Tageplanung August'!136:136,"Wahl 1")+SUMIFS('Tageplanung August'!$16:$16,'Tageplanung August'!136:136,"Wahl 2"))*(3+IF($D117="F",2,0))/5+(SUMIFS('Tageplanung Oktober'!$20:$20,'Tageplanung Oktober'!136:136,"Päd")+SUMIFS('Tageplanung Oktober'!$16:$16,'Tageplanung Oktober'!136:136,"Orient.Ph.")+SUMIFS('Tageplanung Oktober'!$16:$16,'Tageplanung Oktober'!136:136,"Vertiefung")+SUMIFS('Tageplanung Oktober'!$16:$16,'Tageplanung Oktober'!136:136,"Wahl 1")+SUMIFS('Tageplanung Oktober'!$16:$16,'Tageplanung Oktober'!136:136,"Wahl 2"))*(3+IF($D117="F",2,0))/5+SUMIFS('Blockplanung April'!$20:$20,'Blockplanung April'!136:136,"Päd")+SUMIFS('Blockplanung April'!$16:$16,'Blockplanung April'!136:136,"Orient.Ph.")+SUMIFS('Blockplanung April'!$16:$16,'Blockplanung April'!136:136,"Vertiefung")+SUMIFS('Blockplanung April'!$16:$16,'Blockplanung April'!136:136,"Wahl 1")+SUMIFS('Blockplanung April'!$16:$16,'Blockplanung April'!136:136,"Wahl 2")+SUMIFS('Blockplanung August'!$20:$20,'Blockplanung August'!136:136,"Päd")+SUMIFS('Blockplanung August'!$16:$16,'Blockplanung August'!136:136,"Orient.Ph.")+SUMIFS('Blockplanung August'!$16:$16,'Blockplanung August'!136:136,"Vertiefung")+SUMIFS('Blockplanung August'!$16:$16,'Blockplanung August'!136:136,"Wahl 1")+SUMIFS('Blockplanung August'!$16:$16,'Blockplanung August'!136:136,"Wahl 2")+SUMIFS('Blockplanung Oktober'!$20:$20,'Blockplanung Oktober'!136:136,"Päd")+SUMIFS('Blockplanung Oktober'!$16:$16,'Blockplanung Oktober'!136:136,"Orient.Ph.")+SUMIFS('Blockplanung Oktober'!$16:$16,'Blockplanung Oktober'!136:136,"Vertiefung")+SUMIFS('Blockplanung Oktober'!$16:$16,'Blockplanung Oktober'!136:136,"Wahl 1")+SUMIFS('Blockplanung Oktober'!$16:$16,'Blockplanung Oktober'!136:136,"Wahl 2")</f>
        <v>22</v>
      </c>
      <c r="I117" s="9">
        <f>(SUMIFS('Tageplanung April'!$20:$20,'Tageplanung April'!136:136,"Psych")+SUMIFS('Tageplanung April'!$19:$19,'Tageplanung April'!136:136,"Orient.Ph.")+SUMIFS('Tageplanung April'!$19:$19,'Tageplanung April'!136:136,"Vertiefung")+SUMIFS('Tageplanung April'!$19:$19,'Tageplanung April'!136:136,"Wahl 1")+SUMIFS('Tageplanung April'!$19:$19,'Tageplanung April'!136:136,"Wahl 2"))*(3+IF($D117="F",2,0))/5+(SUMIFS('Tageplanung August'!$20:$20,'Tageplanung August'!136:136,"Psych")+SUMIFS('Tageplanung August'!$19:$19,'Tageplanung August'!136:136,"Orient.Ph.")+SUMIFS('Tageplanung August'!$19:$19,'Tageplanung August'!136:136,"Vertiefung")+SUMIFS('Tageplanung August'!$19:$19,'Tageplanung August'!136:136,"Wahl 1")+SUMIFS('Tageplanung August'!$19:$19,'Tageplanung August'!136:136,"Wahl 2"))*(3+IF($D117="F",2,0))/5+(SUMIFS('Tageplanung Oktober'!$20:$20,'Tageplanung Oktober'!136:136,"Psych")+SUMIFS('Tageplanung Oktober'!$19:$19,'Tageplanung Oktober'!136:136,"Orient.Ph.")+SUMIFS('Tageplanung Oktober'!$19:$19,'Tageplanung Oktober'!136:136,"Vertiefung")+SUMIFS('Tageplanung Oktober'!$19:$19,'Tageplanung Oktober'!136:136,"Wahl 1")+SUMIFS('Tageplanung Oktober'!$19:$19,'Tageplanung Oktober'!136:136,"Wahl 2"))*(3+IF($D117="F",2,0))/5+SUMIFS('Blockplanung April'!$20:$20,'Blockplanung April'!136:136,"Psych")+SUMIFS('Blockplanung April'!$19:$19,'Blockplanung April'!136:136,"Orient.Ph.")+SUMIFS('Blockplanung April'!$19:$19,'Blockplanung April'!136:136,"Vertiefung")+SUMIFS('Blockplanung April'!$19:$19,'Blockplanung April'!136:136,"Wahl 1")+SUMIFS('Blockplanung April'!$19:$19,'Blockplanung April'!136:136,"Wahl 2")+SUMIFS('Blockplanung August'!$20:$20,'Blockplanung August'!136:136,"Psych")+SUMIFS('Blockplanung August'!$19:$19,'Blockplanung August'!136:136,"Orient.Ph.")+SUMIFS('Blockplanung August'!$19:$19,'Blockplanung August'!136:136,"Vertiefung")+SUMIFS('Blockplanung August'!$19:$19,'Blockplanung August'!136:136,"Wahl 1")+SUMIFS('Blockplanung August'!$19:$19,'Blockplanung August'!136:136,"Wahl 2")+SUMIFS('Blockplanung Oktober'!$20:$20,'Blockplanung Oktober'!136:136,"Psych")+SUMIFS('Blockplanung Oktober'!$19:$19,'Blockplanung Oktober'!136:136,"Orient.Ph.")+SUMIFS('Blockplanung Oktober'!$19:$19,'Blockplanung Oktober'!136:136,"Vertiefung")+SUMIFS('Blockplanung Oktober'!$19:$19,'Blockplanung Oktober'!136:136,"Wahl 1")+SUMIFS('Blockplanung Oktober'!$19:$19,'Blockplanung Oktober'!136:136,"Wahl 2")</f>
        <v>0</v>
      </c>
      <c r="J117" s="9">
        <f t="shared" si="9"/>
        <v>392</v>
      </c>
      <c r="K117" s="9">
        <f t="shared" si="5"/>
        <v>154</v>
      </c>
      <c r="L117" s="9">
        <f t="shared" si="6"/>
        <v>56</v>
      </c>
      <c r="M117" s="9">
        <f t="shared" si="7"/>
        <v>14</v>
      </c>
      <c r="N117" s="7">
        <f t="shared" si="8"/>
        <v>120</v>
      </c>
      <c r="O117" s="316"/>
    </row>
    <row r="118" spans="1:15" x14ac:dyDescent="0.2">
      <c r="A118" s="258"/>
      <c r="B118" s="310"/>
      <c r="C118" s="11">
        <v>24</v>
      </c>
      <c r="D118" s="39" t="s">
        <v>27</v>
      </c>
      <c r="E118" s="9">
        <f>(SUMIFS('Tageplanung April'!$20:$20,'Tageplanung April'!137:137,"APH")+SUMIFS('Tageplanung April'!$18:$18,'Tageplanung April'!137:137,"Orient.Ph.")+SUMIFS('Tageplanung April'!$18:$18,'Tageplanung April'!137:137,"Vertiefung")+SUMIFS('Tageplanung April'!$18:$18,'Tageplanung April'!137:137,"Wahl 1")+SUMIFS('Tageplanung April'!$18:$18,'Tageplanung April'!137:137,"Wahl 2"))*(3+IF($D118="F",2,0))/5+(SUMIFS('Tageplanung August'!$20:$20,'Tageplanung August'!137:137,"APH")+SUMIFS('Tageplanung August'!$18:$18,'Tageplanung August'!137:137,"Orient.Ph.")+SUMIFS('Tageplanung August'!$18:$18,'Tageplanung August'!137:137,"Vertiefung")+SUMIFS('Tageplanung August'!$18:$18,'Tageplanung August'!137:137,"Wahl 1")+SUMIFS('Tageplanung August'!$18:$18,'Tageplanung August'!137:137,"Wahl 2"))*(3+IF($D118="F",2,0))/5+(SUMIFS('Tageplanung Oktober'!$20:$20,'Tageplanung Oktober'!137:137,"APH")+SUMIFS('Tageplanung Oktober'!$18:$18,'Tageplanung Oktober'!137:137,"Orient.Ph.")+SUMIFS('Tageplanung Oktober'!$18:$18,'Tageplanung Oktober'!137:137,"Vertiefung")+SUMIFS('Tageplanung Oktober'!$18:$18,'Tageplanung Oktober'!137:137,"Wahl 1")+SUMIFS('Tageplanung Oktober'!$18:$18,'Tageplanung Oktober'!137:137,"Wahl 2"))*(3+IF($D118="F",2,0))/5+SUMIFS('Blockplanung April'!$20:$20,'Blockplanung April'!137:137,"APH")+SUMIFS('Blockplanung April'!$18:$18,'Blockplanung April'!137:137,"Orient.Ph.")+SUMIFS('Blockplanung April'!$18:$18,'Blockplanung April'!137:137,"Vertiefung")+SUMIFS('Blockplanung April'!$18:$18,'Blockplanung April'!137:137,"Wahl 1")+SUMIFS('Blockplanung April'!$18:$18,'Blockplanung April'!137:137,"Wahl 2")+SUMIFS('Blockplanung August'!$20:$20,'Blockplanung August'!137:137,"APH")+SUMIFS('Blockplanung August'!$18:$18,'Blockplanung August'!137:137,"Orient.Ph.")+SUMIFS('Blockplanung August'!$18:$18,'Blockplanung August'!137:137,"Vertiefung")+SUMIFS('Blockplanung August'!$18:$18,'Blockplanung August'!137:137,"Wahl 1")+SUMIFS('Blockplanung August'!$18:$18,'Blockplanung August'!137:137,"Wahl 2")+SUMIFS('Blockplanung Oktober'!$20:$20,'Blockplanung Oktober'!137:137,"APH")+SUMIFS('Blockplanung Oktober'!$18:$18,'Blockplanung Oktober'!137:137,"Orient.Ph.")+SUMIFS('Blockplanung Oktober'!$18:$18,'Blockplanung Oktober'!137:137,"Vertiefung")+SUMIFS('Blockplanung Oktober'!$18:$18,'Blockplanung Oktober'!137:137,"Wahl 1")+SUMIFS('Blockplanung Oktober'!$18:$18,'Blockplanung Oktober'!137:137,"Wahl 2")</f>
        <v>252</v>
      </c>
      <c r="F118" s="9">
        <f>(SUMIFS('Tageplanung April'!$20:$20,'Tageplanung April'!137:137,"AD")+SUMIFS('Tageplanung April'!$17:$17,'Tageplanung April'!137:137,"Orient.Ph.")+SUMIFS('Tageplanung April'!$17:$17,'Tageplanung April'!137:137,"Vertiefung")+SUMIFS('Tageplanung April'!$17:$17,'Tageplanung April'!137:137,"Wahl 1")+SUMIFS('Tageplanung April'!$17:$17,'Tageplanung April'!137:137,"Wahl 2"))*(3+IF($D118="F",2,0))/5+(SUMIFS('Tageplanung August'!$20:$20,'Tageplanung August'!137:137,"AD")+SUMIFS('Tageplanung August'!$17:$17,'Tageplanung August'!137:137,"Orient.Ph.")+SUMIFS('Tageplanung August'!$17:$17,'Tageplanung August'!137:137,"Vertiefung")+SUMIFS('Tageplanung August'!$17:$17,'Tageplanung August'!137:137,"Wahl 1")+SUMIFS('Tageplanung August'!$17:$17,'Tageplanung August'!137:137,"Wahl 2"))*(3+IF($D118="F",2,0))/5+(SUMIFS('Tageplanung Oktober'!$20:$20,'Tageplanung Oktober'!137:137,"AD")+SUMIFS('Tageplanung Oktober'!$17:$17,'Tageplanung Oktober'!137:137,"Orient.Ph.")+SUMIFS('Tageplanung Oktober'!$17:$17,'Tageplanung Oktober'!137:137,"Vertiefung")+SUMIFS('Tageplanung Oktober'!$17:$17,'Tageplanung Oktober'!137:137,"Wahl 1")+SUMIFS('Tageplanung Oktober'!$17:$17,'Tageplanung Oktober'!137:137,"Wahl 2"))*(3+IF($D118="F",2,0))/5+SUMIFS('Blockplanung April'!$20:$20,'Blockplanung April'!137:137,"AD")+SUMIFS('Blockplanung April'!$17:$17,'Blockplanung April'!137:137,"Orient.Ph.")+SUMIFS('Blockplanung April'!$17:$17,'Blockplanung April'!137:137,"Vertiefung")+SUMIFS('Blockplanung April'!$17:$17,'Blockplanung April'!137:137,"Wahl 1")+SUMIFS('Blockplanung April'!$17:$17,'Blockplanung April'!137:137,"Wahl 2")+SUMIFS('Blockplanung August'!$20:$20,'Blockplanung August'!137:137,"AD")+SUMIFS('Blockplanung August'!$17:$17,'Blockplanung August'!137:137,"Orient.Ph.")+SUMIFS('Blockplanung August'!$17:$17,'Blockplanung August'!137:137,"Vertiefung")+SUMIFS('Blockplanung August'!$17:$17,'Blockplanung August'!137:137,"Wahl 1")+SUMIFS('Blockplanung August'!$17:$17,'Blockplanung August'!137:137,"Wahl 2")+SUMIFS('Blockplanung Oktober'!$20:$20,'Blockplanung Oktober'!137:137,"AD")+SUMIFS('Blockplanung Oktober'!$17:$17,'Blockplanung Oktober'!137:137,"Orient.Ph.")+SUMIFS('Blockplanung Oktober'!$17:$17,'Blockplanung Oktober'!137:137,"Vertiefung")+SUMIFS('Blockplanung Oktober'!$17:$17,'Blockplanung Oktober'!137:137,"Wahl 1")+SUMIFS('Blockplanung Oktober'!$17:$17,'Blockplanung Oktober'!137:137,"Wahl 2")</f>
        <v>146</v>
      </c>
      <c r="G118" s="9">
        <f>(SUMIFS('Tageplanung April'!$20:$20,'Tageplanung April'!137:137,"KH")+SUMIFS('Tageplanung April'!$15:$15,'Tageplanung April'!137:137,"Orient.Ph.")+SUMIFS('Tageplanung April'!$15:$15,'Tageplanung April'!137:137,"Vertiefung")+SUMIFS('Tageplanung April'!$15:$15,'Tageplanung April'!137:137,"Wahl 1")+SUMIFS('Tageplanung April'!$15:$15,'Tageplanung April'!137:137,"Wahl 2"))*(3+IF($D118="F",2,0))/5+(SUMIFS('Tageplanung August'!$20:$20,'Tageplanung August'!137:137,"KH")+SUMIFS('Tageplanung August'!$15:$15,'Tageplanung August'!137:137,"Orient.Ph.")+SUMIFS('Tageplanung August'!$15:$15,'Tageplanung August'!137:137,"Vertiefung")+SUMIFS('Tageplanung August'!$15:$15,'Tageplanung August'!137:137,"Wahl 1")+SUMIFS('Tageplanung August'!$15:$15,'Tageplanung August'!137:137,"Wahl 2"))*(3+IF($D118="F",2,0))/5+(SUMIFS('Tageplanung Oktober'!$20:$20,'Tageplanung Oktober'!137:137,"KH")+SUMIFS('Tageplanung Oktober'!$15:$15,'Tageplanung Oktober'!137:137,"Orient.Ph.")+SUMIFS('Tageplanung Oktober'!$15:$15,'Tageplanung Oktober'!137:137,"Vertiefung")+SUMIFS('Tageplanung Oktober'!$15:$15,'Tageplanung Oktober'!137:137,"Wahl 1")+SUMIFS('Tageplanung Oktober'!$15:$15,'Tageplanung Oktober'!137:137,"Wahl 2"))*(3+IF($D118="F",2,0))/5+SUMIFS('Blockplanung April'!$20:$20,'Blockplanung April'!137:137,"KH")+SUMIFS('Blockplanung April'!$15:$15,'Blockplanung April'!137:137,"Orient.Ph.")+SUMIFS('Blockplanung April'!$15:$15,'Blockplanung April'!137:137,"Vertiefung")+SUMIFS('Blockplanung April'!$15:$15,'Blockplanung April'!137:137,"Wahl 1")+SUMIFS('Blockplanung April'!$15:$15,'Blockplanung April'!137:137,"Wahl 2")+SUMIFS('Blockplanung August'!$20:$20,'Blockplanung August'!137:137,"KH")+SUMIFS('Blockplanung August'!$15:$15,'Blockplanung August'!137:137,"Orient.Ph.")+SUMIFS('Blockplanung August'!$15:$15,'Blockplanung August'!137:137,"Vertiefung")+SUMIFS('Blockplanung August'!$15:$15,'Blockplanung August'!137:137,"Wahl 1")+SUMIFS('Blockplanung August'!$15:$15,'Blockplanung August'!137:137,"Wahl 2")+SUMIFS('Blockplanung Oktober'!$20:$20,'Blockplanung Oktober'!137:137,"KH")+SUMIFS('Blockplanung Oktober'!$15:$15,'Blockplanung Oktober'!137:137,"Orient.Ph.")+SUMIFS('Blockplanung Oktober'!$15:$15,'Blockplanung Oktober'!137:137,"Vertiefung")+SUMIFS('Blockplanung Oktober'!$15:$15,'Blockplanung Oktober'!137:137,"Wahl 1")+SUMIFS('Blockplanung Oktober'!$15:$15,'Blockplanung Oktober'!137:137,"Wahl 2")</f>
        <v>100</v>
      </c>
      <c r="H118" s="9">
        <f>(SUMIFS('Tageplanung April'!$20:$20,'Tageplanung April'!137:137,"Päd")+SUMIFS('Tageplanung April'!$16:$16,'Tageplanung April'!137:137,"Orient.Ph.")+SUMIFS('Tageplanung April'!$16:$16,'Tageplanung April'!137:137,"Vertiefung")+SUMIFS('Tageplanung April'!$16:$16,'Tageplanung April'!137:137,"Wahl 1")+SUMIFS('Tageplanung April'!$16:$16,'Tageplanung April'!137:137,"Wahl 2"))*(3+IF($D118="F",2,0))/5+(SUMIFS('Tageplanung August'!$20:$20,'Tageplanung August'!137:137,"Päd")+SUMIFS('Tageplanung August'!$16:$16,'Tageplanung August'!137:137,"Orient.Ph.")+SUMIFS('Tageplanung August'!$16:$16,'Tageplanung August'!137:137,"Vertiefung")+SUMIFS('Tageplanung August'!$16:$16,'Tageplanung August'!137:137,"Wahl 1")+SUMIFS('Tageplanung August'!$16:$16,'Tageplanung August'!137:137,"Wahl 2"))*(3+IF($D118="F",2,0))/5+(SUMIFS('Tageplanung Oktober'!$20:$20,'Tageplanung Oktober'!137:137,"Päd")+SUMIFS('Tageplanung Oktober'!$16:$16,'Tageplanung Oktober'!137:137,"Orient.Ph.")+SUMIFS('Tageplanung Oktober'!$16:$16,'Tageplanung Oktober'!137:137,"Vertiefung")+SUMIFS('Tageplanung Oktober'!$16:$16,'Tageplanung Oktober'!137:137,"Wahl 1")+SUMIFS('Tageplanung Oktober'!$16:$16,'Tageplanung Oktober'!137:137,"Wahl 2"))*(3+IF($D118="F",2,0))/5+SUMIFS('Blockplanung April'!$20:$20,'Blockplanung April'!137:137,"Päd")+SUMIFS('Blockplanung April'!$16:$16,'Blockplanung April'!137:137,"Orient.Ph.")+SUMIFS('Blockplanung April'!$16:$16,'Blockplanung April'!137:137,"Vertiefung")+SUMIFS('Blockplanung April'!$16:$16,'Blockplanung April'!137:137,"Wahl 1")+SUMIFS('Blockplanung April'!$16:$16,'Blockplanung April'!137:137,"Wahl 2")+SUMIFS('Blockplanung August'!$20:$20,'Blockplanung August'!137:137,"Päd")+SUMIFS('Blockplanung August'!$16:$16,'Blockplanung August'!137:137,"Orient.Ph.")+SUMIFS('Blockplanung August'!$16:$16,'Blockplanung August'!137:137,"Vertiefung")+SUMIFS('Blockplanung August'!$16:$16,'Blockplanung August'!137:137,"Wahl 1")+SUMIFS('Blockplanung August'!$16:$16,'Blockplanung August'!137:137,"Wahl 2")+SUMIFS('Blockplanung Oktober'!$20:$20,'Blockplanung Oktober'!137:137,"Päd")+SUMIFS('Blockplanung Oktober'!$16:$16,'Blockplanung Oktober'!137:137,"Orient.Ph.")+SUMIFS('Blockplanung Oktober'!$16:$16,'Blockplanung Oktober'!137:137,"Vertiefung")+SUMIFS('Blockplanung Oktober'!$16:$16,'Blockplanung Oktober'!137:137,"Wahl 1")+SUMIFS('Blockplanung Oktober'!$16:$16,'Blockplanung Oktober'!137:137,"Wahl 2")</f>
        <v>18</v>
      </c>
      <c r="I118" s="9">
        <f>(SUMIFS('Tageplanung April'!$20:$20,'Tageplanung April'!137:137,"Psych")+SUMIFS('Tageplanung April'!$19:$19,'Tageplanung April'!137:137,"Orient.Ph.")+SUMIFS('Tageplanung April'!$19:$19,'Tageplanung April'!137:137,"Vertiefung")+SUMIFS('Tageplanung April'!$19:$19,'Tageplanung April'!137:137,"Wahl 1")+SUMIFS('Tageplanung April'!$19:$19,'Tageplanung April'!137:137,"Wahl 2"))*(3+IF($D118="F",2,0))/5+(SUMIFS('Tageplanung August'!$20:$20,'Tageplanung August'!137:137,"Psych")+SUMIFS('Tageplanung August'!$19:$19,'Tageplanung August'!137:137,"Orient.Ph.")+SUMIFS('Tageplanung August'!$19:$19,'Tageplanung August'!137:137,"Vertiefung")+SUMIFS('Tageplanung August'!$19:$19,'Tageplanung August'!137:137,"Wahl 1")+SUMIFS('Tageplanung August'!$19:$19,'Tageplanung August'!137:137,"Wahl 2"))*(3+IF($D118="F",2,0))/5+(SUMIFS('Tageplanung Oktober'!$20:$20,'Tageplanung Oktober'!137:137,"Psych")+SUMIFS('Tageplanung Oktober'!$19:$19,'Tageplanung Oktober'!137:137,"Orient.Ph.")+SUMIFS('Tageplanung Oktober'!$19:$19,'Tageplanung Oktober'!137:137,"Vertiefung")+SUMIFS('Tageplanung Oktober'!$19:$19,'Tageplanung Oktober'!137:137,"Wahl 1")+SUMIFS('Tageplanung Oktober'!$19:$19,'Tageplanung Oktober'!137:137,"Wahl 2"))*(3+IF($D118="F",2,0))/5+SUMIFS('Blockplanung April'!$20:$20,'Blockplanung April'!137:137,"Psych")+SUMIFS('Blockplanung April'!$19:$19,'Blockplanung April'!137:137,"Orient.Ph.")+SUMIFS('Blockplanung April'!$19:$19,'Blockplanung April'!137:137,"Vertiefung")+SUMIFS('Blockplanung April'!$19:$19,'Blockplanung April'!137:137,"Wahl 1")+SUMIFS('Blockplanung April'!$19:$19,'Blockplanung April'!137:137,"Wahl 2")+SUMIFS('Blockplanung August'!$20:$20,'Blockplanung August'!137:137,"Psych")+SUMIFS('Blockplanung August'!$19:$19,'Blockplanung August'!137:137,"Orient.Ph.")+SUMIFS('Blockplanung August'!$19:$19,'Blockplanung August'!137:137,"Vertiefung")+SUMIFS('Blockplanung August'!$19:$19,'Blockplanung August'!137:137,"Wahl 1")+SUMIFS('Blockplanung August'!$19:$19,'Blockplanung August'!137:137,"Wahl 2")+SUMIFS('Blockplanung Oktober'!$20:$20,'Blockplanung Oktober'!137:137,"Psych")+SUMIFS('Blockplanung Oktober'!$19:$19,'Blockplanung Oktober'!137:137,"Orient.Ph.")+SUMIFS('Blockplanung Oktober'!$19:$19,'Blockplanung Oktober'!137:137,"Vertiefung")+SUMIFS('Blockplanung Oktober'!$19:$19,'Blockplanung Oktober'!137:137,"Wahl 1")+SUMIFS('Blockplanung Oktober'!$19:$19,'Blockplanung Oktober'!137:137,"Wahl 2")</f>
        <v>0</v>
      </c>
      <c r="J118" s="9">
        <f t="shared" si="9"/>
        <v>392</v>
      </c>
      <c r="K118" s="9">
        <f t="shared" si="5"/>
        <v>154</v>
      </c>
      <c r="L118" s="9">
        <f t="shared" si="6"/>
        <v>56</v>
      </c>
      <c r="M118" s="9">
        <f t="shared" si="7"/>
        <v>14</v>
      </c>
      <c r="N118" s="7">
        <f t="shared" si="8"/>
        <v>120</v>
      </c>
      <c r="O118" s="316"/>
    </row>
    <row r="119" spans="1:15" x14ac:dyDescent="0.2">
      <c r="A119" s="258"/>
      <c r="B119" s="310"/>
      <c r="C119" s="11">
        <v>25</v>
      </c>
      <c r="D119" s="39"/>
      <c r="E119" s="9">
        <f>(SUMIFS('Tageplanung April'!$20:$20,'Tageplanung April'!138:138,"APH")+SUMIFS('Tageplanung April'!$18:$18,'Tageplanung April'!138:138,"Orient.Ph.")+SUMIFS('Tageplanung April'!$18:$18,'Tageplanung April'!138:138,"Vertiefung")+SUMIFS('Tageplanung April'!$18:$18,'Tageplanung April'!138:138,"Wahl 1")+SUMIFS('Tageplanung April'!$18:$18,'Tageplanung April'!138:138,"Wahl 2"))*(3+IF($D119="F",2,0))/5+(SUMIFS('Tageplanung August'!$20:$20,'Tageplanung August'!138:138,"APH")+SUMIFS('Tageplanung August'!$18:$18,'Tageplanung August'!138:138,"Orient.Ph.")+SUMIFS('Tageplanung August'!$18:$18,'Tageplanung August'!138:138,"Vertiefung")+SUMIFS('Tageplanung August'!$18:$18,'Tageplanung August'!138:138,"Wahl 1")+SUMIFS('Tageplanung August'!$18:$18,'Tageplanung August'!138:138,"Wahl 2"))*(3+IF($D119="F",2,0))/5+(SUMIFS('Tageplanung Oktober'!$20:$20,'Tageplanung Oktober'!138:138,"APH")+SUMIFS('Tageplanung Oktober'!$18:$18,'Tageplanung Oktober'!138:138,"Orient.Ph.")+SUMIFS('Tageplanung Oktober'!$18:$18,'Tageplanung Oktober'!138:138,"Vertiefung")+SUMIFS('Tageplanung Oktober'!$18:$18,'Tageplanung Oktober'!138:138,"Wahl 1")+SUMIFS('Tageplanung Oktober'!$18:$18,'Tageplanung Oktober'!138:138,"Wahl 2"))*(3+IF($D119="F",2,0))/5+SUMIFS('Blockplanung April'!$20:$20,'Blockplanung April'!138:138,"APH")+SUMIFS('Blockplanung April'!$18:$18,'Blockplanung April'!138:138,"Orient.Ph.")+SUMIFS('Blockplanung April'!$18:$18,'Blockplanung April'!138:138,"Vertiefung")+SUMIFS('Blockplanung April'!$18:$18,'Blockplanung April'!138:138,"Wahl 1")+SUMIFS('Blockplanung April'!$18:$18,'Blockplanung April'!138:138,"Wahl 2")+SUMIFS('Blockplanung August'!$20:$20,'Blockplanung August'!138:138,"APH")+SUMIFS('Blockplanung August'!$18:$18,'Blockplanung August'!138:138,"Orient.Ph.")+SUMIFS('Blockplanung August'!$18:$18,'Blockplanung August'!138:138,"Vertiefung")+SUMIFS('Blockplanung August'!$18:$18,'Blockplanung August'!138:138,"Wahl 1")+SUMIFS('Blockplanung August'!$18:$18,'Blockplanung August'!138:138,"Wahl 2")+SUMIFS('Blockplanung Oktober'!$20:$20,'Blockplanung Oktober'!138:138,"APH")+SUMIFS('Blockplanung Oktober'!$18:$18,'Blockplanung Oktober'!138:138,"Orient.Ph.")+SUMIFS('Blockplanung Oktober'!$18:$18,'Blockplanung Oktober'!138:138,"Vertiefung")+SUMIFS('Blockplanung Oktober'!$18:$18,'Blockplanung Oktober'!138:138,"Wahl 1")+SUMIFS('Blockplanung Oktober'!$18:$18,'Blockplanung Oktober'!138:138,"Wahl 2")</f>
        <v>252.8</v>
      </c>
      <c r="F119" s="9">
        <f>(SUMIFS('Tageplanung April'!$20:$20,'Tageplanung April'!138:138,"AD")+SUMIFS('Tageplanung April'!$17:$17,'Tageplanung April'!138:138,"Orient.Ph.")+SUMIFS('Tageplanung April'!$17:$17,'Tageplanung April'!138:138,"Vertiefung")+SUMIFS('Tageplanung April'!$17:$17,'Tageplanung April'!138:138,"Wahl 1")+SUMIFS('Tageplanung April'!$17:$17,'Tageplanung April'!138:138,"Wahl 2"))*(3+IF($D119="F",2,0))/5+(SUMIFS('Tageplanung August'!$20:$20,'Tageplanung August'!138:138,"AD")+SUMIFS('Tageplanung August'!$17:$17,'Tageplanung August'!138:138,"Orient.Ph.")+SUMIFS('Tageplanung August'!$17:$17,'Tageplanung August'!138:138,"Vertiefung")+SUMIFS('Tageplanung August'!$17:$17,'Tageplanung August'!138:138,"Wahl 1")+SUMIFS('Tageplanung August'!$17:$17,'Tageplanung August'!138:138,"Wahl 2"))*(3+IF($D119="F",2,0))/5+(SUMIFS('Tageplanung Oktober'!$20:$20,'Tageplanung Oktober'!138:138,"AD")+SUMIFS('Tageplanung Oktober'!$17:$17,'Tageplanung Oktober'!138:138,"Orient.Ph.")+SUMIFS('Tageplanung Oktober'!$17:$17,'Tageplanung Oktober'!138:138,"Vertiefung")+SUMIFS('Tageplanung Oktober'!$17:$17,'Tageplanung Oktober'!138:138,"Wahl 1")+SUMIFS('Tageplanung Oktober'!$17:$17,'Tageplanung Oktober'!138:138,"Wahl 2"))*(3+IF($D119="F",2,0))/5+SUMIFS('Blockplanung April'!$20:$20,'Blockplanung April'!138:138,"AD")+SUMIFS('Blockplanung April'!$17:$17,'Blockplanung April'!138:138,"Orient.Ph.")+SUMIFS('Blockplanung April'!$17:$17,'Blockplanung April'!138:138,"Vertiefung")+SUMIFS('Blockplanung April'!$17:$17,'Blockplanung April'!138:138,"Wahl 1")+SUMIFS('Blockplanung April'!$17:$17,'Blockplanung April'!138:138,"Wahl 2")+SUMIFS('Blockplanung August'!$20:$20,'Blockplanung August'!138:138,"AD")+SUMIFS('Blockplanung August'!$17:$17,'Blockplanung August'!138:138,"Orient.Ph.")+SUMIFS('Blockplanung August'!$17:$17,'Blockplanung August'!138:138,"Vertiefung")+SUMIFS('Blockplanung August'!$17:$17,'Blockplanung August'!138:138,"Wahl 1")+SUMIFS('Blockplanung August'!$17:$17,'Blockplanung August'!138:138,"Wahl 2")+SUMIFS('Blockplanung Oktober'!$20:$20,'Blockplanung Oktober'!138:138,"AD")+SUMIFS('Blockplanung Oktober'!$17:$17,'Blockplanung Oktober'!138:138,"Orient.Ph.")+SUMIFS('Blockplanung Oktober'!$17:$17,'Blockplanung Oktober'!138:138,"Vertiefung")+SUMIFS('Blockplanung Oktober'!$17:$17,'Blockplanung Oktober'!138:138,"Wahl 1")+SUMIFS('Blockplanung Oktober'!$17:$17,'Blockplanung Oktober'!138:138,"Wahl 2")</f>
        <v>178.8</v>
      </c>
      <c r="G119" s="9">
        <f>(SUMIFS('Tageplanung April'!$20:$20,'Tageplanung April'!138:138,"KH")+SUMIFS('Tageplanung April'!$15:$15,'Tageplanung April'!138:138,"Orient.Ph.")+SUMIFS('Tageplanung April'!$15:$15,'Tageplanung April'!138:138,"Vertiefung")+SUMIFS('Tageplanung April'!$15:$15,'Tageplanung April'!138:138,"Wahl 1")+SUMIFS('Tageplanung April'!$15:$15,'Tageplanung April'!138:138,"Wahl 2"))*(3+IF($D119="F",2,0))/5+(SUMIFS('Tageplanung August'!$20:$20,'Tageplanung August'!138:138,"KH")+SUMIFS('Tageplanung August'!$15:$15,'Tageplanung August'!138:138,"Orient.Ph.")+SUMIFS('Tageplanung August'!$15:$15,'Tageplanung August'!138:138,"Vertiefung")+SUMIFS('Tageplanung August'!$15:$15,'Tageplanung August'!138:138,"Wahl 1")+SUMIFS('Tageplanung August'!$15:$15,'Tageplanung August'!138:138,"Wahl 2"))*(3+IF($D119="F",2,0))/5+(SUMIFS('Tageplanung Oktober'!$20:$20,'Tageplanung Oktober'!138:138,"KH")+SUMIFS('Tageplanung Oktober'!$15:$15,'Tageplanung Oktober'!138:138,"Orient.Ph.")+SUMIFS('Tageplanung Oktober'!$15:$15,'Tageplanung Oktober'!138:138,"Vertiefung")+SUMIFS('Tageplanung Oktober'!$15:$15,'Tageplanung Oktober'!138:138,"Wahl 1")+SUMIFS('Tageplanung Oktober'!$15:$15,'Tageplanung Oktober'!138:138,"Wahl 2"))*(3+IF($D119="F",2,0))/5+SUMIFS('Blockplanung April'!$20:$20,'Blockplanung April'!138:138,"KH")+SUMIFS('Blockplanung April'!$15:$15,'Blockplanung April'!138:138,"Orient.Ph.")+SUMIFS('Blockplanung April'!$15:$15,'Blockplanung April'!138:138,"Vertiefung")+SUMIFS('Blockplanung April'!$15:$15,'Blockplanung April'!138:138,"Wahl 1")+SUMIFS('Blockplanung April'!$15:$15,'Blockplanung April'!138:138,"Wahl 2")+SUMIFS('Blockplanung August'!$20:$20,'Blockplanung August'!138:138,"KH")+SUMIFS('Blockplanung August'!$15:$15,'Blockplanung August'!138:138,"Orient.Ph.")+SUMIFS('Blockplanung August'!$15:$15,'Blockplanung August'!138:138,"Vertiefung")+SUMIFS('Blockplanung August'!$15:$15,'Blockplanung August'!138:138,"Wahl 1")+SUMIFS('Blockplanung August'!$15:$15,'Blockplanung August'!138:138,"Wahl 2")+SUMIFS('Blockplanung Oktober'!$20:$20,'Blockplanung Oktober'!138:138,"KH")+SUMIFS('Blockplanung Oktober'!$15:$15,'Blockplanung Oktober'!138:138,"Orient.Ph.")+SUMIFS('Blockplanung Oktober'!$15:$15,'Blockplanung Oktober'!138:138,"Vertiefung")+SUMIFS('Blockplanung Oktober'!$15:$15,'Blockplanung Oktober'!138:138,"Wahl 1")+SUMIFS('Blockplanung Oktober'!$15:$15,'Blockplanung Oktober'!138:138,"Wahl 2")</f>
        <v>149.6</v>
      </c>
      <c r="H119" s="9">
        <f>(SUMIFS('Tageplanung April'!$20:$20,'Tageplanung April'!138:138,"Päd")+SUMIFS('Tageplanung April'!$16:$16,'Tageplanung April'!138:138,"Orient.Ph.")+SUMIFS('Tageplanung April'!$16:$16,'Tageplanung April'!138:138,"Vertiefung")+SUMIFS('Tageplanung April'!$16:$16,'Tageplanung April'!138:138,"Wahl 1")+SUMIFS('Tageplanung April'!$16:$16,'Tageplanung April'!138:138,"Wahl 2"))*(3+IF($D119="F",2,0))/5+(SUMIFS('Tageplanung August'!$20:$20,'Tageplanung August'!138:138,"Päd")+SUMIFS('Tageplanung August'!$16:$16,'Tageplanung August'!138:138,"Orient.Ph.")+SUMIFS('Tageplanung August'!$16:$16,'Tageplanung August'!138:138,"Vertiefung")+SUMIFS('Tageplanung August'!$16:$16,'Tageplanung August'!138:138,"Wahl 1")+SUMIFS('Tageplanung August'!$16:$16,'Tageplanung August'!138:138,"Wahl 2"))*(3+IF($D119="F",2,0))/5+(SUMIFS('Tageplanung Oktober'!$20:$20,'Tageplanung Oktober'!138:138,"Päd")+SUMIFS('Tageplanung Oktober'!$16:$16,'Tageplanung Oktober'!138:138,"Orient.Ph.")+SUMIFS('Tageplanung Oktober'!$16:$16,'Tageplanung Oktober'!138:138,"Vertiefung")+SUMIFS('Tageplanung Oktober'!$16:$16,'Tageplanung Oktober'!138:138,"Wahl 1")+SUMIFS('Tageplanung Oktober'!$16:$16,'Tageplanung Oktober'!138:138,"Wahl 2"))*(3+IF($D119="F",2,0))/5+SUMIFS('Blockplanung April'!$20:$20,'Blockplanung April'!138:138,"Päd")+SUMIFS('Blockplanung April'!$16:$16,'Blockplanung April'!138:138,"Orient.Ph.")+SUMIFS('Blockplanung April'!$16:$16,'Blockplanung April'!138:138,"Vertiefung")+SUMIFS('Blockplanung April'!$16:$16,'Blockplanung April'!138:138,"Wahl 1")+SUMIFS('Blockplanung April'!$16:$16,'Blockplanung April'!138:138,"Wahl 2")+SUMIFS('Blockplanung August'!$20:$20,'Blockplanung August'!138:138,"Päd")+SUMIFS('Blockplanung August'!$16:$16,'Blockplanung August'!138:138,"Orient.Ph.")+SUMIFS('Blockplanung August'!$16:$16,'Blockplanung August'!138:138,"Vertiefung")+SUMIFS('Blockplanung August'!$16:$16,'Blockplanung August'!138:138,"Wahl 1")+SUMIFS('Blockplanung August'!$16:$16,'Blockplanung August'!138:138,"Wahl 2")+SUMIFS('Blockplanung Oktober'!$20:$20,'Blockplanung Oktober'!138:138,"Päd")+SUMIFS('Blockplanung Oktober'!$16:$16,'Blockplanung Oktober'!138:138,"Orient.Ph.")+SUMIFS('Blockplanung Oktober'!$16:$16,'Blockplanung Oktober'!138:138,"Vertiefung")+SUMIFS('Blockplanung Oktober'!$16:$16,'Blockplanung Oktober'!138:138,"Wahl 1")+SUMIFS('Blockplanung Oktober'!$16:$16,'Blockplanung Oktober'!138:138,"Wahl 2")</f>
        <v>21.2</v>
      </c>
      <c r="I119" s="9">
        <f>(SUMIFS('Tageplanung April'!$20:$20,'Tageplanung April'!138:138,"Psych")+SUMIFS('Tageplanung April'!$19:$19,'Tageplanung April'!138:138,"Orient.Ph.")+SUMIFS('Tageplanung April'!$19:$19,'Tageplanung April'!138:138,"Vertiefung")+SUMIFS('Tageplanung April'!$19:$19,'Tageplanung April'!138:138,"Wahl 1")+SUMIFS('Tageplanung April'!$19:$19,'Tageplanung April'!138:138,"Wahl 2"))*(3+IF($D119="F",2,0))/5+(SUMIFS('Tageplanung August'!$20:$20,'Tageplanung August'!138:138,"Psych")+SUMIFS('Tageplanung August'!$19:$19,'Tageplanung August'!138:138,"Orient.Ph.")+SUMIFS('Tageplanung August'!$19:$19,'Tageplanung August'!138:138,"Vertiefung")+SUMIFS('Tageplanung August'!$19:$19,'Tageplanung August'!138:138,"Wahl 1")+SUMIFS('Tageplanung August'!$19:$19,'Tageplanung August'!138:138,"Wahl 2"))*(3+IF($D119="F",2,0))/5+(SUMIFS('Tageplanung Oktober'!$20:$20,'Tageplanung Oktober'!138:138,"Psych")+SUMIFS('Tageplanung Oktober'!$19:$19,'Tageplanung Oktober'!138:138,"Orient.Ph.")+SUMIFS('Tageplanung Oktober'!$19:$19,'Tageplanung Oktober'!138:138,"Vertiefung")+SUMIFS('Tageplanung Oktober'!$19:$19,'Tageplanung Oktober'!138:138,"Wahl 1")+SUMIFS('Tageplanung Oktober'!$19:$19,'Tageplanung Oktober'!138:138,"Wahl 2"))*(3+IF($D119="F",2,0))/5+SUMIFS('Blockplanung April'!$20:$20,'Blockplanung April'!138:138,"Psych")+SUMIFS('Blockplanung April'!$19:$19,'Blockplanung April'!138:138,"Orient.Ph.")+SUMIFS('Blockplanung April'!$19:$19,'Blockplanung April'!138:138,"Vertiefung")+SUMIFS('Blockplanung April'!$19:$19,'Blockplanung April'!138:138,"Wahl 1")+SUMIFS('Blockplanung April'!$19:$19,'Blockplanung April'!138:138,"Wahl 2")+SUMIFS('Blockplanung August'!$20:$20,'Blockplanung August'!138:138,"Psych")+SUMIFS('Blockplanung August'!$19:$19,'Blockplanung August'!138:138,"Orient.Ph.")+SUMIFS('Blockplanung August'!$19:$19,'Blockplanung August'!138:138,"Vertiefung")+SUMIFS('Blockplanung August'!$19:$19,'Blockplanung August'!138:138,"Wahl 1")+SUMIFS('Blockplanung August'!$19:$19,'Blockplanung August'!138:138,"Wahl 2")+SUMIFS('Blockplanung Oktober'!$20:$20,'Blockplanung Oktober'!138:138,"Psych")+SUMIFS('Blockplanung Oktober'!$19:$19,'Blockplanung Oktober'!138:138,"Orient.Ph.")+SUMIFS('Blockplanung Oktober'!$19:$19,'Blockplanung Oktober'!138:138,"Vertiefung")+SUMIFS('Blockplanung Oktober'!$19:$19,'Blockplanung Oktober'!138:138,"Wahl 1")+SUMIFS('Blockplanung Oktober'!$19:$19,'Blockplanung Oktober'!138:138,"Wahl 2")</f>
        <v>0</v>
      </c>
      <c r="J119" s="9">
        <f t="shared" si="9"/>
        <v>392</v>
      </c>
      <c r="K119" s="9">
        <f t="shared" si="5"/>
        <v>154</v>
      </c>
      <c r="L119" s="9">
        <f t="shared" si="6"/>
        <v>56</v>
      </c>
      <c r="M119" s="9">
        <f t="shared" si="7"/>
        <v>14</v>
      </c>
      <c r="N119" s="7">
        <f t="shared" si="8"/>
        <v>120</v>
      </c>
      <c r="O119" s="316"/>
    </row>
    <row r="120" spans="1:15" x14ac:dyDescent="0.2">
      <c r="A120" s="258"/>
      <c r="B120" s="310"/>
      <c r="C120" s="11">
        <v>26</v>
      </c>
      <c r="D120" s="39"/>
      <c r="E120" s="9">
        <f>(SUMIFS('Tageplanung April'!$20:$20,'Tageplanung April'!139:139,"APH")+SUMIFS('Tageplanung April'!$18:$18,'Tageplanung April'!139:139,"Orient.Ph.")+SUMIFS('Tageplanung April'!$18:$18,'Tageplanung April'!139:139,"Vertiefung")+SUMIFS('Tageplanung April'!$18:$18,'Tageplanung April'!139:139,"Wahl 1")+SUMIFS('Tageplanung April'!$18:$18,'Tageplanung April'!139:139,"Wahl 2"))*(3+IF($D120="F",2,0))/5+(SUMIFS('Tageplanung August'!$20:$20,'Tageplanung August'!139:139,"APH")+SUMIFS('Tageplanung August'!$18:$18,'Tageplanung August'!139:139,"Orient.Ph.")+SUMIFS('Tageplanung August'!$18:$18,'Tageplanung August'!139:139,"Vertiefung")+SUMIFS('Tageplanung August'!$18:$18,'Tageplanung August'!139:139,"Wahl 1")+SUMIFS('Tageplanung August'!$18:$18,'Tageplanung August'!139:139,"Wahl 2"))*(3+IF($D120="F",2,0))/5+(SUMIFS('Tageplanung Oktober'!$20:$20,'Tageplanung Oktober'!139:139,"APH")+SUMIFS('Tageplanung Oktober'!$18:$18,'Tageplanung Oktober'!139:139,"Orient.Ph.")+SUMIFS('Tageplanung Oktober'!$18:$18,'Tageplanung Oktober'!139:139,"Vertiefung")+SUMIFS('Tageplanung Oktober'!$18:$18,'Tageplanung Oktober'!139:139,"Wahl 1")+SUMIFS('Tageplanung Oktober'!$18:$18,'Tageplanung Oktober'!139:139,"Wahl 2"))*(3+IF($D120="F",2,0))/5+SUMIFS('Blockplanung April'!$20:$20,'Blockplanung April'!139:139,"APH")+SUMIFS('Blockplanung April'!$18:$18,'Blockplanung April'!139:139,"Orient.Ph.")+SUMIFS('Blockplanung April'!$18:$18,'Blockplanung April'!139:139,"Vertiefung")+SUMIFS('Blockplanung April'!$18:$18,'Blockplanung April'!139:139,"Wahl 1")+SUMIFS('Blockplanung April'!$18:$18,'Blockplanung April'!139:139,"Wahl 2")+SUMIFS('Blockplanung August'!$20:$20,'Blockplanung August'!139:139,"APH")+SUMIFS('Blockplanung August'!$18:$18,'Blockplanung August'!139:139,"Orient.Ph.")+SUMIFS('Blockplanung August'!$18:$18,'Blockplanung August'!139:139,"Vertiefung")+SUMIFS('Blockplanung August'!$18:$18,'Blockplanung August'!139:139,"Wahl 1")+SUMIFS('Blockplanung August'!$18:$18,'Blockplanung August'!139:139,"Wahl 2")+SUMIFS('Blockplanung Oktober'!$20:$20,'Blockplanung Oktober'!139:139,"APH")+SUMIFS('Blockplanung Oktober'!$18:$18,'Blockplanung Oktober'!139:139,"Orient.Ph.")+SUMIFS('Blockplanung Oktober'!$18:$18,'Blockplanung Oktober'!139:139,"Vertiefung")+SUMIFS('Blockplanung Oktober'!$18:$18,'Blockplanung Oktober'!139:139,"Wahl 1")+SUMIFS('Blockplanung Oktober'!$18:$18,'Blockplanung Oktober'!139:139,"Wahl 2")</f>
        <v>252.8</v>
      </c>
      <c r="F120" s="9">
        <f>(SUMIFS('Tageplanung April'!$20:$20,'Tageplanung April'!139:139,"AD")+SUMIFS('Tageplanung April'!$17:$17,'Tageplanung April'!139:139,"Orient.Ph.")+SUMIFS('Tageplanung April'!$17:$17,'Tageplanung April'!139:139,"Vertiefung")+SUMIFS('Tageplanung April'!$17:$17,'Tageplanung April'!139:139,"Wahl 1")+SUMIFS('Tageplanung April'!$17:$17,'Tageplanung April'!139:139,"Wahl 2"))*(3+IF($D120="F",2,0))/5+(SUMIFS('Tageplanung August'!$20:$20,'Tageplanung August'!139:139,"AD")+SUMIFS('Tageplanung August'!$17:$17,'Tageplanung August'!139:139,"Orient.Ph.")+SUMIFS('Tageplanung August'!$17:$17,'Tageplanung August'!139:139,"Vertiefung")+SUMIFS('Tageplanung August'!$17:$17,'Tageplanung August'!139:139,"Wahl 1")+SUMIFS('Tageplanung August'!$17:$17,'Tageplanung August'!139:139,"Wahl 2"))*(3+IF($D120="F",2,0))/5+(SUMIFS('Tageplanung Oktober'!$20:$20,'Tageplanung Oktober'!139:139,"AD")+SUMIFS('Tageplanung Oktober'!$17:$17,'Tageplanung Oktober'!139:139,"Orient.Ph.")+SUMIFS('Tageplanung Oktober'!$17:$17,'Tageplanung Oktober'!139:139,"Vertiefung")+SUMIFS('Tageplanung Oktober'!$17:$17,'Tageplanung Oktober'!139:139,"Wahl 1")+SUMIFS('Tageplanung Oktober'!$17:$17,'Tageplanung Oktober'!139:139,"Wahl 2"))*(3+IF($D120="F",2,0))/5+SUMIFS('Blockplanung April'!$20:$20,'Blockplanung April'!139:139,"AD")+SUMIFS('Blockplanung April'!$17:$17,'Blockplanung April'!139:139,"Orient.Ph.")+SUMIFS('Blockplanung April'!$17:$17,'Blockplanung April'!139:139,"Vertiefung")+SUMIFS('Blockplanung April'!$17:$17,'Blockplanung April'!139:139,"Wahl 1")+SUMIFS('Blockplanung April'!$17:$17,'Blockplanung April'!139:139,"Wahl 2")+SUMIFS('Blockplanung August'!$20:$20,'Blockplanung August'!139:139,"AD")+SUMIFS('Blockplanung August'!$17:$17,'Blockplanung August'!139:139,"Orient.Ph.")+SUMIFS('Blockplanung August'!$17:$17,'Blockplanung August'!139:139,"Vertiefung")+SUMIFS('Blockplanung August'!$17:$17,'Blockplanung August'!139:139,"Wahl 1")+SUMIFS('Blockplanung August'!$17:$17,'Blockplanung August'!139:139,"Wahl 2")+SUMIFS('Blockplanung Oktober'!$20:$20,'Blockplanung Oktober'!139:139,"AD")+SUMIFS('Blockplanung Oktober'!$17:$17,'Blockplanung Oktober'!139:139,"Orient.Ph.")+SUMIFS('Blockplanung Oktober'!$17:$17,'Blockplanung Oktober'!139:139,"Vertiefung")+SUMIFS('Blockplanung Oktober'!$17:$17,'Blockplanung Oktober'!139:139,"Wahl 1")+SUMIFS('Blockplanung Oktober'!$17:$17,'Blockplanung Oktober'!139:139,"Wahl 2")</f>
        <v>178.8</v>
      </c>
      <c r="G120" s="9">
        <f>(SUMIFS('Tageplanung April'!$20:$20,'Tageplanung April'!139:139,"KH")+SUMIFS('Tageplanung April'!$15:$15,'Tageplanung April'!139:139,"Orient.Ph.")+SUMIFS('Tageplanung April'!$15:$15,'Tageplanung April'!139:139,"Vertiefung")+SUMIFS('Tageplanung April'!$15:$15,'Tageplanung April'!139:139,"Wahl 1")+SUMIFS('Tageplanung April'!$15:$15,'Tageplanung April'!139:139,"Wahl 2"))*(3+IF($D120="F",2,0))/5+(SUMIFS('Tageplanung August'!$20:$20,'Tageplanung August'!139:139,"KH")+SUMIFS('Tageplanung August'!$15:$15,'Tageplanung August'!139:139,"Orient.Ph.")+SUMIFS('Tageplanung August'!$15:$15,'Tageplanung August'!139:139,"Vertiefung")+SUMIFS('Tageplanung August'!$15:$15,'Tageplanung August'!139:139,"Wahl 1")+SUMIFS('Tageplanung August'!$15:$15,'Tageplanung August'!139:139,"Wahl 2"))*(3+IF($D120="F",2,0))/5+(SUMIFS('Tageplanung Oktober'!$20:$20,'Tageplanung Oktober'!139:139,"KH")+SUMIFS('Tageplanung Oktober'!$15:$15,'Tageplanung Oktober'!139:139,"Orient.Ph.")+SUMIFS('Tageplanung Oktober'!$15:$15,'Tageplanung Oktober'!139:139,"Vertiefung")+SUMIFS('Tageplanung Oktober'!$15:$15,'Tageplanung Oktober'!139:139,"Wahl 1")+SUMIFS('Tageplanung Oktober'!$15:$15,'Tageplanung Oktober'!139:139,"Wahl 2"))*(3+IF($D120="F",2,0))/5+SUMIFS('Blockplanung April'!$20:$20,'Blockplanung April'!139:139,"KH")+SUMIFS('Blockplanung April'!$15:$15,'Blockplanung April'!139:139,"Orient.Ph.")+SUMIFS('Blockplanung April'!$15:$15,'Blockplanung April'!139:139,"Vertiefung")+SUMIFS('Blockplanung April'!$15:$15,'Blockplanung April'!139:139,"Wahl 1")+SUMIFS('Blockplanung April'!$15:$15,'Blockplanung April'!139:139,"Wahl 2")+SUMIFS('Blockplanung August'!$20:$20,'Blockplanung August'!139:139,"KH")+SUMIFS('Blockplanung August'!$15:$15,'Blockplanung August'!139:139,"Orient.Ph.")+SUMIFS('Blockplanung August'!$15:$15,'Blockplanung August'!139:139,"Vertiefung")+SUMIFS('Blockplanung August'!$15:$15,'Blockplanung August'!139:139,"Wahl 1")+SUMIFS('Blockplanung August'!$15:$15,'Blockplanung August'!139:139,"Wahl 2")+SUMIFS('Blockplanung Oktober'!$20:$20,'Blockplanung Oktober'!139:139,"KH")+SUMIFS('Blockplanung Oktober'!$15:$15,'Blockplanung Oktober'!139:139,"Orient.Ph.")+SUMIFS('Blockplanung Oktober'!$15:$15,'Blockplanung Oktober'!139:139,"Vertiefung")+SUMIFS('Blockplanung Oktober'!$15:$15,'Blockplanung Oktober'!139:139,"Wahl 1")+SUMIFS('Blockplanung Oktober'!$15:$15,'Blockplanung Oktober'!139:139,"Wahl 2")</f>
        <v>149.6</v>
      </c>
      <c r="H120" s="9">
        <f>(SUMIFS('Tageplanung April'!$20:$20,'Tageplanung April'!139:139,"Päd")+SUMIFS('Tageplanung April'!$16:$16,'Tageplanung April'!139:139,"Orient.Ph.")+SUMIFS('Tageplanung April'!$16:$16,'Tageplanung April'!139:139,"Vertiefung")+SUMIFS('Tageplanung April'!$16:$16,'Tageplanung April'!139:139,"Wahl 1")+SUMIFS('Tageplanung April'!$16:$16,'Tageplanung April'!139:139,"Wahl 2"))*(3+IF($D120="F",2,0))/5+(SUMIFS('Tageplanung August'!$20:$20,'Tageplanung August'!139:139,"Päd")+SUMIFS('Tageplanung August'!$16:$16,'Tageplanung August'!139:139,"Orient.Ph.")+SUMIFS('Tageplanung August'!$16:$16,'Tageplanung August'!139:139,"Vertiefung")+SUMIFS('Tageplanung August'!$16:$16,'Tageplanung August'!139:139,"Wahl 1")+SUMIFS('Tageplanung August'!$16:$16,'Tageplanung August'!139:139,"Wahl 2"))*(3+IF($D120="F",2,0))/5+(SUMIFS('Tageplanung Oktober'!$20:$20,'Tageplanung Oktober'!139:139,"Päd")+SUMIFS('Tageplanung Oktober'!$16:$16,'Tageplanung Oktober'!139:139,"Orient.Ph.")+SUMIFS('Tageplanung Oktober'!$16:$16,'Tageplanung Oktober'!139:139,"Vertiefung")+SUMIFS('Tageplanung Oktober'!$16:$16,'Tageplanung Oktober'!139:139,"Wahl 1")+SUMIFS('Tageplanung Oktober'!$16:$16,'Tageplanung Oktober'!139:139,"Wahl 2"))*(3+IF($D120="F",2,0))/5+SUMIFS('Blockplanung April'!$20:$20,'Blockplanung April'!139:139,"Päd")+SUMIFS('Blockplanung April'!$16:$16,'Blockplanung April'!139:139,"Orient.Ph.")+SUMIFS('Blockplanung April'!$16:$16,'Blockplanung April'!139:139,"Vertiefung")+SUMIFS('Blockplanung April'!$16:$16,'Blockplanung April'!139:139,"Wahl 1")+SUMIFS('Blockplanung April'!$16:$16,'Blockplanung April'!139:139,"Wahl 2")+SUMIFS('Blockplanung August'!$20:$20,'Blockplanung August'!139:139,"Päd")+SUMIFS('Blockplanung August'!$16:$16,'Blockplanung August'!139:139,"Orient.Ph.")+SUMIFS('Blockplanung August'!$16:$16,'Blockplanung August'!139:139,"Vertiefung")+SUMIFS('Blockplanung August'!$16:$16,'Blockplanung August'!139:139,"Wahl 1")+SUMIFS('Blockplanung August'!$16:$16,'Blockplanung August'!139:139,"Wahl 2")+SUMIFS('Blockplanung Oktober'!$20:$20,'Blockplanung Oktober'!139:139,"Päd")+SUMIFS('Blockplanung Oktober'!$16:$16,'Blockplanung Oktober'!139:139,"Orient.Ph.")+SUMIFS('Blockplanung Oktober'!$16:$16,'Blockplanung Oktober'!139:139,"Vertiefung")+SUMIFS('Blockplanung Oktober'!$16:$16,'Blockplanung Oktober'!139:139,"Wahl 1")+SUMIFS('Blockplanung Oktober'!$16:$16,'Blockplanung Oktober'!139:139,"Wahl 2")</f>
        <v>21.2</v>
      </c>
      <c r="I120" s="9">
        <f>(SUMIFS('Tageplanung April'!$20:$20,'Tageplanung April'!139:139,"Psych")+SUMIFS('Tageplanung April'!$19:$19,'Tageplanung April'!139:139,"Orient.Ph.")+SUMIFS('Tageplanung April'!$19:$19,'Tageplanung April'!139:139,"Vertiefung")+SUMIFS('Tageplanung April'!$19:$19,'Tageplanung April'!139:139,"Wahl 1")+SUMIFS('Tageplanung April'!$19:$19,'Tageplanung April'!139:139,"Wahl 2"))*(3+IF($D120="F",2,0))/5+(SUMIFS('Tageplanung August'!$20:$20,'Tageplanung August'!139:139,"Psych")+SUMIFS('Tageplanung August'!$19:$19,'Tageplanung August'!139:139,"Orient.Ph.")+SUMIFS('Tageplanung August'!$19:$19,'Tageplanung August'!139:139,"Vertiefung")+SUMIFS('Tageplanung August'!$19:$19,'Tageplanung August'!139:139,"Wahl 1")+SUMIFS('Tageplanung August'!$19:$19,'Tageplanung August'!139:139,"Wahl 2"))*(3+IF($D120="F",2,0))/5+(SUMIFS('Tageplanung Oktober'!$20:$20,'Tageplanung Oktober'!139:139,"Psych")+SUMIFS('Tageplanung Oktober'!$19:$19,'Tageplanung Oktober'!139:139,"Orient.Ph.")+SUMIFS('Tageplanung Oktober'!$19:$19,'Tageplanung Oktober'!139:139,"Vertiefung")+SUMIFS('Tageplanung Oktober'!$19:$19,'Tageplanung Oktober'!139:139,"Wahl 1")+SUMIFS('Tageplanung Oktober'!$19:$19,'Tageplanung Oktober'!139:139,"Wahl 2"))*(3+IF($D120="F",2,0))/5+SUMIFS('Blockplanung April'!$20:$20,'Blockplanung April'!139:139,"Psych")+SUMIFS('Blockplanung April'!$19:$19,'Blockplanung April'!139:139,"Orient.Ph.")+SUMIFS('Blockplanung April'!$19:$19,'Blockplanung April'!139:139,"Vertiefung")+SUMIFS('Blockplanung April'!$19:$19,'Blockplanung April'!139:139,"Wahl 1")+SUMIFS('Blockplanung April'!$19:$19,'Blockplanung April'!139:139,"Wahl 2")+SUMIFS('Blockplanung August'!$20:$20,'Blockplanung August'!139:139,"Psych")+SUMIFS('Blockplanung August'!$19:$19,'Blockplanung August'!139:139,"Orient.Ph.")+SUMIFS('Blockplanung August'!$19:$19,'Blockplanung August'!139:139,"Vertiefung")+SUMIFS('Blockplanung August'!$19:$19,'Blockplanung August'!139:139,"Wahl 1")+SUMIFS('Blockplanung August'!$19:$19,'Blockplanung August'!139:139,"Wahl 2")+SUMIFS('Blockplanung Oktober'!$20:$20,'Blockplanung Oktober'!139:139,"Psych")+SUMIFS('Blockplanung Oktober'!$19:$19,'Blockplanung Oktober'!139:139,"Orient.Ph.")+SUMIFS('Blockplanung Oktober'!$19:$19,'Blockplanung Oktober'!139:139,"Vertiefung")+SUMIFS('Blockplanung Oktober'!$19:$19,'Blockplanung Oktober'!139:139,"Wahl 1")+SUMIFS('Blockplanung Oktober'!$19:$19,'Blockplanung Oktober'!139:139,"Wahl 2")</f>
        <v>0</v>
      </c>
      <c r="J120" s="9">
        <f t="shared" si="9"/>
        <v>392</v>
      </c>
      <c r="K120" s="9">
        <f t="shared" si="5"/>
        <v>154</v>
      </c>
      <c r="L120" s="9">
        <f t="shared" si="6"/>
        <v>56</v>
      </c>
      <c r="M120" s="9">
        <f t="shared" si="7"/>
        <v>14</v>
      </c>
      <c r="N120" s="7">
        <f t="shared" si="8"/>
        <v>120</v>
      </c>
      <c r="O120" s="316"/>
    </row>
    <row r="121" spans="1:15" x14ac:dyDescent="0.2">
      <c r="A121" s="258"/>
      <c r="B121" s="309" t="s">
        <v>10</v>
      </c>
      <c r="C121" s="11">
        <v>27</v>
      </c>
      <c r="D121" s="39"/>
      <c r="E121" s="9">
        <f>(SUMIFS('Tageplanung April'!$20:$20,'Tageplanung April'!140:140,"APH")+SUMIFS('Tageplanung April'!$18:$18,'Tageplanung April'!140:140,"Orient.Ph.")+SUMIFS('Tageplanung April'!$18:$18,'Tageplanung April'!140:140,"Vertiefung")+SUMIFS('Tageplanung April'!$18:$18,'Tageplanung April'!140:140,"Wahl 1")+SUMIFS('Tageplanung April'!$18:$18,'Tageplanung April'!140:140,"Wahl 2"))*(3+IF($D121="F",2,0))/5+(SUMIFS('Tageplanung August'!$20:$20,'Tageplanung August'!140:140,"APH")+SUMIFS('Tageplanung August'!$18:$18,'Tageplanung August'!140:140,"Orient.Ph.")+SUMIFS('Tageplanung August'!$18:$18,'Tageplanung August'!140:140,"Vertiefung")+SUMIFS('Tageplanung August'!$18:$18,'Tageplanung August'!140:140,"Wahl 1")+SUMIFS('Tageplanung August'!$18:$18,'Tageplanung August'!140:140,"Wahl 2"))*(3+IF($D121="F",2,0))/5+(SUMIFS('Tageplanung Oktober'!$20:$20,'Tageplanung Oktober'!140:140,"APH")+SUMIFS('Tageplanung Oktober'!$18:$18,'Tageplanung Oktober'!140:140,"Orient.Ph.")+SUMIFS('Tageplanung Oktober'!$18:$18,'Tageplanung Oktober'!140:140,"Vertiefung")+SUMIFS('Tageplanung Oktober'!$18:$18,'Tageplanung Oktober'!140:140,"Wahl 1")+SUMIFS('Tageplanung Oktober'!$18:$18,'Tageplanung Oktober'!140:140,"Wahl 2"))*(3+IF($D121="F",2,0))/5+SUMIFS('Blockplanung April'!$20:$20,'Blockplanung April'!140:140,"APH")+SUMIFS('Blockplanung April'!$18:$18,'Blockplanung April'!140:140,"Orient.Ph.")+SUMIFS('Blockplanung April'!$18:$18,'Blockplanung April'!140:140,"Vertiefung")+SUMIFS('Blockplanung April'!$18:$18,'Blockplanung April'!140:140,"Wahl 1")+SUMIFS('Blockplanung April'!$18:$18,'Blockplanung April'!140:140,"Wahl 2")+SUMIFS('Blockplanung August'!$20:$20,'Blockplanung August'!140:140,"APH")+SUMIFS('Blockplanung August'!$18:$18,'Blockplanung August'!140:140,"Orient.Ph.")+SUMIFS('Blockplanung August'!$18:$18,'Blockplanung August'!140:140,"Vertiefung")+SUMIFS('Blockplanung August'!$18:$18,'Blockplanung August'!140:140,"Wahl 1")+SUMIFS('Blockplanung August'!$18:$18,'Blockplanung August'!140:140,"Wahl 2")+SUMIFS('Blockplanung Oktober'!$20:$20,'Blockplanung Oktober'!140:140,"APH")+SUMIFS('Blockplanung Oktober'!$18:$18,'Blockplanung Oktober'!140:140,"Orient.Ph.")+SUMIFS('Blockplanung Oktober'!$18:$18,'Blockplanung Oktober'!140:140,"Vertiefung")+SUMIFS('Blockplanung Oktober'!$18:$18,'Blockplanung Oktober'!140:140,"Wahl 1")+SUMIFS('Blockplanung Oktober'!$18:$18,'Blockplanung Oktober'!140:140,"Wahl 2")</f>
        <v>232.8</v>
      </c>
      <c r="F121" s="9">
        <f>(SUMIFS('Tageplanung April'!$20:$20,'Tageplanung April'!140:140,"AD")+SUMIFS('Tageplanung April'!$17:$17,'Tageplanung April'!140:140,"Orient.Ph.")+SUMIFS('Tageplanung April'!$17:$17,'Tageplanung April'!140:140,"Vertiefung")+SUMIFS('Tageplanung April'!$17:$17,'Tageplanung April'!140:140,"Wahl 1")+SUMIFS('Tageplanung April'!$17:$17,'Tageplanung April'!140:140,"Wahl 2"))*(3+IF($D121="F",2,0))/5+(SUMIFS('Tageplanung August'!$20:$20,'Tageplanung August'!140:140,"AD")+SUMIFS('Tageplanung August'!$17:$17,'Tageplanung August'!140:140,"Orient.Ph.")+SUMIFS('Tageplanung August'!$17:$17,'Tageplanung August'!140:140,"Vertiefung")+SUMIFS('Tageplanung August'!$17:$17,'Tageplanung August'!140:140,"Wahl 1")+SUMIFS('Tageplanung August'!$17:$17,'Tageplanung August'!140:140,"Wahl 2"))*(3+IF($D121="F",2,0))/5+(SUMIFS('Tageplanung Oktober'!$20:$20,'Tageplanung Oktober'!140:140,"AD")+SUMIFS('Tageplanung Oktober'!$17:$17,'Tageplanung Oktober'!140:140,"Orient.Ph.")+SUMIFS('Tageplanung Oktober'!$17:$17,'Tageplanung Oktober'!140:140,"Vertiefung")+SUMIFS('Tageplanung Oktober'!$17:$17,'Tageplanung Oktober'!140:140,"Wahl 1")+SUMIFS('Tageplanung Oktober'!$17:$17,'Tageplanung Oktober'!140:140,"Wahl 2"))*(3+IF($D121="F",2,0))/5+SUMIFS('Blockplanung April'!$20:$20,'Blockplanung April'!140:140,"AD")+SUMIFS('Blockplanung April'!$17:$17,'Blockplanung April'!140:140,"Orient.Ph.")+SUMIFS('Blockplanung April'!$17:$17,'Blockplanung April'!140:140,"Vertiefung")+SUMIFS('Blockplanung April'!$17:$17,'Blockplanung April'!140:140,"Wahl 1")+SUMIFS('Blockplanung April'!$17:$17,'Blockplanung April'!140:140,"Wahl 2")+SUMIFS('Blockplanung August'!$20:$20,'Blockplanung August'!140:140,"AD")+SUMIFS('Blockplanung August'!$17:$17,'Blockplanung August'!140:140,"Orient.Ph.")+SUMIFS('Blockplanung August'!$17:$17,'Blockplanung August'!140:140,"Vertiefung")+SUMIFS('Blockplanung August'!$17:$17,'Blockplanung August'!140:140,"Wahl 1")+SUMIFS('Blockplanung August'!$17:$17,'Blockplanung August'!140:140,"Wahl 2")+SUMIFS('Blockplanung Oktober'!$20:$20,'Blockplanung Oktober'!140:140,"AD")+SUMIFS('Blockplanung Oktober'!$17:$17,'Blockplanung Oktober'!140:140,"Orient.Ph.")+SUMIFS('Blockplanung Oktober'!$17:$17,'Blockplanung Oktober'!140:140,"Vertiefung")+SUMIFS('Blockplanung Oktober'!$17:$17,'Blockplanung Oktober'!140:140,"Wahl 1")+SUMIFS('Blockplanung Oktober'!$17:$17,'Blockplanung Oktober'!140:140,"Wahl 2")</f>
        <v>161.19999999999999</v>
      </c>
      <c r="G121" s="9">
        <f>(SUMIFS('Tageplanung April'!$20:$20,'Tageplanung April'!140:140,"KH")+SUMIFS('Tageplanung April'!$15:$15,'Tageplanung April'!140:140,"Orient.Ph.")+SUMIFS('Tageplanung April'!$15:$15,'Tageplanung April'!140:140,"Vertiefung")+SUMIFS('Tageplanung April'!$15:$15,'Tageplanung April'!140:140,"Wahl 1")+SUMIFS('Tageplanung April'!$15:$15,'Tageplanung April'!140:140,"Wahl 2"))*(3+IF($D121="F",2,0))/5+(SUMIFS('Tageplanung August'!$20:$20,'Tageplanung August'!140:140,"KH")+SUMIFS('Tageplanung August'!$15:$15,'Tageplanung August'!140:140,"Orient.Ph.")+SUMIFS('Tageplanung August'!$15:$15,'Tageplanung August'!140:140,"Vertiefung")+SUMIFS('Tageplanung August'!$15:$15,'Tageplanung August'!140:140,"Wahl 1")+SUMIFS('Tageplanung August'!$15:$15,'Tageplanung August'!140:140,"Wahl 2"))*(3+IF($D121="F",2,0))/5+(SUMIFS('Tageplanung Oktober'!$20:$20,'Tageplanung Oktober'!140:140,"KH")+SUMIFS('Tageplanung Oktober'!$15:$15,'Tageplanung Oktober'!140:140,"Orient.Ph.")+SUMIFS('Tageplanung Oktober'!$15:$15,'Tageplanung Oktober'!140:140,"Vertiefung")+SUMIFS('Tageplanung Oktober'!$15:$15,'Tageplanung Oktober'!140:140,"Wahl 1")+SUMIFS('Tageplanung Oktober'!$15:$15,'Tageplanung Oktober'!140:140,"Wahl 2"))*(3+IF($D121="F",2,0))/5+SUMIFS('Blockplanung April'!$20:$20,'Blockplanung April'!140:140,"KH")+SUMIFS('Blockplanung April'!$15:$15,'Blockplanung April'!140:140,"Orient.Ph.")+SUMIFS('Blockplanung April'!$15:$15,'Blockplanung April'!140:140,"Vertiefung")+SUMIFS('Blockplanung April'!$15:$15,'Blockplanung April'!140:140,"Wahl 1")+SUMIFS('Blockplanung April'!$15:$15,'Blockplanung April'!140:140,"Wahl 2")+SUMIFS('Blockplanung August'!$20:$20,'Blockplanung August'!140:140,"KH")+SUMIFS('Blockplanung August'!$15:$15,'Blockplanung August'!140:140,"Orient.Ph.")+SUMIFS('Blockplanung August'!$15:$15,'Blockplanung August'!140:140,"Vertiefung")+SUMIFS('Blockplanung August'!$15:$15,'Blockplanung August'!140:140,"Wahl 1")+SUMIFS('Blockplanung August'!$15:$15,'Blockplanung August'!140:140,"Wahl 2")+SUMIFS('Blockplanung Oktober'!$20:$20,'Blockplanung Oktober'!140:140,"KH")+SUMIFS('Blockplanung Oktober'!$15:$15,'Blockplanung Oktober'!140:140,"Orient.Ph.")+SUMIFS('Blockplanung Oktober'!$15:$15,'Blockplanung Oktober'!140:140,"Vertiefung")+SUMIFS('Blockplanung Oktober'!$15:$15,'Blockplanung Oktober'!140:140,"Wahl 1")+SUMIFS('Blockplanung Oktober'!$15:$15,'Blockplanung Oktober'!140:140,"Wahl 2")</f>
        <v>127.19999999999999</v>
      </c>
      <c r="H121" s="9">
        <f>(SUMIFS('Tageplanung April'!$20:$20,'Tageplanung April'!140:140,"Päd")+SUMIFS('Tageplanung April'!$16:$16,'Tageplanung April'!140:140,"Orient.Ph.")+SUMIFS('Tageplanung April'!$16:$16,'Tageplanung April'!140:140,"Vertiefung")+SUMIFS('Tageplanung April'!$16:$16,'Tageplanung April'!140:140,"Wahl 1")+SUMIFS('Tageplanung April'!$16:$16,'Tageplanung April'!140:140,"Wahl 2"))*(3+IF($D121="F",2,0))/5+(SUMIFS('Tageplanung August'!$20:$20,'Tageplanung August'!140:140,"Päd")+SUMIFS('Tageplanung August'!$16:$16,'Tageplanung August'!140:140,"Orient.Ph.")+SUMIFS('Tageplanung August'!$16:$16,'Tageplanung August'!140:140,"Vertiefung")+SUMIFS('Tageplanung August'!$16:$16,'Tageplanung August'!140:140,"Wahl 1")+SUMIFS('Tageplanung August'!$16:$16,'Tageplanung August'!140:140,"Wahl 2"))*(3+IF($D121="F",2,0))/5+(SUMIFS('Tageplanung Oktober'!$20:$20,'Tageplanung Oktober'!140:140,"Päd")+SUMIFS('Tageplanung Oktober'!$16:$16,'Tageplanung Oktober'!140:140,"Orient.Ph.")+SUMIFS('Tageplanung Oktober'!$16:$16,'Tageplanung Oktober'!140:140,"Vertiefung")+SUMIFS('Tageplanung Oktober'!$16:$16,'Tageplanung Oktober'!140:140,"Wahl 1")+SUMIFS('Tageplanung Oktober'!$16:$16,'Tageplanung Oktober'!140:140,"Wahl 2"))*(3+IF($D121="F",2,0))/5+SUMIFS('Blockplanung April'!$20:$20,'Blockplanung April'!140:140,"Päd")+SUMIFS('Blockplanung April'!$16:$16,'Blockplanung April'!140:140,"Orient.Ph.")+SUMIFS('Blockplanung April'!$16:$16,'Blockplanung April'!140:140,"Vertiefung")+SUMIFS('Blockplanung April'!$16:$16,'Blockplanung April'!140:140,"Wahl 1")+SUMIFS('Blockplanung April'!$16:$16,'Blockplanung April'!140:140,"Wahl 2")+SUMIFS('Blockplanung August'!$20:$20,'Blockplanung August'!140:140,"Päd")+SUMIFS('Blockplanung August'!$16:$16,'Blockplanung August'!140:140,"Orient.Ph.")+SUMIFS('Blockplanung August'!$16:$16,'Blockplanung August'!140:140,"Vertiefung")+SUMIFS('Blockplanung August'!$16:$16,'Blockplanung August'!140:140,"Wahl 1")+SUMIFS('Blockplanung August'!$16:$16,'Blockplanung August'!140:140,"Wahl 2")+SUMIFS('Blockplanung Oktober'!$20:$20,'Blockplanung Oktober'!140:140,"Päd")+SUMIFS('Blockplanung Oktober'!$16:$16,'Blockplanung Oktober'!140:140,"Orient.Ph.")+SUMIFS('Blockplanung Oktober'!$16:$16,'Blockplanung Oktober'!140:140,"Vertiefung")+SUMIFS('Blockplanung Oktober'!$16:$16,'Blockplanung Oktober'!140:140,"Wahl 1")+SUMIFS('Blockplanung Oktober'!$16:$16,'Blockplanung Oktober'!140:140,"Wahl 2")</f>
        <v>21.2</v>
      </c>
      <c r="I121" s="9">
        <f>(SUMIFS('Tageplanung April'!$20:$20,'Tageplanung April'!140:140,"Psych")+SUMIFS('Tageplanung April'!$19:$19,'Tageplanung April'!140:140,"Orient.Ph.")+SUMIFS('Tageplanung April'!$19:$19,'Tageplanung April'!140:140,"Vertiefung")+SUMIFS('Tageplanung April'!$19:$19,'Tageplanung April'!140:140,"Wahl 1")+SUMIFS('Tageplanung April'!$19:$19,'Tageplanung April'!140:140,"Wahl 2"))*(3+IF($D121="F",2,0))/5+(SUMIFS('Tageplanung August'!$20:$20,'Tageplanung August'!140:140,"Psych")+SUMIFS('Tageplanung August'!$19:$19,'Tageplanung August'!140:140,"Orient.Ph.")+SUMIFS('Tageplanung August'!$19:$19,'Tageplanung August'!140:140,"Vertiefung")+SUMIFS('Tageplanung August'!$19:$19,'Tageplanung August'!140:140,"Wahl 1")+SUMIFS('Tageplanung August'!$19:$19,'Tageplanung August'!140:140,"Wahl 2"))*(3+IF($D121="F",2,0))/5+(SUMIFS('Tageplanung Oktober'!$20:$20,'Tageplanung Oktober'!140:140,"Psych")+SUMIFS('Tageplanung Oktober'!$19:$19,'Tageplanung Oktober'!140:140,"Orient.Ph.")+SUMIFS('Tageplanung Oktober'!$19:$19,'Tageplanung Oktober'!140:140,"Vertiefung")+SUMIFS('Tageplanung Oktober'!$19:$19,'Tageplanung Oktober'!140:140,"Wahl 1")+SUMIFS('Tageplanung Oktober'!$19:$19,'Tageplanung Oktober'!140:140,"Wahl 2"))*(3+IF($D121="F",2,0))/5+SUMIFS('Blockplanung April'!$20:$20,'Blockplanung April'!140:140,"Psych")+SUMIFS('Blockplanung April'!$19:$19,'Blockplanung April'!140:140,"Orient.Ph.")+SUMIFS('Blockplanung April'!$19:$19,'Blockplanung April'!140:140,"Vertiefung")+SUMIFS('Blockplanung April'!$19:$19,'Blockplanung April'!140:140,"Wahl 1")+SUMIFS('Blockplanung April'!$19:$19,'Blockplanung April'!140:140,"Wahl 2")+SUMIFS('Blockplanung August'!$20:$20,'Blockplanung August'!140:140,"Psych")+SUMIFS('Blockplanung August'!$19:$19,'Blockplanung August'!140:140,"Orient.Ph.")+SUMIFS('Blockplanung August'!$19:$19,'Blockplanung August'!140:140,"Vertiefung")+SUMIFS('Blockplanung August'!$19:$19,'Blockplanung August'!140:140,"Wahl 1")+SUMIFS('Blockplanung August'!$19:$19,'Blockplanung August'!140:140,"Wahl 2")+SUMIFS('Blockplanung Oktober'!$20:$20,'Blockplanung Oktober'!140:140,"Psych")+SUMIFS('Blockplanung Oktober'!$19:$19,'Blockplanung Oktober'!140:140,"Orient.Ph.")+SUMIFS('Blockplanung Oktober'!$19:$19,'Blockplanung Oktober'!140:140,"Vertiefung")+SUMIFS('Blockplanung Oktober'!$19:$19,'Blockplanung Oktober'!140:140,"Wahl 1")+SUMIFS('Blockplanung Oktober'!$19:$19,'Blockplanung Oktober'!140:140,"Wahl 2")</f>
        <v>0</v>
      </c>
      <c r="J121" s="9">
        <f t="shared" si="9"/>
        <v>392</v>
      </c>
      <c r="K121" s="9">
        <f t="shared" si="5"/>
        <v>154</v>
      </c>
      <c r="L121" s="9">
        <f t="shared" si="6"/>
        <v>56</v>
      </c>
      <c r="M121" s="9">
        <f t="shared" si="7"/>
        <v>14</v>
      </c>
      <c r="N121" s="7">
        <f t="shared" si="8"/>
        <v>120</v>
      </c>
      <c r="O121" s="316"/>
    </row>
    <row r="122" spans="1:15" x14ac:dyDescent="0.2">
      <c r="A122" s="258"/>
      <c r="B122" s="309"/>
      <c r="C122" s="11">
        <v>28</v>
      </c>
      <c r="D122" s="39"/>
      <c r="E122" s="9">
        <f>(SUMIFS('Tageplanung April'!$20:$20,'Tageplanung April'!141:141,"APH")+SUMIFS('Tageplanung April'!$18:$18,'Tageplanung April'!141:141,"Orient.Ph.")+SUMIFS('Tageplanung April'!$18:$18,'Tageplanung April'!141:141,"Vertiefung")+SUMIFS('Tageplanung April'!$18:$18,'Tageplanung April'!141:141,"Wahl 1")+SUMIFS('Tageplanung April'!$18:$18,'Tageplanung April'!141:141,"Wahl 2"))*(3+IF($D122="F",2,0))/5+(SUMIFS('Tageplanung August'!$20:$20,'Tageplanung August'!141:141,"APH")+SUMIFS('Tageplanung August'!$18:$18,'Tageplanung August'!141:141,"Orient.Ph.")+SUMIFS('Tageplanung August'!$18:$18,'Tageplanung August'!141:141,"Vertiefung")+SUMIFS('Tageplanung August'!$18:$18,'Tageplanung August'!141:141,"Wahl 1")+SUMIFS('Tageplanung August'!$18:$18,'Tageplanung August'!141:141,"Wahl 2"))*(3+IF($D122="F",2,0))/5+(SUMIFS('Tageplanung Oktober'!$20:$20,'Tageplanung Oktober'!141:141,"APH")+SUMIFS('Tageplanung Oktober'!$18:$18,'Tageplanung Oktober'!141:141,"Orient.Ph.")+SUMIFS('Tageplanung Oktober'!$18:$18,'Tageplanung Oktober'!141:141,"Vertiefung")+SUMIFS('Tageplanung Oktober'!$18:$18,'Tageplanung Oktober'!141:141,"Wahl 1")+SUMIFS('Tageplanung Oktober'!$18:$18,'Tageplanung Oktober'!141:141,"Wahl 2"))*(3+IF($D122="F",2,0))/5+SUMIFS('Blockplanung April'!$20:$20,'Blockplanung April'!141:141,"APH")+SUMIFS('Blockplanung April'!$18:$18,'Blockplanung April'!141:141,"Orient.Ph.")+SUMIFS('Blockplanung April'!$18:$18,'Blockplanung April'!141:141,"Vertiefung")+SUMIFS('Blockplanung April'!$18:$18,'Blockplanung April'!141:141,"Wahl 1")+SUMIFS('Blockplanung April'!$18:$18,'Blockplanung April'!141:141,"Wahl 2")+SUMIFS('Blockplanung August'!$20:$20,'Blockplanung August'!141:141,"APH")+SUMIFS('Blockplanung August'!$18:$18,'Blockplanung August'!141:141,"Orient.Ph.")+SUMIFS('Blockplanung August'!$18:$18,'Blockplanung August'!141:141,"Vertiefung")+SUMIFS('Blockplanung August'!$18:$18,'Blockplanung August'!141:141,"Wahl 1")+SUMIFS('Blockplanung August'!$18:$18,'Blockplanung August'!141:141,"Wahl 2")+SUMIFS('Blockplanung Oktober'!$20:$20,'Blockplanung Oktober'!141:141,"APH")+SUMIFS('Blockplanung Oktober'!$18:$18,'Blockplanung Oktober'!141:141,"Orient.Ph.")+SUMIFS('Blockplanung Oktober'!$18:$18,'Blockplanung Oktober'!141:141,"Vertiefung")+SUMIFS('Blockplanung Oktober'!$18:$18,'Blockplanung Oktober'!141:141,"Wahl 1")+SUMIFS('Blockplanung Oktober'!$18:$18,'Blockplanung Oktober'!141:141,"Wahl 2")</f>
        <v>222.8</v>
      </c>
      <c r="F122" s="9">
        <f>(SUMIFS('Tageplanung April'!$20:$20,'Tageplanung April'!141:141,"AD")+SUMIFS('Tageplanung April'!$17:$17,'Tageplanung April'!141:141,"Orient.Ph.")+SUMIFS('Tageplanung April'!$17:$17,'Tageplanung April'!141:141,"Vertiefung")+SUMIFS('Tageplanung April'!$17:$17,'Tageplanung April'!141:141,"Wahl 1")+SUMIFS('Tageplanung April'!$17:$17,'Tageplanung April'!141:141,"Wahl 2"))*(3+IF($D122="F",2,0))/5+(SUMIFS('Tageplanung August'!$20:$20,'Tageplanung August'!141:141,"AD")+SUMIFS('Tageplanung August'!$17:$17,'Tageplanung August'!141:141,"Orient.Ph.")+SUMIFS('Tageplanung August'!$17:$17,'Tageplanung August'!141:141,"Vertiefung")+SUMIFS('Tageplanung August'!$17:$17,'Tageplanung August'!141:141,"Wahl 1")+SUMIFS('Tageplanung August'!$17:$17,'Tageplanung August'!141:141,"Wahl 2"))*(3+IF($D122="F",2,0))/5+(SUMIFS('Tageplanung Oktober'!$20:$20,'Tageplanung Oktober'!141:141,"AD")+SUMIFS('Tageplanung Oktober'!$17:$17,'Tageplanung Oktober'!141:141,"Orient.Ph.")+SUMIFS('Tageplanung Oktober'!$17:$17,'Tageplanung Oktober'!141:141,"Vertiefung")+SUMIFS('Tageplanung Oktober'!$17:$17,'Tageplanung Oktober'!141:141,"Wahl 1")+SUMIFS('Tageplanung Oktober'!$17:$17,'Tageplanung Oktober'!141:141,"Wahl 2"))*(3+IF($D122="F",2,0))/5+SUMIFS('Blockplanung April'!$20:$20,'Blockplanung April'!141:141,"AD")+SUMIFS('Blockplanung April'!$17:$17,'Blockplanung April'!141:141,"Orient.Ph.")+SUMIFS('Blockplanung April'!$17:$17,'Blockplanung April'!141:141,"Vertiefung")+SUMIFS('Blockplanung April'!$17:$17,'Blockplanung April'!141:141,"Wahl 1")+SUMIFS('Blockplanung April'!$17:$17,'Blockplanung April'!141:141,"Wahl 2")+SUMIFS('Blockplanung August'!$20:$20,'Blockplanung August'!141:141,"AD")+SUMIFS('Blockplanung August'!$17:$17,'Blockplanung August'!141:141,"Orient.Ph.")+SUMIFS('Blockplanung August'!$17:$17,'Blockplanung August'!141:141,"Vertiefung")+SUMIFS('Blockplanung August'!$17:$17,'Blockplanung August'!141:141,"Wahl 1")+SUMIFS('Blockplanung August'!$17:$17,'Blockplanung August'!141:141,"Wahl 2")+SUMIFS('Blockplanung Oktober'!$20:$20,'Blockplanung Oktober'!141:141,"AD")+SUMIFS('Blockplanung Oktober'!$17:$17,'Blockplanung Oktober'!141:141,"Orient.Ph.")+SUMIFS('Blockplanung Oktober'!$17:$17,'Blockplanung Oktober'!141:141,"Vertiefung")+SUMIFS('Blockplanung Oktober'!$17:$17,'Blockplanung Oktober'!141:141,"Wahl 1")+SUMIFS('Blockplanung Oktober'!$17:$17,'Blockplanung Oktober'!141:141,"Wahl 2")</f>
        <v>166.2</v>
      </c>
      <c r="G122" s="9">
        <f>(SUMIFS('Tageplanung April'!$20:$20,'Tageplanung April'!141:141,"KH")+SUMIFS('Tageplanung April'!$15:$15,'Tageplanung April'!141:141,"Orient.Ph.")+SUMIFS('Tageplanung April'!$15:$15,'Tageplanung April'!141:141,"Vertiefung")+SUMIFS('Tageplanung April'!$15:$15,'Tageplanung April'!141:141,"Wahl 1")+SUMIFS('Tageplanung April'!$15:$15,'Tageplanung April'!141:141,"Wahl 2"))*(3+IF($D122="F",2,0))/5+(SUMIFS('Tageplanung August'!$20:$20,'Tageplanung August'!141:141,"KH")+SUMIFS('Tageplanung August'!$15:$15,'Tageplanung August'!141:141,"Orient.Ph.")+SUMIFS('Tageplanung August'!$15:$15,'Tageplanung August'!141:141,"Vertiefung")+SUMIFS('Tageplanung August'!$15:$15,'Tageplanung August'!141:141,"Wahl 1")+SUMIFS('Tageplanung August'!$15:$15,'Tageplanung August'!141:141,"Wahl 2"))*(3+IF($D122="F",2,0))/5+(SUMIFS('Tageplanung Oktober'!$20:$20,'Tageplanung Oktober'!141:141,"KH")+SUMIFS('Tageplanung Oktober'!$15:$15,'Tageplanung Oktober'!141:141,"Orient.Ph.")+SUMIFS('Tageplanung Oktober'!$15:$15,'Tageplanung Oktober'!141:141,"Vertiefung")+SUMIFS('Tageplanung Oktober'!$15:$15,'Tageplanung Oktober'!141:141,"Wahl 1")+SUMIFS('Tageplanung Oktober'!$15:$15,'Tageplanung Oktober'!141:141,"Wahl 2"))*(3+IF($D122="F",2,0))/5+SUMIFS('Blockplanung April'!$20:$20,'Blockplanung April'!141:141,"KH")+SUMIFS('Blockplanung April'!$15:$15,'Blockplanung April'!141:141,"Orient.Ph.")+SUMIFS('Blockplanung April'!$15:$15,'Blockplanung April'!141:141,"Vertiefung")+SUMIFS('Blockplanung April'!$15:$15,'Blockplanung April'!141:141,"Wahl 1")+SUMIFS('Blockplanung April'!$15:$15,'Blockplanung April'!141:141,"Wahl 2")+SUMIFS('Blockplanung August'!$20:$20,'Blockplanung August'!141:141,"KH")+SUMIFS('Blockplanung August'!$15:$15,'Blockplanung August'!141:141,"Orient.Ph.")+SUMIFS('Blockplanung August'!$15:$15,'Blockplanung August'!141:141,"Vertiefung")+SUMIFS('Blockplanung August'!$15:$15,'Blockplanung August'!141:141,"Wahl 1")+SUMIFS('Blockplanung August'!$15:$15,'Blockplanung August'!141:141,"Wahl 2")+SUMIFS('Blockplanung Oktober'!$20:$20,'Blockplanung Oktober'!141:141,"KH")+SUMIFS('Blockplanung Oktober'!$15:$15,'Blockplanung Oktober'!141:141,"Orient.Ph.")+SUMIFS('Blockplanung Oktober'!$15:$15,'Blockplanung Oktober'!141:141,"Vertiefung")+SUMIFS('Blockplanung Oktober'!$15:$15,'Blockplanung Oktober'!141:141,"Wahl 1")+SUMIFS('Blockplanung Oktober'!$15:$15,'Blockplanung Oktober'!141:141,"Wahl 2")</f>
        <v>135.19999999999999</v>
      </c>
      <c r="H122" s="9">
        <f>(SUMIFS('Tageplanung April'!$20:$20,'Tageplanung April'!141:141,"Päd")+SUMIFS('Tageplanung April'!$16:$16,'Tageplanung April'!141:141,"Orient.Ph.")+SUMIFS('Tageplanung April'!$16:$16,'Tageplanung April'!141:141,"Vertiefung")+SUMIFS('Tageplanung April'!$16:$16,'Tageplanung April'!141:141,"Wahl 1")+SUMIFS('Tageplanung April'!$16:$16,'Tageplanung April'!141:141,"Wahl 2"))*(3+IF($D122="F",2,0))/5+(SUMIFS('Tageplanung August'!$20:$20,'Tageplanung August'!141:141,"Päd")+SUMIFS('Tageplanung August'!$16:$16,'Tageplanung August'!141:141,"Orient.Ph.")+SUMIFS('Tageplanung August'!$16:$16,'Tageplanung August'!141:141,"Vertiefung")+SUMIFS('Tageplanung August'!$16:$16,'Tageplanung August'!141:141,"Wahl 1")+SUMIFS('Tageplanung August'!$16:$16,'Tageplanung August'!141:141,"Wahl 2"))*(3+IF($D122="F",2,0))/5+(SUMIFS('Tageplanung Oktober'!$20:$20,'Tageplanung Oktober'!141:141,"Päd")+SUMIFS('Tageplanung Oktober'!$16:$16,'Tageplanung Oktober'!141:141,"Orient.Ph.")+SUMIFS('Tageplanung Oktober'!$16:$16,'Tageplanung Oktober'!141:141,"Vertiefung")+SUMIFS('Tageplanung Oktober'!$16:$16,'Tageplanung Oktober'!141:141,"Wahl 1")+SUMIFS('Tageplanung Oktober'!$16:$16,'Tageplanung Oktober'!141:141,"Wahl 2"))*(3+IF($D122="F",2,0))/5+SUMIFS('Blockplanung April'!$20:$20,'Blockplanung April'!141:141,"Päd")+SUMIFS('Blockplanung April'!$16:$16,'Blockplanung April'!141:141,"Orient.Ph.")+SUMIFS('Blockplanung April'!$16:$16,'Blockplanung April'!141:141,"Vertiefung")+SUMIFS('Blockplanung April'!$16:$16,'Blockplanung April'!141:141,"Wahl 1")+SUMIFS('Blockplanung April'!$16:$16,'Blockplanung April'!141:141,"Wahl 2")+SUMIFS('Blockplanung August'!$20:$20,'Blockplanung August'!141:141,"Päd")+SUMIFS('Blockplanung August'!$16:$16,'Blockplanung August'!141:141,"Orient.Ph.")+SUMIFS('Blockplanung August'!$16:$16,'Blockplanung August'!141:141,"Vertiefung")+SUMIFS('Blockplanung August'!$16:$16,'Blockplanung August'!141:141,"Wahl 1")+SUMIFS('Blockplanung August'!$16:$16,'Blockplanung August'!141:141,"Wahl 2")+SUMIFS('Blockplanung Oktober'!$20:$20,'Blockplanung Oktober'!141:141,"Päd")+SUMIFS('Blockplanung Oktober'!$16:$16,'Blockplanung Oktober'!141:141,"Orient.Ph.")+SUMIFS('Blockplanung Oktober'!$16:$16,'Blockplanung Oktober'!141:141,"Vertiefung")+SUMIFS('Blockplanung Oktober'!$16:$16,'Blockplanung Oktober'!141:141,"Wahl 1")+SUMIFS('Blockplanung Oktober'!$16:$16,'Blockplanung Oktober'!141:141,"Wahl 2")</f>
        <v>18.2</v>
      </c>
      <c r="I122" s="9">
        <f>(SUMIFS('Tageplanung April'!$20:$20,'Tageplanung April'!141:141,"Psych")+SUMIFS('Tageplanung April'!$19:$19,'Tageplanung April'!141:141,"Orient.Ph.")+SUMIFS('Tageplanung April'!$19:$19,'Tageplanung April'!141:141,"Vertiefung")+SUMIFS('Tageplanung April'!$19:$19,'Tageplanung April'!141:141,"Wahl 1")+SUMIFS('Tageplanung April'!$19:$19,'Tageplanung April'!141:141,"Wahl 2"))*(3+IF($D122="F",2,0))/5+(SUMIFS('Tageplanung August'!$20:$20,'Tageplanung August'!141:141,"Psych")+SUMIFS('Tageplanung August'!$19:$19,'Tageplanung August'!141:141,"Orient.Ph.")+SUMIFS('Tageplanung August'!$19:$19,'Tageplanung August'!141:141,"Vertiefung")+SUMIFS('Tageplanung August'!$19:$19,'Tageplanung August'!141:141,"Wahl 1")+SUMIFS('Tageplanung August'!$19:$19,'Tageplanung August'!141:141,"Wahl 2"))*(3+IF($D122="F",2,0))/5+(SUMIFS('Tageplanung Oktober'!$20:$20,'Tageplanung Oktober'!141:141,"Psych")+SUMIFS('Tageplanung Oktober'!$19:$19,'Tageplanung Oktober'!141:141,"Orient.Ph.")+SUMIFS('Tageplanung Oktober'!$19:$19,'Tageplanung Oktober'!141:141,"Vertiefung")+SUMIFS('Tageplanung Oktober'!$19:$19,'Tageplanung Oktober'!141:141,"Wahl 1")+SUMIFS('Tageplanung Oktober'!$19:$19,'Tageplanung Oktober'!141:141,"Wahl 2"))*(3+IF($D122="F",2,0))/5+SUMIFS('Blockplanung April'!$20:$20,'Blockplanung April'!141:141,"Psych")+SUMIFS('Blockplanung April'!$19:$19,'Blockplanung April'!141:141,"Orient.Ph.")+SUMIFS('Blockplanung April'!$19:$19,'Blockplanung April'!141:141,"Vertiefung")+SUMIFS('Blockplanung April'!$19:$19,'Blockplanung April'!141:141,"Wahl 1")+SUMIFS('Blockplanung April'!$19:$19,'Blockplanung April'!141:141,"Wahl 2")+SUMIFS('Blockplanung August'!$20:$20,'Blockplanung August'!141:141,"Psych")+SUMIFS('Blockplanung August'!$19:$19,'Blockplanung August'!141:141,"Orient.Ph.")+SUMIFS('Blockplanung August'!$19:$19,'Blockplanung August'!141:141,"Vertiefung")+SUMIFS('Blockplanung August'!$19:$19,'Blockplanung August'!141:141,"Wahl 1")+SUMIFS('Blockplanung August'!$19:$19,'Blockplanung August'!141:141,"Wahl 2")+SUMIFS('Blockplanung Oktober'!$20:$20,'Blockplanung Oktober'!141:141,"Psych")+SUMIFS('Blockplanung Oktober'!$19:$19,'Blockplanung Oktober'!141:141,"Orient.Ph.")+SUMIFS('Blockplanung Oktober'!$19:$19,'Blockplanung Oktober'!141:141,"Vertiefung")+SUMIFS('Blockplanung Oktober'!$19:$19,'Blockplanung Oktober'!141:141,"Wahl 1")+SUMIFS('Blockplanung Oktober'!$19:$19,'Blockplanung Oktober'!141:141,"Wahl 2")</f>
        <v>0</v>
      </c>
      <c r="J122" s="9">
        <f t="shared" si="9"/>
        <v>392</v>
      </c>
      <c r="K122" s="9">
        <f t="shared" si="5"/>
        <v>154</v>
      </c>
      <c r="L122" s="9">
        <f t="shared" si="6"/>
        <v>56</v>
      </c>
      <c r="M122" s="9">
        <f t="shared" si="7"/>
        <v>14</v>
      </c>
      <c r="N122" s="7">
        <f t="shared" si="8"/>
        <v>120</v>
      </c>
      <c r="O122" s="316"/>
    </row>
    <row r="123" spans="1:15" x14ac:dyDescent="0.2">
      <c r="A123" s="258"/>
      <c r="B123" s="309"/>
      <c r="C123" s="11">
        <v>29</v>
      </c>
      <c r="D123" s="39"/>
      <c r="E123" s="9">
        <f>(SUMIFS('Tageplanung April'!$20:$20,'Tageplanung April'!142:142,"APH")+SUMIFS('Tageplanung April'!$18:$18,'Tageplanung April'!142:142,"Orient.Ph.")+SUMIFS('Tageplanung April'!$18:$18,'Tageplanung April'!142:142,"Vertiefung")+SUMIFS('Tageplanung April'!$18:$18,'Tageplanung April'!142:142,"Wahl 1")+SUMIFS('Tageplanung April'!$18:$18,'Tageplanung April'!142:142,"Wahl 2"))*(3+IF($D123="F",2,0))/5+(SUMIFS('Tageplanung August'!$20:$20,'Tageplanung August'!142:142,"APH")+SUMIFS('Tageplanung August'!$18:$18,'Tageplanung August'!142:142,"Orient.Ph.")+SUMIFS('Tageplanung August'!$18:$18,'Tageplanung August'!142:142,"Vertiefung")+SUMIFS('Tageplanung August'!$18:$18,'Tageplanung August'!142:142,"Wahl 1")+SUMIFS('Tageplanung August'!$18:$18,'Tageplanung August'!142:142,"Wahl 2"))*(3+IF($D123="F",2,0))/5+(SUMIFS('Tageplanung Oktober'!$20:$20,'Tageplanung Oktober'!142:142,"APH")+SUMIFS('Tageplanung Oktober'!$18:$18,'Tageplanung Oktober'!142:142,"Orient.Ph.")+SUMIFS('Tageplanung Oktober'!$18:$18,'Tageplanung Oktober'!142:142,"Vertiefung")+SUMIFS('Tageplanung Oktober'!$18:$18,'Tageplanung Oktober'!142:142,"Wahl 1")+SUMIFS('Tageplanung Oktober'!$18:$18,'Tageplanung Oktober'!142:142,"Wahl 2"))*(3+IF($D123="F",2,0))/5+SUMIFS('Blockplanung April'!$20:$20,'Blockplanung April'!142:142,"APH")+SUMIFS('Blockplanung April'!$18:$18,'Blockplanung April'!142:142,"Orient.Ph.")+SUMIFS('Blockplanung April'!$18:$18,'Blockplanung April'!142:142,"Vertiefung")+SUMIFS('Blockplanung April'!$18:$18,'Blockplanung April'!142:142,"Wahl 1")+SUMIFS('Blockplanung April'!$18:$18,'Blockplanung April'!142:142,"Wahl 2")+SUMIFS('Blockplanung August'!$20:$20,'Blockplanung August'!142:142,"APH")+SUMIFS('Blockplanung August'!$18:$18,'Blockplanung August'!142:142,"Orient.Ph.")+SUMIFS('Blockplanung August'!$18:$18,'Blockplanung August'!142:142,"Vertiefung")+SUMIFS('Blockplanung August'!$18:$18,'Blockplanung August'!142:142,"Wahl 1")+SUMIFS('Blockplanung August'!$18:$18,'Blockplanung August'!142:142,"Wahl 2")+SUMIFS('Blockplanung Oktober'!$20:$20,'Blockplanung Oktober'!142:142,"APH")+SUMIFS('Blockplanung Oktober'!$18:$18,'Blockplanung Oktober'!142:142,"Orient.Ph.")+SUMIFS('Blockplanung Oktober'!$18:$18,'Blockplanung Oktober'!142:142,"Vertiefung")+SUMIFS('Blockplanung Oktober'!$18:$18,'Blockplanung Oktober'!142:142,"Wahl 1")+SUMIFS('Blockplanung Oktober'!$18:$18,'Blockplanung Oktober'!142:142,"Wahl 2")</f>
        <v>192.8</v>
      </c>
      <c r="F123" s="9">
        <f>(SUMIFS('Tageplanung April'!$20:$20,'Tageplanung April'!142:142,"AD")+SUMIFS('Tageplanung April'!$17:$17,'Tageplanung April'!142:142,"Orient.Ph.")+SUMIFS('Tageplanung April'!$17:$17,'Tageplanung April'!142:142,"Vertiefung")+SUMIFS('Tageplanung April'!$17:$17,'Tageplanung April'!142:142,"Wahl 1")+SUMIFS('Tageplanung April'!$17:$17,'Tageplanung April'!142:142,"Wahl 2"))*(3+IF($D123="F",2,0))/5+(SUMIFS('Tageplanung August'!$20:$20,'Tageplanung August'!142:142,"AD")+SUMIFS('Tageplanung August'!$17:$17,'Tageplanung August'!142:142,"Orient.Ph.")+SUMIFS('Tageplanung August'!$17:$17,'Tageplanung August'!142:142,"Vertiefung")+SUMIFS('Tageplanung August'!$17:$17,'Tageplanung August'!142:142,"Wahl 1")+SUMIFS('Tageplanung August'!$17:$17,'Tageplanung August'!142:142,"Wahl 2"))*(3+IF($D123="F",2,0))/5+(SUMIFS('Tageplanung Oktober'!$20:$20,'Tageplanung Oktober'!142:142,"AD")+SUMIFS('Tageplanung Oktober'!$17:$17,'Tageplanung Oktober'!142:142,"Orient.Ph.")+SUMIFS('Tageplanung Oktober'!$17:$17,'Tageplanung Oktober'!142:142,"Vertiefung")+SUMIFS('Tageplanung Oktober'!$17:$17,'Tageplanung Oktober'!142:142,"Wahl 1")+SUMIFS('Tageplanung Oktober'!$17:$17,'Tageplanung Oktober'!142:142,"Wahl 2"))*(3+IF($D123="F",2,0))/5+SUMIFS('Blockplanung April'!$20:$20,'Blockplanung April'!142:142,"AD")+SUMIFS('Blockplanung April'!$17:$17,'Blockplanung April'!142:142,"Orient.Ph.")+SUMIFS('Blockplanung April'!$17:$17,'Blockplanung April'!142:142,"Vertiefung")+SUMIFS('Blockplanung April'!$17:$17,'Blockplanung April'!142:142,"Wahl 1")+SUMIFS('Blockplanung April'!$17:$17,'Blockplanung April'!142:142,"Wahl 2")+SUMIFS('Blockplanung August'!$20:$20,'Blockplanung August'!142:142,"AD")+SUMIFS('Blockplanung August'!$17:$17,'Blockplanung August'!142:142,"Orient.Ph.")+SUMIFS('Blockplanung August'!$17:$17,'Blockplanung August'!142:142,"Vertiefung")+SUMIFS('Blockplanung August'!$17:$17,'Blockplanung August'!142:142,"Wahl 1")+SUMIFS('Blockplanung August'!$17:$17,'Blockplanung August'!142:142,"Wahl 2")+SUMIFS('Blockplanung Oktober'!$20:$20,'Blockplanung Oktober'!142:142,"AD")+SUMIFS('Blockplanung Oktober'!$17:$17,'Blockplanung Oktober'!142:142,"Orient.Ph.")+SUMIFS('Blockplanung Oktober'!$17:$17,'Blockplanung Oktober'!142:142,"Vertiefung")+SUMIFS('Blockplanung Oktober'!$17:$17,'Blockplanung Oktober'!142:142,"Wahl 1")+SUMIFS('Blockplanung Oktober'!$17:$17,'Blockplanung Oktober'!142:142,"Wahl 2")</f>
        <v>148.80000000000001</v>
      </c>
      <c r="G123" s="9">
        <f>(SUMIFS('Tageplanung April'!$20:$20,'Tageplanung April'!142:142,"KH")+SUMIFS('Tageplanung April'!$15:$15,'Tageplanung April'!142:142,"Orient.Ph.")+SUMIFS('Tageplanung April'!$15:$15,'Tageplanung April'!142:142,"Vertiefung")+SUMIFS('Tageplanung April'!$15:$15,'Tageplanung April'!142:142,"Wahl 1")+SUMIFS('Tageplanung April'!$15:$15,'Tageplanung April'!142:142,"Wahl 2"))*(3+IF($D123="F",2,0))/5+(SUMIFS('Tageplanung August'!$20:$20,'Tageplanung August'!142:142,"KH")+SUMIFS('Tageplanung August'!$15:$15,'Tageplanung August'!142:142,"Orient.Ph.")+SUMIFS('Tageplanung August'!$15:$15,'Tageplanung August'!142:142,"Vertiefung")+SUMIFS('Tageplanung August'!$15:$15,'Tageplanung August'!142:142,"Wahl 1")+SUMIFS('Tageplanung August'!$15:$15,'Tageplanung August'!142:142,"Wahl 2"))*(3+IF($D123="F",2,0))/5+(SUMIFS('Tageplanung Oktober'!$20:$20,'Tageplanung Oktober'!142:142,"KH")+SUMIFS('Tageplanung Oktober'!$15:$15,'Tageplanung Oktober'!142:142,"Orient.Ph.")+SUMIFS('Tageplanung Oktober'!$15:$15,'Tageplanung Oktober'!142:142,"Vertiefung")+SUMIFS('Tageplanung Oktober'!$15:$15,'Tageplanung Oktober'!142:142,"Wahl 1")+SUMIFS('Tageplanung Oktober'!$15:$15,'Tageplanung Oktober'!142:142,"Wahl 2"))*(3+IF($D123="F",2,0))/5+SUMIFS('Blockplanung April'!$20:$20,'Blockplanung April'!142:142,"KH")+SUMIFS('Blockplanung April'!$15:$15,'Blockplanung April'!142:142,"Orient.Ph.")+SUMIFS('Blockplanung April'!$15:$15,'Blockplanung April'!142:142,"Vertiefung")+SUMIFS('Blockplanung April'!$15:$15,'Blockplanung April'!142:142,"Wahl 1")+SUMIFS('Blockplanung April'!$15:$15,'Blockplanung April'!142:142,"Wahl 2")+SUMIFS('Blockplanung August'!$20:$20,'Blockplanung August'!142:142,"KH")+SUMIFS('Blockplanung August'!$15:$15,'Blockplanung August'!142:142,"Orient.Ph.")+SUMIFS('Blockplanung August'!$15:$15,'Blockplanung August'!142:142,"Vertiefung")+SUMIFS('Blockplanung August'!$15:$15,'Blockplanung August'!142:142,"Wahl 1")+SUMIFS('Blockplanung August'!$15:$15,'Blockplanung August'!142:142,"Wahl 2")+SUMIFS('Blockplanung Oktober'!$20:$20,'Blockplanung Oktober'!142:142,"KH")+SUMIFS('Blockplanung Oktober'!$15:$15,'Blockplanung Oktober'!142:142,"Orient.Ph.")+SUMIFS('Blockplanung Oktober'!$15:$15,'Blockplanung Oktober'!142:142,"Vertiefung")+SUMIFS('Blockplanung Oktober'!$15:$15,'Blockplanung Oktober'!142:142,"Wahl 1")+SUMIFS('Blockplanung Oktober'!$15:$15,'Blockplanung Oktober'!142:142,"Wahl 2")</f>
        <v>125.6</v>
      </c>
      <c r="H123" s="9">
        <f>(SUMIFS('Tageplanung April'!$20:$20,'Tageplanung April'!142:142,"Päd")+SUMIFS('Tageplanung April'!$16:$16,'Tageplanung April'!142:142,"Orient.Ph.")+SUMIFS('Tageplanung April'!$16:$16,'Tageplanung April'!142:142,"Vertiefung")+SUMIFS('Tageplanung April'!$16:$16,'Tageplanung April'!142:142,"Wahl 1")+SUMIFS('Tageplanung April'!$16:$16,'Tageplanung April'!142:142,"Wahl 2"))*(3+IF($D123="F",2,0))/5+(SUMIFS('Tageplanung August'!$20:$20,'Tageplanung August'!142:142,"Päd")+SUMIFS('Tageplanung August'!$16:$16,'Tageplanung August'!142:142,"Orient.Ph.")+SUMIFS('Tageplanung August'!$16:$16,'Tageplanung August'!142:142,"Vertiefung")+SUMIFS('Tageplanung August'!$16:$16,'Tageplanung August'!142:142,"Wahl 1")+SUMIFS('Tageplanung August'!$16:$16,'Tageplanung August'!142:142,"Wahl 2"))*(3+IF($D123="F",2,0))/5+(SUMIFS('Tageplanung Oktober'!$20:$20,'Tageplanung Oktober'!142:142,"Päd")+SUMIFS('Tageplanung Oktober'!$16:$16,'Tageplanung Oktober'!142:142,"Orient.Ph.")+SUMIFS('Tageplanung Oktober'!$16:$16,'Tageplanung Oktober'!142:142,"Vertiefung")+SUMIFS('Tageplanung Oktober'!$16:$16,'Tageplanung Oktober'!142:142,"Wahl 1")+SUMIFS('Tageplanung Oktober'!$16:$16,'Tageplanung Oktober'!142:142,"Wahl 2"))*(3+IF($D123="F",2,0))/5+SUMIFS('Blockplanung April'!$20:$20,'Blockplanung April'!142:142,"Päd")+SUMIFS('Blockplanung April'!$16:$16,'Blockplanung April'!142:142,"Orient.Ph.")+SUMIFS('Blockplanung April'!$16:$16,'Blockplanung April'!142:142,"Vertiefung")+SUMIFS('Blockplanung April'!$16:$16,'Blockplanung April'!142:142,"Wahl 1")+SUMIFS('Blockplanung April'!$16:$16,'Blockplanung April'!142:142,"Wahl 2")+SUMIFS('Blockplanung August'!$20:$20,'Blockplanung August'!142:142,"Päd")+SUMIFS('Blockplanung August'!$16:$16,'Blockplanung August'!142:142,"Orient.Ph.")+SUMIFS('Blockplanung August'!$16:$16,'Blockplanung August'!142:142,"Vertiefung")+SUMIFS('Blockplanung August'!$16:$16,'Blockplanung August'!142:142,"Wahl 1")+SUMIFS('Blockplanung August'!$16:$16,'Blockplanung August'!142:142,"Wahl 2")+SUMIFS('Blockplanung Oktober'!$20:$20,'Blockplanung Oktober'!142:142,"Päd")+SUMIFS('Blockplanung Oktober'!$16:$16,'Blockplanung Oktober'!142:142,"Orient.Ph.")+SUMIFS('Blockplanung Oktober'!$16:$16,'Blockplanung Oktober'!142:142,"Vertiefung")+SUMIFS('Blockplanung Oktober'!$16:$16,'Blockplanung Oktober'!142:142,"Wahl 1")+SUMIFS('Blockplanung Oktober'!$16:$16,'Blockplanung Oktober'!142:142,"Wahl 2")</f>
        <v>15.2</v>
      </c>
      <c r="I123" s="9">
        <f>(SUMIFS('Tageplanung April'!$20:$20,'Tageplanung April'!142:142,"Psych")+SUMIFS('Tageplanung April'!$19:$19,'Tageplanung April'!142:142,"Orient.Ph.")+SUMIFS('Tageplanung April'!$19:$19,'Tageplanung April'!142:142,"Vertiefung")+SUMIFS('Tageplanung April'!$19:$19,'Tageplanung April'!142:142,"Wahl 1")+SUMIFS('Tageplanung April'!$19:$19,'Tageplanung April'!142:142,"Wahl 2"))*(3+IF($D123="F",2,0))/5+(SUMIFS('Tageplanung August'!$20:$20,'Tageplanung August'!142:142,"Psych")+SUMIFS('Tageplanung August'!$19:$19,'Tageplanung August'!142:142,"Orient.Ph.")+SUMIFS('Tageplanung August'!$19:$19,'Tageplanung August'!142:142,"Vertiefung")+SUMIFS('Tageplanung August'!$19:$19,'Tageplanung August'!142:142,"Wahl 1")+SUMIFS('Tageplanung August'!$19:$19,'Tageplanung August'!142:142,"Wahl 2"))*(3+IF($D123="F",2,0))/5+(SUMIFS('Tageplanung Oktober'!$20:$20,'Tageplanung Oktober'!142:142,"Psych")+SUMIFS('Tageplanung Oktober'!$19:$19,'Tageplanung Oktober'!142:142,"Orient.Ph.")+SUMIFS('Tageplanung Oktober'!$19:$19,'Tageplanung Oktober'!142:142,"Vertiefung")+SUMIFS('Tageplanung Oktober'!$19:$19,'Tageplanung Oktober'!142:142,"Wahl 1")+SUMIFS('Tageplanung Oktober'!$19:$19,'Tageplanung Oktober'!142:142,"Wahl 2"))*(3+IF($D123="F",2,0))/5+SUMIFS('Blockplanung April'!$20:$20,'Blockplanung April'!142:142,"Psych")+SUMIFS('Blockplanung April'!$19:$19,'Blockplanung April'!142:142,"Orient.Ph.")+SUMIFS('Blockplanung April'!$19:$19,'Blockplanung April'!142:142,"Vertiefung")+SUMIFS('Blockplanung April'!$19:$19,'Blockplanung April'!142:142,"Wahl 1")+SUMIFS('Blockplanung April'!$19:$19,'Blockplanung April'!142:142,"Wahl 2")+SUMIFS('Blockplanung August'!$20:$20,'Blockplanung August'!142:142,"Psych")+SUMIFS('Blockplanung August'!$19:$19,'Blockplanung August'!142:142,"Orient.Ph.")+SUMIFS('Blockplanung August'!$19:$19,'Blockplanung August'!142:142,"Vertiefung")+SUMIFS('Blockplanung August'!$19:$19,'Blockplanung August'!142:142,"Wahl 1")+SUMIFS('Blockplanung August'!$19:$19,'Blockplanung August'!142:142,"Wahl 2")+SUMIFS('Blockplanung Oktober'!$20:$20,'Blockplanung Oktober'!142:142,"Psych")+SUMIFS('Blockplanung Oktober'!$19:$19,'Blockplanung Oktober'!142:142,"Orient.Ph.")+SUMIFS('Blockplanung Oktober'!$19:$19,'Blockplanung Oktober'!142:142,"Vertiefung")+SUMIFS('Blockplanung Oktober'!$19:$19,'Blockplanung Oktober'!142:142,"Wahl 1")+SUMIFS('Blockplanung Oktober'!$19:$19,'Blockplanung Oktober'!142:142,"Wahl 2")</f>
        <v>0</v>
      </c>
      <c r="J123" s="9">
        <f t="shared" si="9"/>
        <v>392</v>
      </c>
      <c r="K123" s="9">
        <f t="shared" si="5"/>
        <v>154</v>
      </c>
      <c r="L123" s="9">
        <f t="shared" si="6"/>
        <v>56</v>
      </c>
      <c r="M123" s="9">
        <f t="shared" si="7"/>
        <v>14</v>
      </c>
      <c r="N123" s="7">
        <f t="shared" si="8"/>
        <v>120</v>
      </c>
      <c r="O123" s="316"/>
    </row>
    <row r="124" spans="1:15" x14ac:dyDescent="0.2">
      <c r="A124" s="258"/>
      <c r="B124" s="309"/>
      <c r="C124" s="11">
        <v>30</v>
      </c>
      <c r="D124" s="39"/>
      <c r="E124" s="9">
        <f>(SUMIFS('Tageplanung April'!$20:$20,'Tageplanung April'!143:143,"APH")+SUMIFS('Tageplanung April'!$18:$18,'Tageplanung April'!143:143,"Orient.Ph.")+SUMIFS('Tageplanung April'!$18:$18,'Tageplanung April'!143:143,"Vertiefung")+SUMIFS('Tageplanung April'!$18:$18,'Tageplanung April'!143:143,"Wahl 1")+SUMIFS('Tageplanung April'!$18:$18,'Tageplanung April'!143:143,"Wahl 2"))*(3+IF($D124="F",2,0))/5+(SUMIFS('Tageplanung August'!$20:$20,'Tageplanung August'!143:143,"APH")+SUMIFS('Tageplanung August'!$18:$18,'Tageplanung August'!143:143,"Orient.Ph.")+SUMIFS('Tageplanung August'!$18:$18,'Tageplanung August'!143:143,"Vertiefung")+SUMIFS('Tageplanung August'!$18:$18,'Tageplanung August'!143:143,"Wahl 1")+SUMIFS('Tageplanung August'!$18:$18,'Tageplanung August'!143:143,"Wahl 2"))*(3+IF($D124="F",2,0))/5+(SUMIFS('Tageplanung Oktober'!$20:$20,'Tageplanung Oktober'!143:143,"APH")+SUMIFS('Tageplanung Oktober'!$18:$18,'Tageplanung Oktober'!143:143,"Orient.Ph.")+SUMIFS('Tageplanung Oktober'!$18:$18,'Tageplanung Oktober'!143:143,"Vertiefung")+SUMIFS('Tageplanung Oktober'!$18:$18,'Tageplanung Oktober'!143:143,"Wahl 1")+SUMIFS('Tageplanung Oktober'!$18:$18,'Tageplanung Oktober'!143:143,"Wahl 2"))*(3+IF($D124="F",2,0))/5+SUMIFS('Blockplanung April'!$20:$20,'Blockplanung April'!143:143,"APH")+SUMIFS('Blockplanung April'!$18:$18,'Blockplanung April'!143:143,"Orient.Ph.")+SUMIFS('Blockplanung April'!$18:$18,'Blockplanung April'!143:143,"Vertiefung")+SUMIFS('Blockplanung April'!$18:$18,'Blockplanung April'!143:143,"Wahl 1")+SUMIFS('Blockplanung April'!$18:$18,'Blockplanung April'!143:143,"Wahl 2")+SUMIFS('Blockplanung August'!$20:$20,'Blockplanung August'!143:143,"APH")+SUMIFS('Blockplanung August'!$18:$18,'Blockplanung August'!143:143,"Orient.Ph.")+SUMIFS('Blockplanung August'!$18:$18,'Blockplanung August'!143:143,"Vertiefung")+SUMIFS('Blockplanung August'!$18:$18,'Blockplanung August'!143:143,"Wahl 1")+SUMIFS('Blockplanung August'!$18:$18,'Blockplanung August'!143:143,"Wahl 2")+SUMIFS('Blockplanung Oktober'!$20:$20,'Blockplanung Oktober'!143:143,"APH")+SUMIFS('Blockplanung Oktober'!$18:$18,'Blockplanung Oktober'!143:143,"Orient.Ph.")+SUMIFS('Blockplanung Oktober'!$18:$18,'Blockplanung Oktober'!143:143,"Vertiefung")+SUMIFS('Blockplanung Oktober'!$18:$18,'Blockplanung Oktober'!143:143,"Wahl 1")+SUMIFS('Blockplanung Oktober'!$18:$18,'Blockplanung Oktober'!143:143,"Wahl 2")</f>
        <v>192.8</v>
      </c>
      <c r="F124" s="9">
        <f>(SUMIFS('Tageplanung April'!$20:$20,'Tageplanung April'!143:143,"AD")+SUMIFS('Tageplanung April'!$17:$17,'Tageplanung April'!143:143,"Orient.Ph.")+SUMIFS('Tageplanung April'!$17:$17,'Tageplanung April'!143:143,"Vertiefung")+SUMIFS('Tageplanung April'!$17:$17,'Tageplanung April'!143:143,"Wahl 1")+SUMIFS('Tageplanung April'!$17:$17,'Tageplanung April'!143:143,"Wahl 2"))*(3+IF($D124="F",2,0))/5+(SUMIFS('Tageplanung August'!$20:$20,'Tageplanung August'!143:143,"AD")+SUMIFS('Tageplanung August'!$17:$17,'Tageplanung August'!143:143,"Orient.Ph.")+SUMIFS('Tageplanung August'!$17:$17,'Tageplanung August'!143:143,"Vertiefung")+SUMIFS('Tageplanung August'!$17:$17,'Tageplanung August'!143:143,"Wahl 1")+SUMIFS('Tageplanung August'!$17:$17,'Tageplanung August'!143:143,"Wahl 2"))*(3+IF($D124="F",2,0))/5+(SUMIFS('Tageplanung Oktober'!$20:$20,'Tageplanung Oktober'!143:143,"AD")+SUMIFS('Tageplanung Oktober'!$17:$17,'Tageplanung Oktober'!143:143,"Orient.Ph.")+SUMIFS('Tageplanung Oktober'!$17:$17,'Tageplanung Oktober'!143:143,"Vertiefung")+SUMIFS('Tageplanung Oktober'!$17:$17,'Tageplanung Oktober'!143:143,"Wahl 1")+SUMIFS('Tageplanung Oktober'!$17:$17,'Tageplanung Oktober'!143:143,"Wahl 2"))*(3+IF($D124="F",2,0))/5+SUMIFS('Blockplanung April'!$20:$20,'Blockplanung April'!143:143,"AD")+SUMIFS('Blockplanung April'!$17:$17,'Blockplanung April'!143:143,"Orient.Ph.")+SUMIFS('Blockplanung April'!$17:$17,'Blockplanung April'!143:143,"Vertiefung")+SUMIFS('Blockplanung April'!$17:$17,'Blockplanung April'!143:143,"Wahl 1")+SUMIFS('Blockplanung April'!$17:$17,'Blockplanung April'!143:143,"Wahl 2")+SUMIFS('Blockplanung August'!$20:$20,'Blockplanung August'!143:143,"AD")+SUMIFS('Blockplanung August'!$17:$17,'Blockplanung August'!143:143,"Orient.Ph.")+SUMIFS('Blockplanung August'!$17:$17,'Blockplanung August'!143:143,"Vertiefung")+SUMIFS('Blockplanung August'!$17:$17,'Blockplanung August'!143:143,"Wahl 1")+SUMIFS('Blockplanung August'!$17:$17,'Blockplanung August'!143:143,"Wahl 2")+SUMIFS('Blockplanung Oktober'!$20:$20,'Blockplanung Oktober'!143:143,"AD")+SUMIFS('Blockplanung Oktober'!$17:$17,'Blockplanung Oktober'!143:143,"Orient.Ph.")+SUMIFS('Blockplanung Oktober'!$17:$17,'Blockplanung Oktober'!143:143,"Vertiefung")+SUMIFS('Blockplanung Oktober'!$17:$17,'Blockplanung Oktober'!143:143,"Wahl 1")+SUMIFS('Blockplanung Oktober'!$17:$17,'Blockplanung Oktober'!143:143,"Wahl 2")</f>
        <v>148.80000000000001</v>
      </c>
      <c r="G124" s="9">
        <f>(SUMIFS('Tageplanung April'!$20:$20,'Tageplanung April'!143:143,"KH")+SUMIFS('Tageplanung April'!$15:$15,'Tageplanung April'!143:143,"Orient.Ph.")+SUMIFS('Tageplanung April'!$15:$15,'Tageplanung April'!143:143,"Vertiefung")+SUMIFS('Tageplanung April'!$15:$15,'Tageplanung April'!143:143,"Wahl 1")+SUMIFS('Tageplanung April'!$15:$15,'Tageplanung April'!143:143,"Wahl 2"))*(3+IF($D124="F",2,0))/5+(SUMIFS('Tageplanung August'!$20:$20,'Tageplanung August'!143:143,"KH")+SUMIFS('Tageplanung August'!$15:$15,'Tageplanung August'!143:143,"Orient.Ph.")+SUMIFS('Tageplanung August'!$15:$15,'Tageplanung August'!143:143,"Vertiefung")+SUMIFS('Tageplanung August'!$15:$15,'Tageplanung August'!143:143,"Wahl 1")+SUMIFS('Tageplanung August'!$15:$15,'Tageplanung August'!143:143,"Wahl 2"))*(3+IF($D124="F",2,0))/5+(SUMIFS('Tageplanung Oktober'!$20:$20,'Tageplanung Oktober'!143:143,"KH")+SUMIFS('Tageplanung Oktober'!$15:$15,'Tageplanung Oktober'!143:143,"Orient.Ph.")+SUMIFS('Tageplanung Oktober'!$15:$15,'Tageplanung Oktober'!143:143,"Vertiefung")+SUMIFS('Tageplanung Oktober'!$15:$15,'Tageplanung Oktober'!143:143,"Wahl 1")+SUMIFS('Tageplanung Oktober'!$15:$15,'Tageplanung Oktober'!143:143,"Wahl 2"))*(3+IF($D124="F",2,0))/5+SUMIFS('Blockplanung April'!$20:$20,'Blockplanung April'!143:143,"KH")+SUMIFS('Blockplanung April'!$15:$15,'Blockplanung April'!143:143,"Orient.Ph.")+SUMIFS('Blockplanung April'!$15:$15,'Blockplanung April'!143:143,"Vertiefung")+SUMIFS('Blockplanung April'!$15:$15,'Blockplanung April'!143:143,"Wahl 1")+SUMIFS('Blockplanung April'!$15:$15,'Blockplanung April'!143:143,"Wahl 2")+SUMIFS('Blockplanung August'!$20:$20,'Blockplanung August'!143:143,"KH")+SUMIFS('Blockplanung August'!$15:$15,'Blockplanung August'!143:143,"Orient.Ph.")+SUMIFS('Blockplanung August'!$15:$15,'Blockplanung August'!143:143,"Vertiefung")+SUMIFS('Blockplanung August'!$15:$15,'Blockplanung August'!143:143,"Wahl 1")+SUMIFS('Blockplanung August'!$15:$15,'Blockplanung August'!143:143,"Wahl 2")+SUMIFS('Blockplanung Oktober'!$20:$20,'Blockplanung Oktober'!143:143,"KH")+SUMIFS('Blockplanung Oktober'!$15:$15,'Blockplanung Oktober'!143:143,"Orient.Ph.")+SUMIFS('Blockplanung Oktober'!$15:$15,'Blockplanung Oktober'!143:143,"Vertiefung")+SUMIFS('Blockplanung Oktober'!$15:$15,'Blockplanung Oktober'!143:143,"Wahl 1")+SUMIFS('Blockplanung Oktober'!$15:$15,'Blockplanung Oktober'!143:143,"Wahl 2")</f>
        <v>125.6</v>
      </c>
      <c r="H124" s="9">
        <f>(SUMIFS('Tageplanung April'!$20:$20,'Tageplanung April'!143:143,"Päd")+SUMIFS('Tageplanung April'!$16:$16,'Tageplanung April'!143:143,"Orient.Ph.")+SUMIFS('Tageplanung April'!$16:$16,'Tageplanung April'!143:143,"Vertiefung")+SUMIFS('Tageplanung April'!$16:$16,'Tageplanung April'!143:143,"Wahl 1")+SUMIFS('Tageplanung April'!$16:$16,'Tageplanung April'!143:143,"Wahl 2"))*(3+IF($D124="F",2,0))/5+(SUMIFS('Tageplanung August'!$20:$20,'Tageplanung August'!143:143,"Päd")+SUMIFS('Tageplanung August'!$16:$16,'Tageplanung August'!143:143,"Orient.Ph.")+SUMIFS('Tageplanung August'!$16:$16,'Tageplanung August'!143:143,"Vertiefung")+SUMIFS('Tageplanung August'!$16:$16,'Tageplanung August'!143:143,"Wahl 1")+SUMIFS('Tageplanung August'!$16:$16,'Tageplanung August'!143:143,"Wahl 2"))*(3+IF($D124="F",2,0))/5+(SUMIFS('Tageplanung Oktober'!$20:$20,'Tageplanung Oktober'!143:143,"Päd")+SUMIFS('Tageplanung Oktober'!$16:$16,'Tageplanung Oktober'!143:143,"Orient.Ph.")+SUMIFS('Tageplanung Oktober'!$16:$16,'Tageplanung Oktober'!143:143,"Vertiefung")+SUMIFS('Tageplanung Oktober'!$16:$16,'Tageplanung Oktober'!143:143,"Wahl 1")+SUMIFS('Tageplanung Oktober'!$16:$16,'Tageplanung Oktober'!143:143,"Wahl 2"))*(3+IF($D124="F",2,0))/5+SUMIFS('Blockplanung April'!$20:$20,'Blockplanung April'!143:143,"Päd")+SUMIFS('Blockplanung April'!$16:$16,'Blockplanung April'!143:143,"Orient.Ph.")+SUMIFS('Blockplanung April'!$16:$16,'Blockplanung April'!143:143,"Vertiefung")+SUMIFS('Blockplanung April'!$16:$16,'Blockplanung April'!143:143,"Wahl 1")+SUMIFS('Blockplanung April'!$16:$16,'Blockplanung April'!143:143,"Wahl 2")+SUMIFS('Blockplanung August'!$20:$20,'Blockplanung August'!143:143,"Päd")+SUMIFS('Blockplanung August'!$16:$16,'Blockplanung August'!143:143,"Orient.Ph.")+SUMIFS('Blockplanung August'!$16:$16,'Blockplanung August'!143:143,"Vertiefung")+SUMIFS('Blockplanung August'!$16:$16,'Blockplanung August'!143:143,"Wahl 1")+SUMIFS('Blockplanung August'!$16:$16,'Blockplanung August'!143:143,"Wahl 2")+SUMIFS('Blockplanung Oktober'!$20:$20,'Blockplanung Oktober'!143:143,"Päd")+SUMIFS('Blockplanung Oktober'!$16:$16,'Blockplanung Oktober'!143:143,"Orient.Ph.")+SUMIFS('Blockplanung Oktober'!$16:$16,'Blockplanung Oktober'!143:143,"Vertiefung")+SUMIFS('Blockplanung Oktober'!$16:$16,'Blockplanung Oktober'!143:143,"Wahl 1")+SUMIFS('Blockplanung Oktober'!$16:$16,'Blockplanung Oktober'!143:143,"Wahl 2")</f>
        <v>15.2</v>
      </c>
      <c r="I124" s="9">
        <f>(SUMIFS('Tageplanung April'!$20:$20,'Tageplanung April'!143:143,"Psych")+SUMIFS('Tageplanung April'!$19:$19,'Tageplanung April'!143:143,"Orient.Ph.")+SUMIFS('Tageplanung April'!$19:$19,'Tageplanung April'!143:143,"Vertiefung")+SUMIFS('Tageplanung April'!$19:$19,'Tageplanung April'!143:143,"Wahl 1")+SUMIFS('Tageplanung April'!$19:$19,'Tageplanung April'!143:143,"Wahl 2"))*(3+IF($D124="F",2,0))/5+(SUMIFS('Tageplanung August'!$20:$20,'Tageplanung August'!143:143,"Psych")+SUMIFS('Tageplanung August'!$19:$19,'Tageplanung August'!143:143,"Orient.Ph.")+SUMIFS('Tageplanung August'!$19:$19,'Tageplanung August'!143:143,"Vertiefung")+SUMIFS('Tageplanung August'!$19:$19,'Tageplanung August'!143:143,"Wahl 1")+SUMIFS('Tageplanung August'!$19:$19,'Tageplanung August'!143:143,"Wahl 2"))*(3+IF($D124="F",2,0))/5+(SUMIFS('Tageplanung Oktober'!$20:$20,'Tageplanung Oktober'!143:143,"Psych")+SUMIFS('Tageplanung Oktober'!$19:$19,'Tageplanung Oktober'!143:143,"Orient.Ph.")+SUMIFS('Tageplanung Oktober'!$19:$19,'Tageplanung Oktober'!143:143,"Vertiefung")+SUMIFS('Tageplanung Oktober'!$19:$19,'Tageplanung Oktober'!143:143,"Wahl 1")+SUMIFS('Tageplanung Oktober'!$19:$19,'Tageplanung Oktober'!143:143,"Wahl 2"))*(3+IF($D124="F",2,0))/5+SUMIFS('Blockplanung April'!$20:$20,'Blockplanung April'!143:143,"Psych")+SUMIFS('Blockplanung April'!$19:$19,'Blockplanung April'!143:143,"Orient.Ph.")+SUMIFS('Blockplanung April'!$19:$19,'Blockplanung April'!143:143,"Vertiefung")+SUMIFS('Blockplanung April'!$19:$19,'Blockplanung April'!143:143,"Wahl 1")+SUMIFS('Blockplanung April'!$19:$19,'Blockplanung April'!143:143,"Wahl 2")+SUMIFS('Blockplanung August'!$20:$20,'Blockplanung August'!143:143,"Psych")+SUMIFS('Blockplanung August'!$19:$19,'Blockplanung August'!143:143,"Orient.Ph.")+SUMIFS('Blockplanung August'!$19:$19,'Blockplanung August'!143:143,"Vertiefung")+SUMIFS('Blockplanung August'!$19:$19,'Blockplanung August'!143:143,"Wahl 1")+SUMIFS('Blockplanung August'!$19:$19,'Blockplanung August'!143:143,"Wahl 2")+SUMIFS('Blockplanung Oktober'!$20:$20,'Blockplanung Oktober'!143:143,"Psych")+SUMIFS('Blockplanung Oktober'!$19:$19,'Blockplanung Oktober'!143:143,"Orient.Ph.")+SUMIFS('Blockplanung Oktober'!$19:$19,'Blockplanung Oktober'!143:143,"Vertiefung")+SUMIFS('Blockplanung Oktober'!$19:$19,'Blockplanung Oktober'!143:143,"Wahl 1")+SUMIFS('Blockplanung Oktober'!$19:$19,'Blockplanung Oktober'!143:143,"Wahl 2")</f>
        <v>0</v>
      </c>
      <c r="J124" s="9">
        <f t="shared" si="9"/>
        <v>392</v>
      </c>
      <c r="K124" s="9">
        <f t="shared" si="5"/>
        <v>154</v>
      </c>
      <c r="L124" s="9">
        <f t="shared" si="6"/>
        <v>56</v>
      </c>
      <c r="M124" s="9">
        <f t="shared" si="7"/>
        <v>14</v>
      </c>
      <c r="N124" s="7">
        <f t="shared" si="8"/>
        <v>120</v>
      </c>
      <c r="O124" s="316"/>
    </row>
    <row r="125" spans="1:15" x14ac:dyDescent="0.2">
      <c r="A125" s="258"/>
      <c r="B125" s="309" t="s">
        <v>11</v>
      </c>
      <c r="C125" s="11">
        <v>31</v>
      </c>
      <c r="D125" s="39" t="s">
        <v>27</v>
      </c>
      <c r="E125" s="9">
        <f>(SUMIFS('Tageplanung April'!$20:$20,'Tageplanung April'!144:144,"APH")+SUMIFS('Tageplanung April'!$18:$18,'Tageplanung April'!144:144,"Orient.Ph.")+SUMIFS('Tageplanung April'!$18:$18,'Tageplanung April'!144:144,"Vertiefung")+SUMIFS('Tageplanung April'!$18:$18,'Tageplanung April'!144:144,"Wahl 1")+SUMIFS('Tageplanung April'!$18:$18,'Tageplanung April'!144:144,"Wahl 2"))*(3+IF($D125="F",2,0))/5+(SUMIFS('Tageplanung August'!$20:$20,'Tageplanung August'!144:144,"APH")+SUMIFS('Tageplanung August'!$18:$18,'Tageplanung August'!144:144,"Orient.Ph.")+SUMIFS('Tageplanung August'!$18:$18,'Tageplanung August'!144:144,"Vertiefung")+SUMIFS('Tageplanung August'!$18:$18,'Tageplanung August'!144:144,"Wahl 1")+SUMIFS('Tageplanung August'!$18:$18,'Tageplanung August'!144:144,"Wahl 2"))*(3+IF($D125="F",2,0))/5+(SUMIFS('Tageplanung Oktober'!$20:$20,'Tageplanung Oktober'!144:144,"APH")+SUMIFS('Tageplanung Oktober'!$18:$18,'Tageplanung Oktober'!144:144,"Orient.Ph.")+SUMIFS('Tageplanung Oktober'!$18:$18,'Tageplanung Oktober'!144:144,"Vertiefung")+SUMIFS('Tageplanung Oktober'!$18:$18,'Tageplanung Oktober'!144:144,"Wahl 1")+SUMIFS('Tageplanung Oktober'!$18:$18,'Tageplanung Oktober'!144:144,"Wahl 2"))*(3+IF($D125="F",2,0))/5+SUMIFS('Blockplanung April'!$20:$20,'Blockplanung April'!144:144,"APH")+SUMIFS('Blockplanung April'!$18:$18,'Blockplanung April'!144:144,"Orient.Ph.")+SUMIFS('Blockplanung April'!$18:$18,'Blockplanung April'!144:144,"Vertiefung")+SUMIFS('Blockplanung April'!$18:$18,'Blockplanung April'!144:144,"Wahl 1")+SUMIFS('Blockplanung April'!$18:$18,'Blockplanung April'!144:144,"Wahl 2")+SUMIFS('Blockplanung August'!$20:$20,'Blockplanung August'!144:144,"APH")+SUMIFS('Blockplanung August'!$18:$18,'Blockplanung August'!144:144,"Orient.Ph.")+SUMIFS('Blockplanung August'!$18:$18,'Blockplanung August'!144:144,"Vertiefung")+SUMIFS('Blockplanung August'!$18:$18,'Blockplanung August'!144:144,"Wahl 1")+SUMIFS('Blockplanung August'!$18:$18,'Blockplanung August'!144:144,"Wahl 2")+SUMIFS('Blockplanung Oktober'!$20:$20,'Blockplanung Oktober'!144:144,"APH")+SUMIFS('Blockplanung Oktober'!$18:$18,'Blockplanung Oktober'!144:144,"Orient.Ph.")+SUMIFS('Blockplanung Oktober'!$18:$18,'Blockplanung Oktober'!144:144,"Vertiefung")+SUMIFS('Blockplanung Oktober'!$18:$18,'Blockplanung Oktober'!144:144,"Wahl 1")+SUMIFS('Blockplanung Oktober'!$18:$18,'Blockplanung Oktober'!144:144,"Wahl 2")</f>
        <v>378</v>
      </c>
      <c r="F125" s="9">
        <f>(SUMIFS('Tageplanung April'!$20:$20,'Tageplanung April'!144:144,"AD")+SUMIFS('Tageplanung April'!$17:$17,'Tageplanung April'!144:144,"Orient.Ph.")+SUMIFS('Tageplanung April'!$17:$17,'Tageplanung April'!144:144,"Vertiefung")+SUMIFS('Tageplanung April'!$17:$17,'Tageplanung April'!144:144,"Wahl 1")+SUMIFS('Tageplanung April'!$17:$17,'Tageplanung April'!144:144,"Wahl 2"))*(3+IF($D125="F",2,0))/5+(SUMIFS('Tageplanung August'!$20:$20,'Tageplanung August'!144:144,"AD")+SUMIFS('Tageplanung August'!$17:$17,'Tageplanung August'!144:144,"Orient.Ph.")+SUMIFS('Tageplanung August'!$17:$17,'Tageplanung August'!144:144,"Vertiefung")+SUMIFS('Tageplanung August'!$17:$17,'Tageplanung August'!144:144,"Wahl 1")+SUMIFS('Tageplanung August'!$17:$17,'Tageplanung August'!144:144,"Wahl 2"))*(3+IF($D125="F",2,0))/5+(SUMIFS('Tageplanung Oktober'!$20:$20,'Tageplanung Oktober'!144:144,"AD")+SUMIFS('Tageplanung Oktober'!$17:$17,'Tageplanung Oktober'!144:144,"Orient.Ph.")+SUMIFS('Tageplanung Oktober'!$17:$17,'Tageplanung Oktober'!144:144,"Vertiefung")+SUMIFS('Tageplanung Oktober'!$17:$17,'Tageplanung Oktober'!144:144,"Wahl 1")+SUMIFS('Tageplanung Oktober'!$17:$17,'Tageplanung Oktober'!144:144,"Wahl 2"))*(3+IF($D125="F",2,0))/5+SUMIFS('Blockplanung April'!$20:$20,'Blockplanung April'!144:144,"AD")+SUMIFS('Blockplanung April'!$17:$17,'Blockplanung April'!144:144,"Orient.Ph.")+SUMIFS('Blockplanung April'!$17:$17,'Blockplanung April'!144:144,"Vertiefung")+SUMIFS('Blockplanung April'!$17:$17,'Blockplanung April'!144:144,"Wahl 1")+SUMIFS('Blockplanung April'!$17:$17,'Blockplanung April'!144:144,"Wahl 2")+SUMIFS('Blockplanung August'!$20:$20,'Blockplanung August'!144:144,"AD")+SUMIFS('Blockplanung August'!$17:$17,'Blockplanung August'!144:144,"Orient.Ph.")+SUMIFS('Blockplanung August'!$17:$17,'Blockplanung August'!144:144,"Vertiefung")+SUMIFS('Blockplanung August'!$17:$17,'Blockplanung August'!144:144,"Wahl 1")+SUMIFS('Blockplanung August'!$17:$17,'Blockplanung August'!144:144,"Wahl 2")+SUMIFS('Blockplanung Oktober'!$20:$20,'Blockplanung Oktober'!144:144,"AD")+SUMIFS('Blockplanung Oktober'!$17:$17,'Blockplanung Oktober'!144:144,"Orient.Ph.")+SUMIFS('Blockplanung Oktober'!$17:$17,'Blockplanung Oktober'!144:144,"Vertiefung")+SUMIFS('Blockplanung Oktober'!$17:$17,'Blockplanung Oktober'!144:144,"Wahl 1")+SUMIFS('Blockplanung Oktober'!$17:$17,'Blockplanung Oktober'!144:144,"Wahl 2")</f>
        <v>236</v>
      </c>
      <c r="G125" s="9">
        <f>(SUMIFS('Tageplanung April'!$20:$20,'Tageplanung April'!144:144,"KH")+SUMIFS('Tageplanung April'!$15:$15,'Tageplanung April'!144:144,"Orient.Ph.")+SUMIFS('Tageplanung April'!$15:$15,'Tageplanung April'!144:144,"Vertiefung")+SUMIFS('Tageplanung April'!$15:$15,'Tageplanung April'!144:144,"Wahl 1")+SUMIFS('Tageplanung April'!$15:$15,'Tageplanung April'!144:144,"Wahl 2"))*(3+IF($D125="F",2,0))/5+(SUMIFS('Tageplanung August'!$20:$20,'Tageplanung August'!144:144,"KH")+SUMIFS('Tageplanung August'!$15:$15,'Tageplanung August'!144:144,"Orient.Ph.")+SUMIFS('Tageplanung August'!$15:$15,'Tageplanung August'!144:144,"Vertiefung")+SUMIFS('Tageplanung August'!$15:$15,'Tageplanung August'!144:144,"Wahl 1")+SUMIFS('Tageplanung August'!$15:$15,'Tageplanung August'!144:144,"Wahl 2"))*(3+IF($D125="F",2,0))/5+(SUMIFS('Tageplanung Oktober'!$20:$20,'Tageplanung Oktober'!144:144,"KH")+SUMIFS('Tageplanung Oktober'!$15:$15,'Tageplanung Oktober'!144:144,"Orient.Ph.")+SUMIFS('Tageplanung Oktober'!$15:$15,'Tageplanung Oktober'!144:144,"Vertiefung")+SUMIFS('Tageplanung Oktober'!$15:$15,'Tageplanung Oktober'!144:144,"Wahl 1")+SUMIFS('Tageplanung Oktober'!$15:$15,'Tageplanung Oktober'!144:144,"Wahl 2"))*(3+IF($D125="F",2,0))/5+SUMIFS('Blockplanung April'!$20:$20,'Blockplanung April'!144:144,"KH")+SUMIFS('Blockplanung April'!$15:$15,'Blockplanung April'!144:144,"Orient.Ph.")+SUMIFS('Blockplanung April'!$15:$15,'Blockplanung April'!144:144,"Vertiefung")+SUMIFS('Blockplanung April'!$15:$15,'Blockplanung April'!144:144,"Wahl 1")+SUMIFS('Blockplanung April'!$15:$15,'Blockplanung April'!144:144,"Wahl 2")+SUMIFS('Blockplanung August'!$20:$20,'Blockplanung August'!144:144,"KH")+SUMIFS('Blockplanung August'!$15:$15,'Blockplanung August'!144:144,"Orient.Ph.")+SUMIFS('Blockplanung August'!$15:$15,'Blockplanung August'!144:144,"Vertiefung")+SUMIFS('Blockplanung August'!$15:$15,'Blockplanung August'!144:144,"Wahl 1")+SUMIFS('Blockplanung August'!$15:$15,'Blockplanung August'!144:144,"Wahl 2")+SUMIFS('Blockplanung Oktober'!$20:$20,'Blockplanung Oktober'!144:144,"KH")+SUMIFS('Blockplanung Oktober'!$15:$15,'Blockplanung Oktober'!144:144,"Orient.Ph.")+SUMIFS('Blockplanung Oktober'!$15:$15,'Blockplanung Oktober'!144:144,"Vertiefung")+SUMIFS('Blockplanung Oktober'!$15:$15,'Blockplanung Oktober'!144:144,"Wahl 1")+SUMIFS('Blockplanung Oktober'!$15:$15,'Blockplanung Oktober'!144:144,"Wahl 2")</f>
        <v>164</v>
      </c>
      <c r="H125" s="9">
        <f>(SUMIFS('Tageplanung April'!$20:$20,'Tageplanung April'!144:144,"Päd")+SUMIFS('Tageplanung April'!$16:$16,'Tageplanung April'!144:144,"Orient.Ph.")+SUMIFS('Tageplanung April'!$16:$16,'Tageplanung April'!144:144,"Vertiefung")+SUMIFS('Tageplanung April'!$16:$16,'Tageplanung April'!144:144,"Wahl 1")+SUMIFS('Tageplanung April'!$16:$16,'Tageplanung April'!144:144,"Wahl 2"))*(3+IF($D125="F",2,0))/5+(SUMIFS('Tageplanung August'!$20:$20,'Tageplanung August'!144:144,"Päd")+SUMIFS('Tageplanung August'!$16:$16,'Tageplanung August'!144:144,"Orient.Ph.")+SUMIFS('Tageplanung August'!$16:$16,'Tageplanung August'!144:144,"Vertiefung")+SUMIFS('Tageplanung August'!$16:$16,'Tageplanung August'!144:144,"Wahl 1")+SUMIFS('Tageplanung August'!$16:$16,'Tageplanung August'!144:144,"Wahl 2"))*(3+IF($D125="F",2,0))/5+(SUMIFS('Tageplanung Oktober'!$20:$20,'Tageplanung Oktober'!144:144,"Päd")+SUMIFS('Tageplanung Oktober'!$16:$16,'Tageplanung Oktober'!144:144,"Orient.Ph.")+SUMIFS('Tageplanung Oktober'!$16:$16,'Tageplanung Oktober'!144:144,"Vertiefung")+SUMIFS('Tageplanung Oktober'!$16:$16,'Tageplanung Oktober'!144:144,"Wahl 1")+SUMIFS('Tageplanung Oktober'!$16:$16,'Tageplanung Oktober'!144:144,"Wahl 2"))*(3+IF($D125="F",2,0))/5+SUMIFS('Blockplanung April'!$20:$20,'Blockplanung April'!144:144,"Päd")+SUMIFS('Blockplanung April'!$16:$16,'Blockplanung April'!144:144,"Orient.Ph.")+SUMIFS('Blockplanung April'!$16:$16,'Blockplanung April'!144:144,"Vertiefung")+SUMIFS('Blockplanung April'!$16:$16,'Blockplanung April'!144:144,"Wahl 1")+SUMIFS('Blockplanung April'!$16:$16,'Blockplanung April'!144:144,"Wahl 2")+SUMIFS('Blockplanung August'!$20:$20,'Blockplanung August'!144:144,"Päd")+SUMIFS('Blockplanung August'!$16:$16,'Blockplanung August'!144:144,"Orient.Ph.")+SUMIFS('Blockplanung August'!$16:$16,'Blockplanung August'!144:144,"Vertiefung")+SUMIFS('Blockplanung August'!$16:$16,'Blockplanung August'!144:144,"Wahl 1")+SUMIFS('Blockplanung August'!$16:$16,'Blockplanung August'!144:144,"Wahl 2")+SUMIFS('Blockplanung Oktober'!$20:$20,'Blockplanung Oktober'!144:144,"Päd")+SUMIFS('Blockplanung Oktober'!$16:$16,'Blockplanung Oktober'!144:144,"Orient.Ph.")+SUMIFS('Blockplanung Oktober'!$16:$16,'Blockplanung Oktober'!144:144,"Vertiefung")+SUMIFS('Blockplanung Oktober'!$16:$16,'Blockplanung Oktober'!144:144,"Wahl 1")+SUMIFS('Blockplanung Oktober'!$16:$16,'Blockplanung Oktober'!144:144,"Wahl 2")</f>
        <v>26</v>
      </c>
      <c r="I125" s="9">
        <f>(SUMIFS('Tageplanung April'!$20:$20,'Tageplanung April'!144:144,"Psych")+SUMIFS('Tageplanung April'!$19:$19,'Tageplanung April'!144:144,"Orient.Ph.")+SUMIFS('Tageplanung April'!$19:$19,'Tageplanung April'!144:144,"Vertiefung")+SUMIFS('Tageplanung April'!$19:$19,'Tageplanung April'!144:144,"Wahl 1")+SUMIFS('Tageplanung April'!$19:$19,'Tageplanung April'!144:144,"Wahl 2"))*(3+IF($D125="F",2,0))/5+(SUMIFS('Tageplanung August'!$20:$20,'Tageplanung August'!144:144,"Psych")+SUMIFS('Tageplanung August'!$19:$19,'Tageplanung August'!144:144,"Orient.Ph.")+SUMIFS('Tageplanung August'!$19:$19,'Tageplanung August'!144:144,"Vertiefung")+SUMIFS('Tageplanung August'!$19:$19,'Tageplanung August'!144:144,"Wahl 1")+SUMIFS('Tageplanung August'!$19:$19,'Tageplanung August'!144:144,"Wahl 2"))*(3+IF($D125="F",2,0))/5+(SUMIFS('Tageplanung Oktober'!$20:$20,'Tageplanung Oktober'!144:144,"Psych")+SUMIFS('Tageplanung Oktober'!$19:$19,'Tageplanung Oktober'!144:144,"Orient.Ph.")+SUMIFS('Tageplanung Oktober'!$19:$19,'Tageplanung Oktober'!144:144,"Vertiefung")+SUMIFS('Tageplanung Oktober'!$19:$19,'Tageplanung Oktober'!144:144,"Wahl 1")+SUMIFS('Tageplanung Oktober'!$19:$19,'Tageplanung Oktober'!144:144,"Wahl 2"))*(3+IF($D125="F",2,0))/5+SUMIFS('Blockplanung April'!$20:$20,'Blockplanung April'!144:144,"Psych")+SUMIFS('Blockplanung April'!$19:$19,'Blockplanung April'!144:144,"Orient.Ph.")+SUMIFS('Blockplanung April'!$19:$19,'Blockplanung April'!144:144,"Vertiefung")+SUMIFS('Blockplanung April'!$19:$19,'Blockplanung April'!144:144,"Wahl 1")+SUMIFS('Blockplanung April'!$19:$19,'Blockplanung April'!144:144,"Wahl 2")+SUMIFS('Blockplanung August'!$20:$20,'Blockplanung August'!144:144,"Psych")+SUMIFS('Blockplanung August'!$19:$19,'Blockplanung August'!144:144,"Orient.Ph.")+SUMIFS('Blockplanung August'!$19:$19,'Blockplanung August'!144:144,"Vertiefung")+SUMIFS('Blockplanung August'!$19:$19,'Blockplanung August'!144:144,"Wahl 1")+SUMIFS('Blockplanung August'!$19:$19,'Blockplanung August'!144:144,"Wahl 2")+SUMIFS('Blockplanung Oktober'!$20:$20,'Blockplanung Oktober'!144:144,"Psych")+SUMIFS('Blockplanung Oktober'!$19:$19,'Blockplanung Oktober'!144:144,"Orient.Ph.")+SUMIFS('Blockplanung Oktober'!$19:$19,'Blockplanung Oktober'!144:144,"Vertiefung")+SUMIFS('Blockplanung Oktober'!$19:$19,'Blockplanung Oktober'!144:144,"Wahl 1")+SUMIFS('Blockplanung Oktober'!$19:$19,'Blockplanung Oktober'!144:144,"Wahl 2")</f>
        <v>72</v>
      </c>
      <c r="J125" s="9">
        <f>J124+56</f>
        <v>448</v>
      </c>
      <c r="K125" s="9">
        <f>K124+22</f>
        <v>176</v>
      </c>
      <c r="L125" s="9">
        <f>L124+8</f>
        <v>64</v>
      </c>
      <c r="M125" s="9">
        <f>M124+2</f>
        <v>16</v>
      </c>
      <c r="N125" s="7">
        <f t="shared" si="8"/>
        <v>120</v>
      </c>
      <c r="O125" s="316"/>
    </row>
    <row r="126" spans="1:15" x14ac:dyDescent="0.2">
      <c r="A126" s="258"/>
      <c r="B126" s="309"/>
      <c r="C126" s="11">
        <v>32</v>
      </c>
      <c r="D126" s="39" t="s">
        <v>27</v>
      </c>
      <c r="E126" s="9">
        <f>(SUMIFS('Tageplanung April'!$20:$20,'Tageplanung April'!145:145,"APH")+SUMIFS('Tageplanung April'!$18:$18,'Tageplanung April'!145:145,"Orient.Ph.")+SUMIFS('Tageplanung April'!$18:$18,'Tageplanung April'!145:145,"Vertiefung")+SUMIFS('Tageplanung April'!$18:$18,'Tageplanung April'!145:145,"Wahl 1")+SUMIFS('Tageplanung April'!$18:$18,'Tageplanung April'!145:145,"Wahl 2"))*(3+IF($D126="F",2,0))/5+(SUMIFS('Tageplanung August'!$20:$20,'Tageplanung August'!145:145,"APH")+SUMIFS('Tageplanung August'!$18:$18,'Tageplanung August'!145:145,"Orient.Ph.")+SUMIFS('Tageplanung August'!$18:$18,'Tageplanung August'!145:145,"Vertiefung")+SUMIFS('Tageplanung August'!$18:$18,'Tageplanung August'!145:145,"Wahl 1")+SUMIFS('Tageplanung August'!$18:$18,'Tageplanung August'!145:145,"Wahl 2"))*(3+IF($D126="F",2,0))/5+(SUMIFS('Tageplanung Oktober'!$20:$20,'Tageplanung Oktober'!145:145,"APH")+SUMIFS('Tageplanung Oktober'!$18:$18,'Tageplanung Oktober'!145:145,"Orient.Ph.")+SUMIFS('Tageplanung Oktober'!$18:$18,'Tageplanung Oktober'!145:145,"Vertiefung")+SUMIFS('Tageplanung Oktober'!$18:$18,'Tageplanung Oktober'!145:145,"Wahl 1")+SUMIFS('Tageplanung Oktober'!$18:$18,'Tageplanung Oktober'!145:145,"Wahl 2"))*(3+IF($D126="F",2,0))/5+SUMIFS('Blockplanung April'!$20:$20,'Blockplanung April'!145:145,"APH")+SUMIFS('Blockplanung April'!$18:$18,'Blockplanung April'!145:145,"Orient.Ph.")+SUMIFS('Blockplanung April'!$18:$18,'Blockplanung April'!145:145,"Vertiefung")+SUMIFS('Blockplanung April'!$18:$18,'Blockplanung April'!145:145,"Wahl 1")+SUMIFS('Blockplanung April'!$18:$18,'Blockplanung April'!145:145,"Wahl 2")+SUMIFS('Blockplanung August'!$20:$20,'Blockplanung August'!145:145,"APH")+SUMIFS('Blockplanung August'!$18:$18,'Blockplanung August'!145:145,"Orient.Ph.")+SUMIFS('Blockplanung August'!$18:$18,'Blockplanung August'!145:145,"Vertiefung")+SUMIFS('Blockplanung August'!$18:$18,'Blockplanung August'!145:145,"Wahl 1")+SUMIFS('Blockplanung August'!$18:$18,'Blockplanung August'!145:145,"Wahl 2")+SUMIFS('Blockplanung Oktober'!$20:$20,'Blockplanung Oktober'!145:145,"APH")+SUMIFS('Blockplanung Oktober'!$18:$18,'Blockplanung Oktober'!145:145,"Orient.Ph.")+SUMIFS('Blockplanung Oktober'!$18:$18,'Blockplanung Oktober'!145:145,"Vertiefung")+SUMIFS('Blockplanung Oktober'!$18:$18,'Blockplanung Oktober'!145:145,"Wahl 1")+SUMIFS('Blockplanung Oktober'!$18:$18,'Blockplanung Oktober'!145:145,"Wahl 2")</f>
        <v>458</v>
      </c>
      <c r="F126" s="9">
        <f>(SUMIFS('Tageplanung April'!$20:$20,'Tageplanung April'!145:145,"AD")+SUMIFS('Tageplanung April'!$17:$17,'Tageplanung April'!145:145,"Orient.Ph.")+SUMIFS('Tageplanung April'!$17:$17,'Tageplanung April'!145:145,"Vertiefung")+SUMIFS('Tageplanung April'!$17:$17,'Tageplanung April'!145:145,"Wahl 1")+SUMIFS('Tageplanung April'!$17:$17,'Tageplanung April'!145:145,"Wahl 2"))*(3+IF($D126="F",2,0))/5+(SUMIFS('Tageplanung August'!$20:$20,'Tageplanung August'!145:145,"AD")+SUMIFS('Tageplanung August'!$17:$17,'Tageplanung August'!145:145,"Orient.Ph.")+SUMIFS('Tageplanung August'!$17:$17,'Tageplanung August'!145:145,"Vertiefung")+SUMIFS('Tageplanung August'!$17:$17,'Tageplanung August'!145:145,"Wahl 1")+SUMIFS('Tageplanung August'!$17:$17,'Tageplanung August'!145:145,"Wahl 2"))*(3+IF($D126="F",2,0))/5+(SUMIFS('Tageplanung Oktober'!$20:$20,'Tageplanung Oktober'!145:145,"AD")+SUMIFS('Tageplanung Oktober'!$17:$17,'Tageplanung Oktober'!145:145,"Orient.Ph.")+SUMIFS('Tageplanung Oktober'!$17:$17,'Tageplanung Oktober'!145:145,"Vertiefung")+SUMIFS('Tageplanung Oktober'!$17:$17,'Tageplanung Oktober'!145:145,"Wahl 1")+SUMIFS('Tageplanung Oktober'!$17:$17,'Tageplanung Oktober'!145:145,"Wahl 2"))*(3+IF($D126="F",2,0))/5+SUMIFS('Blockplanung April'!$20:$20,'Blockplanung April'!145:145,"AD")+SUMIFS('Blockplanung April'!$17:$17,'Blockplanung April'!145:145,"Orient.Ph.")+SUMIFS('Blockplanung April'!$17:$17,'Blockplanung April'!145:145,"Vertiefung")+SUMIFS('Blockplanung April'!$17:$17,'Blockplanung April'!145:145,"Wahl 1")+SUMIFS('Blockplanung April'!$17:$17,'Blockplanung April'!145:145,"Wahl 2")+SUMIFS('Blockplanung August'!$20:$20,'Blockplanung August'!145:145,"AD")+SUMIFS('Blockplanung August'!$17:$17,'Blockplanung August'!145:145,"Orient.Ph.")+SUMIFS('Blockplanung August'!$17:$17,'Blockplanung August'!145:145,"Vertiefung")+SUMIFS('Blockplanung August'!$17:$17,'Blockplanung August'!145:145,"Wahl 1")+SUMIFS('Blockplanung August'!$17:$17,'Blockplanung August'!145:145,"Wahl 2")+SUMIFS('Blockplanung Oktober'!$20:$20,'Blockplanung Oktober'!145:145,"AD")+SUMIFS('Blockplanung Oktober'!$17:$17,'Blockplanung Oktober'!145:145,"Orient.Ph.")+SUMIFS('Blockplanung Oktober'!$17:$17,'Blockplanung Oktober'!145:145,"Vertiefung")+SUMIFS('Blockplanung Oktober'!$17:$17,'Blockplanung Oktober'!145:145,"Wahl 1")+SUMIFS('Blockplanung Oktober'!$17:$17,'Blockplanung Oktober'!145:145,"Wahl 2")</f>
        <v>286</v>
      </c>
      <c r="G126" s="9">
        <f>(SUMIFS('Tageplanung April'!$20:$20,'Tageplanung April'!145:145,"KH")+SUMIFS('Tageplanung April'!$15:$15,'Tageplanung April'!145:145,"Orient.Ph.")+SUMIFS('Tageplanung April'!$15:$15,'Tageplanung April'!145:145,"Vertiefung")+SUMIFS('Tageplanung April'!$15:$15,'Tageplanung April'!145:145,"Wahl 1")+SUMIFS('Tageplanung April'!$15:$15,'Tageplanung April'!145:145,"Wahl 2"))*(3+IF($D126="F",2,0))/5+(SUMIFS('Tageplanung August'!$20:$20,'Tageplanung August'!145:145,"KH")+SUMIFS('Tageplanung August'!$15:$15,'Tageplanung August'!145:145,"Orient.Ph.")+SUMIFS('Tageplanung August'!$15:$15,'Tageplanung August'!145:145,"Vertiefung")+SUMIFS('Tageplanung August'!$15:$15,'Tageplanung August'!145:145,"Wahl 1")+SUMIFS('Tageplanung August'!$15:$15,'Tageplanung August'!145:145,"Wahl 2"))*(3+IF($D126="F",2,0))/5+(SUMIFS('Tageplanung Oktober'!$20:$20,'Tageplanung Oktober'!145:145,"KH")+SUMIFS('Tageplanung Oktober'!$15:$15,'Tageplanung Oktober'!145:145,"Orient.Ph.")+SUMIFS('Tageplanung Oktober'!$15:$15,'Tageplanung Oktober'!145:145,"Vertiefung")+SUMIFS('Tageplanung Oktober'!$15:$15,'Tageplanung Oktober'!145:145,"Wahl 1")+SUMIFS('Tageplanung Oktober'!$15:$15,'Tageplanung Oktober'!145:145,"Wahl 2"))*(3+IF($D126="F",2,0))/5+SUMIFS('Blockplanung April'!$20:$20,'Blockplanung April'!145:145,"KH")+SUMIFS('Blockplanung April'!$15:$15,'Blockplanung April'!145:145,"Orient.Ph.")+SUMIFS('Blockplanung April'!$15:$15,'Blockplanung April'!145:145,"Vertiefung")+SUMIFS('Blockplanung April'!$15:$15,'Blockplanung April'!145:145,"Wahl 1")+SUMIFS('Blockplanung April'!$15:$15,'Blockplanung April'!145:145,"Wahl 2")+SUMIFS('Blockplanung August'!$20:$20,'Blockplanung August'!145:145,"KH")+SUMIFS('Blockplanung August'!$15:$15,'Blockplanung August'!145:145,"Orient.Ph.")+SUMIFS('Blockplanung August'!$15:$15,'Blockplanung August'!145:145,"Vertiefung")+SUMIFS('Blockplanung August'!$15:$15,'Blockplanung August'!145:145,"Wahl 1")+SUMIFS('Blockplanung August'!$15:$15,'Blockplanung August'!145:145,"Wahl 2")+SUMIFS('Blockplanung Oktober'!$20:$20,'Blockplanung Oktober'!145:145,"KH")+SUMIFS('Blockplanung Oktober'!$15:$15,'Blockplanung Oktober'!145:145,"Orient.Ph.")+SUMIFS('Blockplanung Oktober'!$15:$15,'Blockplanung Oktober'!145:145,"Vertiefung")+SUMIFS('Blockplanung Oktober'!$15:$15,'Blockplanung Oktober'!145:145,"Wahl 1")+SUMIFS('Blockplanung Oktober'!$15:$15,'Blockplanung Oktober'!145:145,"Wahl 2")</f>
        <v>204</v>
      </c>
      <c r="H126" s="9">
        <f>(SUMIFS('Tageplanung April'!$20:$20,'Tageplanung April'!145:145,"Päd")+SUMIFS('Tageplanung April'!$16:$16,'Tageplanung April'!145:145,"Orient.Ph.")+SUMIFS('Tageplanung April'!$16:$16,'Tageplanung April'!145:145,"Vertiefung")+SUMIFS('Tageplanung April'!$16:$16,'Tageplanung April'!145:145,"Wahl 1")+SUMIFS('Tageplanung April'!$16:$16,'Tageplanung April'!145:145,"Wahl 2"))*(3+IF($D126="F",2,0))/5+(SUMIFS('Tageplanung August'!$20:$20,'Tageplanung August'!145:145,"Päd")+SUMIFS('Tageplanung August'!$16:$16,'Tageplanung August'!145:145,"Orient.Ph.")+SUMIFS('Tageplanung August'!$16:$16,'Tageplanung August'!145:145,"Vertiefung")+SUMIFS('Tageplanung August'!$16:$16,'Tageplanung August'!145:145,"Wahl 1")+SUMIFS('Tageplanung August'!$16:$16,'Tageplanung August'!145:145,"Wahl 2"))*(3+IF($D126="F",2,0))/5+(SUMIFS('Tageplanung Oktober'!$20:$20,'Tageplanung Oktober'!145:145,"Päd")+SUMIFS('Tageplanung Oktober'!$16:$16,'Tageplanung Oktober'!145:145,"Orient.Ph.")+SUMIFS('Tageplanung Oktober'!$16:$16,'Tageplanung Oktober'!145:145,"Vertiefung")+SUMIFS('Tageplanung Oktober'!$16:$16,'Tageplanung Oktober'!145:145,"Wahl 1")+SUMIFS('Tageplanung Oktober'!$16:$16,'Tageplanung Oktober'!145:145,"Wahl 2"))*(3+IF($D126="F",2,0))/5+SUMIFS('Blockplanung April'!$20:$20,'Blockplanung April'!145:145,"Päd")+SUMIFS('Blockplanung April'!$16:$16,'Blockplanung April'!145:145,"Orient.Ph.")+SUMIFS('Blockplanung April'!$16:$16,'Blockplanung April'!145:145,"Vertiefung")+SUMIFS('Blockplanung April'!$16:$16,'Blockplanung April'!145:145,"Wahl 1")+SUMIFS('Blockplanung April'!$16:$16,'Blockplanung April'!145:145,"Wahl 2")+SUMIFS('Blockplanung August'!$20:$20,'Blockplanung August'!145:145,"Päd")+SUMIFS('Blockplanung August'!$16:$16,'Blockplanung August'!145:145,"Orient.Ph.")+SUMIFS('Blockplanung August'!$16:$16,'Blockplanung August'!145:145,"Vertiefung")+SUMIFS('Blockplanung August'!$16:$16,'Blockplanung August'!145:145,"Wahl 1")+SUMIFS('Blockplanung August'!$16:$16,'Blockplanung August'!145:145,"Wahl 2")+SUMIFS('Blockplanung Oktober'!$20:$20,'Blockplanung Oktober'!145:145,"Päd")+SUMIFS('Blockplanung Oktober'!$16:$16,'Blockplanung Oktober'!145:145,"Orient.Ph.")+SUMIFS('Blockplanung Oktober'!$16:$16,'Blockplanung Oktober'!145:145,"Vertiefung")+SUMIFS('Blockplanung Oktober'!$16:$16,'Blockplanung Oktober'!145:145,"Wahl 1")+SUMIFS('Blockplanung Oktober'!$16:$16,'Blockplanung Oktober'!145:145,"Wahl 2")</f>
        <v>36</v>
      </c>
      <c r="I126" s="9">
        <f>(SUMIFS('Tageplanung April'!$20:$20,'Tageplanung April'!145:145,"Psych")+SUMIFS('Tageplanung April'!$19:$19,'Tageplanung April'!145:145,"Orient.Ph.")+SUMIFS('Tageplanung April'!$19:$19,'Tageplanung April'!145:145,"Vertiefung")+SUMIFS('Tageplanung April'!$19:$19,'Tageplanung April'!145:145,"Wahl 1")+SUMIFS('Tageplanung April'!$19:$19,'Tageplanung April'!145:145,"Wahl 2"))*(3+IF($D126="F",2,0))/5+(SUMIFS('Tageplanung August'!$20:$20,'Tageplanung August'!145:145,"Psych")+SUMIFS('Tageplanung August'!$19:$19,'Tageplanung August'!145:145,"Orient.Ph.")+SUMIFS('Tageplanung August'!$19:$19,'Tageplanung August'!145:145,"Vertiefung")+SUMIFS('Tageplanung August'!$19:$19,'Tageplanung August'!145:145,"Wahl 1")+SUMIFS('Tageplanung August'!$19:$19,'Tageplanung August'!145:145,"Wahl 2"))*(3+IF($D126="F",2,0))/5+(SUMIFS('Tageplanung Oktober'!$20:$20,'Tageplanung Oktober'!145:145,"Psych")+SUMIFS('Tageplanung Oktober'!$19:$19,'Tageplanung Oktober'!145:145,"Orient.Ph.")+SUMIFS('Tageplanung Oktober'!$19:$19,'Tageplanung Oktober'!145:145,"Vertiefung")+SUMIFS('Tageplanung Oktober'!$19:$19,'Tageplanung Oktober'!145:145,"Wahl 1")+SUMIFS('Tageplanung Oktober'!$19:$19,'Tageplanung Oktober'!145:145,"Wahl 2"))*(3+IF($D126="F",2,0))/5+SUMIFS('Blockplanung April'!$20:$20,'Blockplanung April'!145:145,"Psych")+SUMIFS('Blockplanung April'!$19:$19,'Blockplanung April'!145:145,"Orient.Ph.")+SUMIFS('Blockplanung April'!$19:$19,'Blockplanung April'!145:145,"Vertiefung")+SUMIFS('Blockplanung April'!$19:$19,'Blockplanung April'!145:145,"Wahl 1")+SUMIFS('Blockplanung April'!$19:$19,'Blockplanung April'!145:145,"Wahl 2")+SUMIFS('Blockplanung August'!$20:$20,'Blockplanung August'!145:145,"Psych")+SUMIFS('Blockplanung August'!$19:$19,'Blockplanung August'!145:145,"Orient.Ph.")+SUMIFS('Blockplanung August'!$19:$19,'Blockplanung August'!145:145,"Vertiefung")+SUMIFS('Blockplanung August'!$19:$19,'Blockplanung August'!145:145,"Wahl 1")+SUMIFS('Blockplanung August'!$19:$19,'Blockplanung August'!145:145,"Wahl 2")+SUMIFS('Blockplanung Oktober'!$20:$20,'Blockplanung Oktober'!145:145,"Psych")+SUMIFS('Blockplanung Oktober'!$19:$19,'Blockplanung Oktober'!145:145,"Orient.Ph.")+SUMIFS('Blockplanung Oktober'!$19:$19,'Blockplanung Oktober'!145:145,"Vertiefung")+SUMIFS('Blockplanung Oktober'!$19:$19,'Blockplanung Oktober'!145:145,"Wahl 1")+SUMIFS('Blockplanung Oktober'!$19:$19,'Blockplanung Oktober'!145:145,"Wahl 2")</f>
        <v>72</v>
      </c>
      <c r="J126" s="9">
        <f t="shared" si="9"/>
        <v>448</v>
      </c>
      <c r="K126" s="9">
        <f t="shared" si="5"/>
        <v>176</v>
      </c>
      <c r="L126" s="9">
        <f t="shared" si="6"/>
        <v>64</v>
      </c>
      <c r="M126" s="9">
        <f t="shared" si="7"/>
        <v>16</v>
      </c>
      <c r="N126" s="7">
        <f t="shared" si="8"/>
        <v>120</v>
      </c>
      <c r="O126" s="316"/>
    </row>
    <row r="127" spans="1:15" x14ac:dyDescent="0.2">
      <c r="A127" s="258"/>
      <c r="B127" s="309"/>
      <c r="C127" s="11">
        <v>33</v>
      </c>
      <c r="D127" s="39" t="s">
        <v>27</v>
      </c>
      <c r="E127" s="9">
        <f>(SUMIFS('Tageplanung April'!$20:$20,'Tageplanung April'!146:146,"APH")+SUMIFS('Tageplanung April'!$18:$18,'Tageplanung April'!146:146,"Orient.Ph.")+SUMIFS('Tageplanung April'!$18:$18,'Tageplanung April'!146:146,"Vertiefung")+SUMIFS('Tageplanung April'!$18:$18,'Tageplanung April'!146:146,"Wahl 1")+SUMIFS('Tageplanung April'!$18:$18,'Tageplanung April'!146:146,"Wahl 2"))*(3+IF($D127="F",2,0))/5+(SUMIFS('Tageplanung August'!$20:$20,'Tageplanung August'!146:146,"APH")+SUMIFS('Tageplanung August'!$18:$18,'Tageplanung August'!146:146,"Orient.Ph.")+SUMIFS('Tageplanung August'!$18:$18,'Tageplanung August'!146:146,"Vertiefung")+SUMIFS('Tageplanung August'!$18:$18,'Tageplanung August'!146:146,"Wahl 1")+SUMIFS('Tageplanung August'!$18:$18,'Tageplanung August'!146:146,"Wahl 2"))*(3+IF($D127="F",2,0))/5+(SUMIFS('Tageplanung Oktober'!$20:$20,'Tageplanung Oktober'!146:146,"APH")+SUMIFS('Tageplanung Oktober'!$18:$18,'Tageplanung Oktober'!146:146,"Orient.Ph.")+SUMIFS('Tageplanung Oktober'!$18:$18,'Tageplanung Oktober'!146:146,"Vertiefung")+SUMIFS('Tageplanung Oktober'!$18:$18,'Tageplanung Oktober'!146:146,"Wahl 1")+SUMIFS('Tageplanung Oktober'!$18:$18,'Tageplanung Oktober'!146:146,"Wahl 2"))*(3+IF($D127="F",2,0))/5+SUMIFS('Blockplanung April'!$20:$20,'Blockplanung April'!146:146,"APH")+SUMIFS('Blockplanung April'!$18:$18,'Blockplanung April'!146:146,"Orient.Ph.")+SUMIFS('Blockplanung April'!$18:$18,'Blockplanung April'!146:146,"Vertiefung")+SUMIFS('Blockplanung April'!$18:$18,'Blockplanung April'!146:146,"Wahl 1")+SUMIFS('Blockplanung April'!$18:$18,'Blockplanung April'!146:146,"Wahl 2")+SUMIFS('Blockplanung August'!$20:$20,'Blockplanung August'!146:146,"APH")+SUMIFS('Blockplanung August'!$18:$18,'Blockplanung August'!146:146,"Orient.Ph.")+SUMIFS('Blockplanung August'!$18:$18,'Blockplanung August'!146:146,"Vertiefung")+SUMIFS('Blockplanung August'!$18:$18,'Blockplanung August'!146:146,"Wahl 1")+SUMIFS('Blockplanung August'!$18:$18,'Blockplanung August'!146:146,"Wahl 2")+SUMIFS('Blockplanung Oktober'!$20:$20,'Blockplanung Oktober'!146:146,"APH")+SUMIFS('Blockplanung Oktober'!$18:$18,'Blockplanung Oktober'!146:146,"Orient.Ph.")+SUMIFS('Blockplanung Oktober'!$18:$18,'Blockplanung Oktober'!146:146,"Vertiefung")+SUMIFS('Blockplanung Oktober'!$18:$18,'Blockplanung Oktober'!146:146,"Wahl 1")+SUMIFS('Blockplanung Oktober'!$18:$18,'Blockplanung Oktober'!146:146,"Wahl 2")</f>
        <v>458</v>
      </c>
      <c r="F127" s="9">
        <f>(SUMIFS('Tageplanung April'!$20:$20,'Tageplanung April'!146:146,"AD")+SUMIFS('Tageplanung April'!$17:$17,'Tageplanung April'!146:146,"Orient.Ph.")+SUMIFS('Tageplanung April'!$17:$17,'Tageplanung April'!146:146,"Vertiefung")+SUMIFS('Tageplanung April'!$17:$17,'Tageplanung April'!146:146,"Wahl 1")+SUMIFS('Tageplanung April'!$17:$17,'Tageplanung April'!146:146,"Wahl 2"))*(3+IF($D127="F",2,0))/5+(SUMIFS('Tageplanung August'!$20:$20,'Tageplanung August'!146:146,"AD")+SUMIFS('Tageplanung August'!$17:$17,'Tageplanung August'!146:146,"Orient.Ph.")+SUMIFS('Tageplanung August'!$17:$17,'Tageplanung August'!146:146,"Vertiefung")+SUMIFS('Tageplanung August'!$17:$17,'Tageplanung August'!146:146,"Wahl 1")+SUMIFS('Tageplanung August'!$17:$17,'Tageplanung August'!146:146,"Wahl 2"))*(3+IF($D127="F",2,0))/5+(SUMIFS('Tageplanung Oktober'!$20:$20,'Tageplanung Oktober'!146:146,"AD")+SUMIFS('Tageplanung Oktober'!$17:$17,'Tageplanung Oktober'!146:146,"Orient.Ph.")+SUMIFS('Tageplanung Oktober'!$17:$17,'Tageplanung Oktober'!146:146,"Vertiefung")+SUMIFS('Tageplanung Oktober'!$17:$17,'Tageplanung Oktober'!146:146,"Wahl 1")+SUMIFS('Tageplanung Oktober'!$17:$17,'Tageplanung Oktober'!146:146,"Wahl 2"))*(3+IF($D127="F",2,0))/5+SUMIFS('Blockplanung April'!$20:$20,'Blockplanung April'!146:146,"AD")+SUMIFS('Blockplanung April'!$17:$17,'Blockplanung April'!146:146,"Orient.Ph.")+SUMIFS('Blockplanung April'!$17:$17,'Blockplanung April'!146:146,"Vertiefung")+SUMIFS('Blockplanung April'!$17:$17,'Blockplanung April'!146:146,"Wahl 1")+SUMIFS('Blockplanung April'!$17:$17,'Blockplanung April'!146:146,"Wahl 2")+SUMIFS('Blockplanung August'!$20:$20,'Blockplanung August'!146:146,"AD")+SUMIFS('Blockplanung August'!$17:$17,'Blockplanung August'!146:146,"Orient.Ph.")+SUMIFS('Blockplanung August'!$17:$17,'Blockplanung August'!146:146,"Vertiefung")+SUMIFS('Blockplanung August'!$17:$17,'Blockplanung August'!146:146,"Wahl 1")+SUMIFS('Blockplanung August'!$17:$17,'Blockplanung August'!146:146,"Wahl 2")+SUMIFS('Blockplanung Oktober'!$20:$20,'Blockplanung Oktober'!146:146,"AD")+SUMIFS('Blockplanung Oktober'!$17:$17,'Blockplanung Oktober'!146:146,"Orient.Ph.")+SUMIFS('Blockplanung Oktober'!$17:$17,'Blockplanung Oktober'!146:146,"Vertiefung")+SUMIFS('Blockplanung Oktober'!$17:$17,'Blockplanung Oktober'!146:146,"Wahl 1")+SUMIFS('Blockplanung Oktober'!$17:$17,'Blockplanung Oktober'!146:146,"Wahl 2")</f>
        <v>286</v>
      </c>
      <c r="G127" s="9">
        <f>(SUMIFS('Tageplanung April'!$20:$20,'Tageplanung April'!146:146,"KH")+SUMIFS('Tageplanung April'!$15:$15,'Tageplanung April'!146:146,"Orient.Ph.")+SUMIFS('Tageplanung April'!$15:$15,'Tageplanung April'!146:146,"Vertiefung")+SUMIFS('Tageplanung April'!$15:$15,'Tageplanung April'!146:146,"Wahl 1")+SUMIFS('Tageplanung April'!$15:$15,'Tageplanung April'!146:146,"Wahl 2"))*(3+IF($D127="F",2,0))/5+(SUMIFS('Tageplanung August'!$20:$20,'Tageplanung August'!146:146,"KH")+SUMIFS('Tageplanung August'!$15:$15,'Tageplanung August'!146:146,"Orient.Ph.")+SUMIFS('Tageplanung August'!$15:$15,'Tageplanung August'!146:146,"Vertiefung")+SUMIFS('Tageplanung August'!$15:$15,'Tageplanung August'!146:146,"Wahl 1")+SUMIFS('Tageplanung August'!$15:$15,'Tageplanung August'!146:146,"Wahl 2"))*(3+IF($D127="F",2,0))/5+(SUMIFS('Tageplanung Oktober'!$20:$20,'Tageplanung Oktober'!146:146,"KH")+SUMIFS('Tageplanung Oktober'!$15:$15,'Tageplanung Oktober'!146:146,"Orient.Ph.")+SUMIFS('Tageplanung Oktober'!$15:$15,'Tageplanung Oktober'!146:146,"Vertiefung")+SUMIFS('Tageplanung Oktober'!$15:$15,'Tageplanung Oktober'!146:146,"Wahl 1")+SUMIFS('Tageplanung Oktober'!$15:$15,'Tageplanung Oktober'!146:146,"Wahl 2"))*(3+IF($D127="F",2,0))/5+SUMIFS('Blockplanung April'!$20:$20,'Blockplanung April'!146:146,"KH")+SUMIFS('Blockplanung April'!$15:$15,'Blockplanung April'!146:146,"Orient.Ph.")+SUMIFS('Blockplanung April'!$15:$15,'Blockplanung April'!146:146,"Vertiefung")+SUMIFS('Blockplanung April'!$15:$15,'Blockplanung April'!146:146,"Wahl 1")+SUMIFS('Blockplanung April'!$15:$15,'Blockplanung April'!146:146,"Wahl 2")+SUMIFS('Blockplanung August'!$20:$20,'Blockplanung August'!146:146,"KH")+SUMIFS('Blockplanung August'!$15:$15,'Blockplanung August'!146:146,"Orient.Ph.")+SUMIFS('Blockplanung August'!$15:$15,'Blockplanung August'!146:146,"Vertiefung")+SUMIFS('Blockplanung August'!$15:$15,'Blockplanung August'!146:146,"Wahl 1")+SUMIFS('Blockplanung August'!$15:$15,'Blockplanung August'!146:146,"Wahl 2")+SUMIFS('Blockplanung Oktober'!$20:$20,'Blockplanung Oktober'!146:146,"KH")+SUMIFS('Blockplanung Oktober'!$15:$15,'Blockplanung Oktober'!146:146,"Orient.Ph.")+SUMIFS('Blockplanung Oktober'!$15:$15,'Blockplanung Oktober'!146:146,"Vertiefung")+SUMIFS('Blockplanung Oktober'!$15:$15,'Blockplanung Oktober'!146:146,"Wahl 1")+SUMIFS('Blockplanung Oktober'!$15:$15,'Blockplanung Oktober'!146:146,"Wahl 2")</f>
        <v>204</v>
      </c>
      <c r="H127" s="9">
        <f>(SUMIFS('Tageplanung April'!$20:$20,'Tageplanung April'!146:146,"Päd")+SUMIFS('Tageplanung April'!$16:$16,'Tageplanung April'!146:146,"Orient.Ph.")+SUMIFS('Tageplanung April'!$16:$16,'Tageplanung April'!146:146,"Vertiefung")+SUMIFS('Tageplanung April'!$16:$16,'Tageplanung April'!146:146,"Wahl 1")+SUMIFS('Tageplanung April'!$16:$16,'Tageplanung April'!146:146,"Wahl 2"))*(3+IF($D127="F",2,0))/5+(SUMIFS('Tageplanung August'!$20:$20,'Tageplanung August'!146:146,"Päd")+SUMIFS('Tageplanung August'!$16:$16,'Tageplanung August'!146:146,"Orient.Ph.")+SUMIFS('Tageplanung August'!$16:$16,'Tageplanung August'!146:146,"Vertiefung")+SUMIFS('Tageplanung August'!$16:$16,'Tageplanung August'!146:146,"Wahl 1")+SUMIFS('Tageplanung August'!$16:$16,'Tageplanung August'!146:146,"Wahl 2"))*(3+IF($D127="F",2,0))/5+(SUMIFS('Tageplanung Oktober'!$20:$20,'Tageplanung Oktober'!146:146,"Päd")+SUMIFS('Tageplanung Oktober'!$16:$16,'Tageplanung Oktober'!146:146,"Orient.Ph.")+SUMIFS('Tageplanung Oktober'!$16:$16,'Tageplanung Oktober'!146:146,"Vertiefung")+SUMIFS('Tageplanung Oktober'!$16:$16,'Tageplanung Oktober'!146:146,"Wahl 1")+SUMIFS('Tageplanung Oktober'!$16:$16,'Tageplanung Oktober'!146:146,"Wahl 2"))*(3+IF($D127="F",2,0))/5+SUMIFS('Blockplanung April'!$20:$20,'Blockplanung April'!146:146,"Päd")+SUMIFS('Blockplanung April'!$16:$16,'Blockplanung April'!146:146,"Orient.Ph.")+SUMIFS('Blockplanung April'!$16:$16,'Blockplanung April'!146:146,"Vertiefung")+SUMIFS('Blockplanung April'!$16:$16,'Blockplanung April'!146:146,"Wahl 1")+SUMIFS('Blockplanung April'!$16:$16,'Blockplanung April'!146:146,"Wahl 2")+SUMIFS('Blockplanung August'!$20:$20,'Blockplanung August'!146:146,"Päd")+SUMIFS('Blockplanung August'!$16:$16,'Blockplanung August'!146:146,"Orient.Ph.")+SUMIFS('Blockplanung August'!$16:$16,'Blockplanung August'!146:146,"Vertiefung")+SUMIFS('Blockplanung August'!$16:$16,'Blockplanung August'!146:146,"Wahl 1")+SUMIFS('Blockplanung August'!$16:$16,'Blockplanung August'!146:146,"Wahl 2")+SUMIFS('Blockplanung Oktober'!$20:$20,'Blockplanung Oktober'!146:146,"Päd")+SUMIFS('Blockplanung Oktober'!$16:$16,'Blockplanung Oktober'!146:146,"Orient.Ph.")+SUMIFS('Blockplanung Oktober'!$16:$16,'Blockplanung Oktober'!146:146,"Vertiefung")+SUMIFS('Blockplanung Oktober'!$16:$16,'Blockplanung Oktober'!146:146,"Wahl 1")+SUMIFS('Blockplanung Oktober'!$16:$16,'Blockplanung Oktober'!146:146,"Wahl 2")</f>
        <v>36</v>
      </c>
      <c r="I127" s="9">
        <f>(SUMIFS('Tageplanung April'!$20:$20,'Tageplanung April'!146:146,"Psych")+SUMIFS('Tageplanung April'!$19:$19,'Tageplanung April'!146:146,"Orient.Ph.")+SUMIFS('Tageplanung April'!$19:$19,'Tageplanung April'!146:146,"Vertiefung")+SUMIFS('Tageplanung April'!$19:$19,'Tageplanung April'!146:146,"Wahl 1")+SUMIFS('Tageplanung April'!$19:$19,'Tageplanung April'!146:146,"Wahl 2"))*(3+IF($D127="F",2,0))/5+(SUMIFS('Tageplanung August'!$20:$20,'Tageplanung August'!146:146,"Psych")+SUMIFS('Tageplanung August'!$19:$19,'Tageplanung August'!146:146,"Orient.Ph.")+SUMIFS('Tageplanung August'!$19:$19,'Tageplanung August'!146:146,"Vertiefung")+SUMIFS('Tageplanung August'!$19:$19,'Tageplanung August'!146:146,"Wahl 1")+SUMIFS('Tageplanung August'!$19:$19,'Tageplanung August'!146:146,"Wahl 2"))*(3+IF($D127="F",2,0))/5+(SUMIFS('Tageplanung Oktober'!$20:$20,'Tageplanung Oktober'!146:146,"Psych")+SUMIFS('Tageplanung Oktober'!$19:$19,'Tageplanung Oktober'!146:146,"Orient.Ph.")+SUMIFS('Tageplanung Oktober'!$19:$19,'Tageplanung Oktober'!146:146,"Vertiefung")+SUMIFS('Tageplanung Oktober'!$19:$19,'Tageplanung Oktober'!146:146,"Wahl 1")+SUMIFS('Tageplanung Oktober'!$19:$19,'Tageplanung Oktober'!146:146,"Wahl 2"))*(3+IF($D127="F",2,0))/5+SUMIFS('Blockplanung April'!$20:$20,'Blockplanung April'!146:146,"Psych")+SUMIFS('Blockplanung April'!$19:$19,'Blockplanung April'!146:146,"Orient.Ph.")+SUMIFS('Blockplanung April'!$19:$19,'Blockplanung April'!146:146,"Vertiefung")+SUMIFS('Blockplanung April'!$19:$19,'Blockplanung April'!146:146,"Wahl 1")+SUMIFS('Blockplanung April'!$19:$19,'Blockplanung April'!146:146,"Wahl 2")+SUMIFS('Blockplanung August'!$20:$20,'Blockplanung August'!146:146,"Psych")+SUMIFS('Blockplanung August'!$19:$19,'Blockplanung August'!146:146,"Orient.Ph.")+SUMIFS('Blockplanung August'!$19:$19,'Blockplanung August'!146:146,"Vertiefung")+SUMIFS('Blockplanung August'!$19:$19,'Blockplanung August'!146:146,"Wahl 1")+SUMIFS('Blockplanung August'!$19:$19,'Blockplanung August'!146:146,"Wahl 2")+SUMIFS('Blockplanung Oktober'!$20:$20,'Blockplanung Oktober'!146:146,"Psych")+SUMIFS('Blockplanung Oktober'!$19:$19,'Blockplanung Oktober'!146:146,"Orient.Ph.")+SUMIFS('Blockplanung Oktober'!$19:$19,'Blockplanung Oktober'!146:146,"Vertiefung")+SUMIFS('Blockplanung Oktober'!$19:$19,'Blockplanung Oktober'!146:146,"Wahl 1")+SUMIFS('Blockplanung Oktober'!$19:$19,'Blockplanung Oktober'!146:146,"Wahl 2")</f>
        <v>72</v>
      </c>
      <c r="J127" s="9">
        <f t="shared" si="9"/>
        <v>448</v>
      </c>
      <c r="K127" s="9">
        <f t="shared" si="5"/>
        <v>176</v>
      </c>
      <c r="L127" s="9">
        <f t="shared" si="6"/>
        <v>64</v>
      </c>
      <c r="M127" s="9">
        <f t="shared" si="7"/>
        <v>16</v>
      </c>
      <c r="N127" s="7">
        <f t="shared" si="8"/>
        <v>120</v>
      </c>
      <c r="O127" s="316"/>
    </row>
    <row r="128" spans="1:15" x14ac:dyDescent="0.2">
      <c r="A128" s="258"/>
      <c r="B128" s="309"/>
      <c r="C128" s="11">
        <v>34</v>
      </c>
      <c r="D128" s="39" t="s">
        <v>27</v>
      </c>
      <c r="E128" s="9">
        <f>(SUMIFS('Tageplanung April'!$20:$20,'Tageplanung April'!147:147,"APH")+SUMIFS('Tageplanung April'!$18:$18,'Tageplanung April'!147:147,"Orient.Ph.")+SUMIFS('Tageplanung April'!$18:$18,'Tageplanung April'!147:147,"Vertiefung")+SUMIFS('Tageplanung April'!$18:$18,'Tageplanung April'!147:147,"Wahl 1")+SUMIFS('Tageplanung April'!$18:$18,'Tageplanung April'!147:147,"Wahl 2"))*(3+IF($D128="F",2,0))/5+(SUMIFS('Tageplanung August'!$20:$20,'Tageplanung August'!147:147,"APH")+SUMIFS('Tageplanung August'!$18:$18,'Tageplanung August'!147:147,"Orient.Ph.")+SUMIFS('Tageplanung August'!$18:$18,'Tageplanung August'!147:147,"Vertiefung")+SUMIFS('Tageplanung August'!$18:$18,'Tageplanung August'!147:147,"Wahl 1")+SUMIFS('Tageplanung August'!$18:$18,'Tageplanung August'!147:147,"Wahl 2"))*(3+IF($D128="F",2,0))/5+(SUMIFS('Tageplanung Oktober'!$20:$20,'Tageplanung Oktober'!147:147,"APH")+SUMIFS('Tageplanung Oktober'!$18:$18,'Tageplanung Oktober'!147:147,"Orient.Ph.")+SUMIFS('Tageplanung Oktober'!$18:$18,'Tageplanung Oktober'!147:147,"Vertiefung")+SUMIFS('Tageplanung Oktober'!$18:$18,'Tageplanung Oktober'!147:147,"Wahl 1")+SUMIFS('Tageplanung Oktober'!$18:$18,'Tageplanung Oktober'!147:147,"Wahl 2"))*(3+IF($D128="F",2,0))/5+SUMIFS('Blockplanung April'!$20:$20,'Blockplanung April'!147:147,"APH")+SUMIFS('Blockplanung April'!$18:$18,'Blockplanung April'!147:147,"Orient.Ph.")+SUMIFS('Blockplanung April'!$18:$18,'Blockplanung April'!147:147,"Vertiefung")+SUMIFS('Blockplanung April'!$18:$18,'Blockplanung April'!147:147,"Wahl 1")+SUMIFS('Blockplanung April'!$18:$18,'Blockplanung April'!147:147,"Wahl 2")+SUMIFS('Blockplanung August'!$20:$20,'Blockplanung August'!147:147,"APH")+SUMIFS('Blockplanung August'!$18:$18,'Blockplanung August'!147:147,"Orient.Ph.")+SUMIFS('Blockplanung August'!$18:$18,'Blockplanung August'!147:147,"Vertiefung")+SUMIFS('Blockplanung August'!$18:$18,'Blockplanung August'!147:147,"Wahl 1")+SUMIFS('Blockplanung August'!$18:$18,'Blockplanung August'!147:147,"Wahl 2")+SUMIFS('Blockplanung Oktober'!$20:$20,'Blockplanung Oktober'!147:147,"APH")+SUMIFS('Blockplanung Oktober'!$18:$18,'Blockplanung Oktober'!147:147,"Orient.Ph.")+SUMIFS('Blockplanung Oktober'!$18:$18,'Blockplanung Oktober'!147:147,"Vertiefung")+SUMIFS('Blockplanung Oktober'!$18:$18,'Blockplanung Oktober'!147:147,"Wahl 1")+SUMIFS('Blockplanung Oktober'!$18:$18,'Blockplanung Oktober'!147:147,"Wahl 2")</f>
        <v>454</v>
      </c>
      <c r="F128" s="9">
        <f>(SUMIFS('Tageplanung April'!$20:$20,'Tageplanung April'!147:147,"AD")+SUMIFS('Tageplanung April'!$17:$17,'Tageplanung April'!147:147,"Orient.Ph.")+SUMIFS('Tageplanung April'!$17:$17,'Tageplanung April'!147:147,"Vertiefung")+SUMIFS('Tageplanung April'!$17:$17,'Tageplanung April'!147:147,"Wahl 1")+SUMIFS('Tageplanung April'!$17:$17,'Tageplanung April'!147:147,"Wahl 2"))*(3+IF($D128="F",2,0))/5+(SUMIFS('Tageplanung August'!$20:$20,'Tageplanung August'!147:147,"AD")+SUMIFS('Tageplanung August'!$17:$17,'Tageplanung August'!147:147,"Orient.Ph.")+SUMIFS('Tageplanung August'!$17:$17,'Tageplanung August'!147:147,"Vertiefung")+SUMIFS('Tageplanung August'!$17:$17,'Tageplanung August'!147:147,"Wahl 1")+SUMIFS('Tageplanung August'!$17:$17,'Tageplanung August'!147:147,"Wahl 2"))*(3+IF($D128="F",2,0))/5+(SUMIFS('Tageplanung Oktober'!$20:$20,'Tageplanung Oktober'!147:147,"AD")+SUMIFS('Tageplanung Oktober'!$17:$17,'Tageplanung Oktober'!147:147,"Orient.Ph.")+SUMIFS('Tageplanung Oktober'!$17:$17,'Tageplanung Oktober'!147:147,"Vertiefung")+SUMIFS('Tageplanung Oktober'!$17:$17,'Tageplanung Oktober'!147:147,"Wahl 1")+SUMIFS('Tageplanung Oktober'!$17:$17,'Tageplanung Oktober'!147:147,"Wahl 2"))*(3+IF($D128="F",2,0))/5+SUMIFS('Blockplanung April'!$20:$20,'Blockplanung April'!147:147,"AD")+SUMIFS('Blockplanung April'!$17:$17,'Blockplanung April'!147:147,"Orient.Ph.")+SUMIFS('Blockplanung April'!$17:$17,'Blockplanung April'!147:147,"Vertiefung")+SUMIFS('Blockplanung April'!$17:$17,'Blockplanung April'!147:147,"Wahl 1")+SUMIFS('Blockplanung April'!$17:$17,'Blockplanung April'!147:147,"Wahl 2")+SUMIFS('Blockplanung August'!$20:$20,'Blockplanung August'!147:147,"AD")+SUMIFS('Blockplanung August'!$17:$17,'Blockplanung August'!147:147,"Orient.Ph.")+SUMIFS('Blockplanung August'!$17:$17,'Blockplanung August'!147:147,"Vertiefung")+SUMIFS('Blockplanung August'!$17:$17,'Blockplanung August'!147:147,"Wahl 1")+SUMIFS('Blockplanung August'!$17:$17,'Blockplanung August'!147:147,"Wahl 2")+SUMIFS('Blockplanung Oktober'!$20:$20,'Blockplanung Oktober'!147:147,"AD")+SUMIFS('Blockplanung Oktober'!$17:$17,'Blockplanung Oktober'!147:147,"Orient.Ph.")+SUMIFS('Blockplanung Oktober'!$17:$17,'Blockplanung Oktober'!147:147,"Vertiefung")+SUMIFS('Blockplanung Oktober'!$17:$17,'Blockplanung Oktober'!147:147,"Wahl 1")+SUMIFS('Blockplanung Oktober'!$17:$17,'Blockplanung Oktober'!147:147,"Wahl 2")</f>
        <v>286</v>
      </c>
      <c r="G128" s="9">
        <f>(SUMIFS('Tageplanung April'!$20:$20,'Tageplanung April'!147:147,"KH")+SUMIFS('Tageplanung April'!$15:$15,'Tageplanung April'!147:147,"Orient.Ph.")+SUMIFS('Tageplanung April'!$15:$15,'Tageplanung April'!147:147,"Vertiefung")+SUMIFS('Tageplanung April'!$15:$15,'Tageplanung April'!147:147,"Wahl 1")+SUMIFS('Tageplanung April'!$15:$15,'Tageplanung April'!147:147,"Wahl 2"))*(3+IF($D128="F",2,0))/5+(SUMIFS('Tageplanung August'!$20:$20,'Tageplanung August'!147:147,"KH")+SUMIFS('Tageplanung August'!$15:$15,'Tageplanung August'!147:147,"Orient.Ph.")+SUMIFS('Tageplanung August'!$15:$15,'Tageplanung August'!147:147,"Vertiefung")+SUMIFS('Tageplanung August'!$15:$15,'Tageplanung August'!147:147,"Wahl 1")+SUMIFS('Tageplanung August'!$15:$15,'Tageplanung August'!147:147,"Wahl 2"))*(3+IF($D128="F",2,0))/5+(SUMIFS('Tageplanung Oktober'!$20:$20,'Tageplanung Oktober'!147:147,"KH")+SUMIFS('Tageplanung Oktober'!$15:$15,'Tageplanung Oktober'!147:147,"Orient.Ph.")+SUMIFS('Tageplanung Oktober'!$15:$15,'Tageplanung Oktober'!147:147,"Vertiefung")+SUMIFS('Tageplanung Oktober'!$15:$15,'Tageplanung Oktober'!147:147,"Wahl 1")+SUMIFS('Tageplanung Oktober'!$15:$15,'Tageplanung Oktober'!147:147,"Wahl 2"))*(3+IF($D128="F",2,0))/5+SUMIFS('Blockplanung April'!$20:$20,'Blockplanung April'!147:147,"KH")+SUMIFS('Blockplanung April'!$15:$15,'Blockplanung April'!147:147,"Orient.Ph.")+SUMIFS('Blockplanung April'!$15:$15,'Blockplanung April'!147:147,"Vertiefung")+SUMIFS('Blockplanung April'!$15:$15,'Blockplanung April'!147:147,"Wahl 1")+SUMIFS('Blockplanung April'!$15:$15,'Blockplanung April'!147:147,"Wahl 2")+SUMIFS('Blockplanung August'!$20:$20,'Blockplanung August'!147:147,"KH")+SUMIFS('Blockplanung August'!$15:$15,'Blockplanung August'!147:147,"Orient.Ph.")+SUMIFS('Blockplanung August'!$15:$15,'Blockplanung August'!147:147,"Vertiefung")+SUMIFS('Blockplanung August'!$15:$15,'Blockplanung August'!147:147,"Wahl 1")+SUMIFS('Blockplanung August'!$15:$15,'Blockplanung August'!147:147,"Wahl 2")+SUMIFS('Blockplanung Oktober'!$20:$20,'Blockplanung Oktober'!147:147,"KH")+SUMIFS('Blockplanung Oktober'!$15:$15,'Blockplanung Oktober'!147:147,"Orient.Ph.")+SUMIFS('Blockplanung Oktober'!$15:$15,'Blockplanung Oktober'!147:147,"Vertiefung")+SUMIFS('Blockplanung Oktober'!$15:$15,'Blockplanung Oktober'!147:147,"Wahl 1")+SUMIFS('Blockplanung Oktober'!$15:$15,'Blockplanung Oktober'!147:147,"Wahl 2")</f>
        <v>212</v>
      </c>
      <c r="H128" s="9">
        <f>(SUMIFS('Tageplanung April'!$20:$20,'Tageplanung April'!147:147,"Päd")+SUMIFS('Tageplanung April'!$16:$16,'Tageplanung April'!147:147,"Orient.Ph.")+SUMIFS('Tageplanung April'!$16:$16,'Tageplanung April'!147:147,"Vertiefung")+SUMIFS('Tageplanung April'!$16:$16,'Tageplanung April'!147:147,"Wahl 1")+SUMIFS('Tageplanung April'!$16:$16,'Tageplanung April'!147:147,"Wahl 2"))*(3+IF($D128="F",2,0))/5+(SUMIFS('Tageplanung August'!$20:$20,'Tageplanung August'!147:147,"Päd")+SUMIFS('Tageplanung August'!$16:$16,'Tageplanung August'!147:147,"Orient.Ph.")+SUMIFS('Tageplanung August'!$16:$16,'Tageplanung August'!147:147,"Vertiefung")+SUMIFS('Tageplanung August'!$16:$16,'Tageplanung August'!147:147,"Wahl 1")+SUMIFS('Tageplanung August'!$16:$16,'Tageplanung August'!147:147,"Wahl 2"))*(3+IF($D128="F",2,0))/5+(SUMIFS('Tageplanung Oktober'!$20:$20,'Tageplanung Oktober'!147:147,"Päd")+SUMIFS('Tageplanung Oktober'!$16:$16,'Tageplanung Oktober'!147:147,"Orient.Ph.")+SUMIFS('Tageplanung Oktober'!$16:$16,'Tageplanung Oktober'!147:147,"Vertiefung")+SUMIFS('Tageplanung Oktober'!$16:$16,'Tageplanung Oktober'!147:147,"Wahl 1")+SUMIFS('Tageplanung Oktober'!$16:$16,'Tageplanung Oktober'!147:147,"Wahl 2"))*(3+IF($D128="F",2,0))/5+SUMIFS('Blockplanung April'!$20:$20,'Blockplanung April'!147:147,"Päd")+SUMIFS('Blockplanung April'!$16:$16,'Blockplanung April'!147:147,"Orient.Ph.")+SUMIFS('Blockplanung April'!$16:$16,'Blockplanung April'!147:147,"Vertiefung")+SUMIFS('Blockplanung April'!$16:$16,'Blockplanung April'!147:147,"Wahl 1")+SUMIFS('Blockplanung April'!$16:$16,'Blockplanung April'!147:147,"Wahl 2")+SUMIFS('Blockplanung August'!$20:$20,'Blockplanung August'!147:147,"Päd")+SUMIFS('Blockplanung August'!$16:$16,'Blockplanung August'!147:147,"Orient.Ph.")+SUMIFS('Blockplanung August'!$16:$16,'Blockplanung August'!147:147,"Vertiefung")+SUMIFS('Blockplanung August'!$16:$16,'Blockplanung August'!147:147,"Wahl 1")+SUMIFS('Blockplanung August'!$16:$16,'Blockplanung August'!147:147,"Wahl 2")+SUMIFS('Blockplanung Oktober'!$20:$20,'Blockplanung Oktober'!147:147,"Päd")+SUMIFS('Blockplanung Oktober'!$16:$16,'Blockplanung Oktober'!147:147,"Orient.Ph.")+SUMIFS('Blockplanung Oktober'!$16:$16,'Blockplanung Oktober'!147:147,"Vertiefung")+SUMIFS('Blockplanung Oktober'!$16:$16,'Blockplanung Oktober'!147:147,"Wahl 1")+SUMIFS('Blockplanung Oktober'!$16:$16,'Blockplanung Oktober'!147:147,"Wahl 2")</f>
        <v>32</v>
      </c>
      <c r="I128" s="9">
        <f>(SUMIFS('Tageplanung April'!$20:$20,'Tageplanung April'!147:147,"Psych")+SUMIFS('Tageplanung April'!$19:$19,'Tageplanung April'!147:147,"Orient.Ph.")+SUMIFS('Tageplanung April'!$19:$19,'Tageplanung April'!147:147,"Vertiefung")+SUMIFS('Tageplanung April'!$19:$19,'Tageplanung April'!147:147,"Wahl 1")+SUMIFS('Tageplanung April'!$19:$19,'Tageplanung April'!147:147,"Wahl 2"))*(3+IF($D128="F",2,0))/5+(SUMIFS('Tageplanung August'!$20:$20,'Tageplanung August'!147:147,"Psych")+SUMIFS('Tageplanung August'!$19:$19,'Tageplanung August'!147:147,"Orient.Ph.")+SUMIFS('Tageplanung August'!$19:$19,'Tageplanung August'!147:147,"Vertiefung")+SUMIFS('Tageplanung August'!$19:$19,'Tageplanung August'!147:147,"Wahl 1")+SUMIFS('Tageplanung August'!$19:$19,'Tageplanung August'!147:147,"Wahl 2"))*(3+IF($D128="F",2,0))/5+(SUMIFS('Tageplanung Oktober'!$20:$20,'Tageplanung Oktober'!147:147,"Psych")+SUMIFS('Tageplanung Oktober'!$19:$19,'Tageplanung Oktober'!147:147,"Orient.Ph.")+SUMIFS('Tageplanung Oktober'!$19:$19,'Tageplanung Oktober'!147:147,"Vertiefung")+SUMIFS('Tageplanung Oktober'!$19:$19,'Tageplanung Oktober'!147:147,"Wahl 1")+SUMIFS('Tageplanung Oktober'!$19:$19,'Tageplanung Oktober'!147:147,"Wahl 2"))*(3+IF($D128="F",2,0))/5+SUMIFS('Blockplanung April'!$20:$20,'Blockplanung April'!147:147,"Psych")+SUMIFS('Blockplanung April'!$19:$19,'Blockplanung April'!147:147,"Orient.Ph.")+SUMIFS('Blockplanung April'!$19:$19,'Blockplanung April'!147:147,"Vertiefung")+SUMIFS('Blockplanung April'!$19:$19,'Blockplanung April'!147:147,"Wahl 1")+SUMIFS('Blockplanung April'!$19:$19,'Blockplanung April'!147:147,"Wahl 2")+SUMIFS('Blockplanung August'!$20:$20,'Blockplanung August'!147:147,"Psych")+SUMIFS('Blockplanung August'!$19:$19,'Blockplanung August'!147:147,"Orient.Ph.")+SUMIFS('Blockplanung August'!$19:$19,'Blockplanung August'!147:147,"Vertiefung")+SUMIFS('Blockplanung August'!$19:$19,'Blockplanung August'!147:147,"Wahl 1")+SUMIFS('Blockplanung August'!$19:$19,'Blockplanung August'!147:147,"Wahl 2")+SUMIFS('Blockplanung Oktober'!$20:$20,'Blockplanung Oktober'!147:147,"Psych")+SUMIFS('Blockplanung Oktober'!$19:$19,'Blockplanung Oktober'!147:147,"Orient.Ph.")+SUMIFS('Blockplanung Oktober'!$19:$19,'Blockplanung Oktober'!147:147,"Vertiefung")+SUMIFS('Blockplanung Oktober'!$19:$19,'Blockplanung Oktober'!147:147,"Wahl 1")+SUMIFS('Blockplanung Oktober'!$19:$19,'Blockplanung Oktober'!147:147,"Wahl 2")</f>
        <v>72</v>
      </c>
      <c r="J128" s="9">
        <f t="shared" si="9"/>
        <v>448</v>
      </c>
      <c r="K128" s="9">
        <f t="shared" si="5"/>
        <v>176</v>
      </c>
      <c r="L128" s="9">
        <f t="shared" si="6"/>
        <v>64</v>
      </c>
      <c r="M128" s="9">
        <f t="shared" si="7"/>
        <v>16</v>
      </c>
      <c r="N128" s="7">
        <f t="shared" si="8"/>
        <v>120</v>
      </c>
      <c r="O128" s="316"/>
    </row>
    <row r="129" spans="1:15" x14ac:dyDescent="0.2">
      <c r="A129" s="258"/>
      <c r="B129" s="309"/>
      <c r="C129" s="11">
        <v>35</v>
      </c>
      <c r="D129" s="39" t="s">
        <v>27</v>
      </c>
      <c r="E129" s="9">
        <f>(SUMIFS('Tageplanung April'!$20:$20,'Tageplanung April'!148:148,"APH")+SUMIFS('Tageplanung April'!$18:$18,'Tageplanung April'!148:148,"Orient.Ph.")+SUMIFS('Tageplanung April'!$18:$18,'Tageplanung April'!148:148,"Vertiefung")+SUMIFS('Tageplanung April'!$18:$18,'Tageplanung April'!148:148,"Wahl 1")+SUMIFS('Tageplanung April'!$18:$18,'Tageplanung April'!148:148,"Wahl 2"))*(3+IF($D129="F",2,0))/5+(SUMIFS('Tageplanung August'!$20:$20,'Tageplanung August'!148:148,"APH")+SUMIFS('Tageplanung August'!$18:$18,'Tageplanung August'!148:148,"Orient.Ph.")+SUMIFS('Tageplanung August'!$18:$18,'Tageplanung August'!148:148,"Vertiefung")+SUMIFS('Tageplanung August'!$18:$18,'Tageplanung August'!148:148,"Wahl 1")+SUMIFS('Tageplanung August'!$18:$18,'Tageplanung August'!148:148,"Wahl 2"))*(3+IF($D129="F",2,0))/5+(SUMIFS('Tageplanung Oktober'!$20:$20,'Tageplanung Oktober'!148:148,"APH")+SUMIFS('Tageplanung Oktober'!$18:$18,'Tageplanung Oktober'!148:148,"Orient.Ph.")+SUMIFS('Tageplanung Oktober'!$18:$18,'Tageplanung Oktober'!148:148,"Vertiefung")+SUMIFS('Tageplanung Oktober'!$18:$18,'Tageplanung Oktober'!148:148,"Wahl 1")+SUMIFS('Tageplanung Oktober'!$18:$18,'Tageplanung Oktober'!148:148,"Wahl 2"))*(3+IF($D129="F",2,0))/5+SUMIFS('Blockplanung April'!$20:$20,'Blockplanung April'!148:148,"APH")+SUMIFS('Blockplanung April'!$18:$18,'Blockplanung April'!148:148,"Orient.Ph.")+SUMIFS('Blockplanung April'!$18:$18,'Blockplanung April'!148:148,"Vertiefung")+SUMIFS('Blockplanung April'!$18:$18,'Blockplanung April'!148:148,"Wahl 1")+SUMIFS('Blockplanung April'!$18:$18,'Blockplanung April'!148:148,"Wahl 2")+SUMIFS('Blockplanung August'!$20:$20,'Blockplanung August'!148:148,"APH")+SUMIFS('Blockplanung August'!$18:$18,'Blockplanung August'!148:148,"Orient.Ph.")+SUMIFS('Blockplanung August'!$18:$18,'Blockplanung August'!148:148,"Vertiefung")+SUMIFS('Blockplanung August'!$18:$18,'Blockplanung August'!148:148,"Wahl 1")+SUMIFS('Blockplanung August'!$18:$18,'Blockplanung August'!148:148,"Wahl 2")+SUMIFS('Blockplanung Oktober'!$20:$20,'Blockplanung Oktober'!148:148,"APH")+SUMIFS('Blockplanung Oktober'!$18:$18,'Blockplanung Oktober'!148:148,"Orient.Ph.")+SUMIFS('Blockplanung Oktober'!$18:$18,'Blockplanung Oktober'!148:148,"Vertiefung")+SUMIFS('Blockplanung Oktober'!$18:$18,'Blockplanung Oktober'!148:148,"Wahl 1")+SUMIFS('Blockplanung Oktober'!$18:$18,'Blockplanung Oktober'!148:148,"Wahl 2")</f>
        <v>450</v>
      </c>
      <c r="F129" s="9">
        <f>(SUMIFS('Tageplanung April'!$20:$20,'Tageplanung April'!148:148,"AD")+SUMIFS('Tageplanung April'!$17:$17,'Tageplanung April'!148:148,"Orient.Ph.")+SUMIFS('Tageplanung April'!$17:$17,'Tageplanung April'!148:148,"Vertiefung")+SUMIFS('Tageplanung April'!$17:$17,'Tageplanung April'!148:148,"Wahl 1")+SUMIFS('Tageplanung April'!$17:$17,'Tageplanung April'!148:148,"Wahl 2"))*(3+IF($D129="F",2,0))/5+(SUMIFS('Tageplanung August'!$20:$20,'Tageplanung August'!148:148,"AD")+SUMIFS('Tageplanung August'!$17:$17,'Tageplanung August'!148:148,"Orient.Ph.")+SUMIFS('Tageplanung August'!$17:$17,'Tageplanung August'!148:148,"Vertiefung")+SUMIFS('Tageplanung August'!$17:$17,'Tageplanung August'!148:148,"Wahl 1")+SUMIFS('Tageplanung August'!$17:$17,'Tageplanung August'!148:148,"Wahl 2"))*(3+IF($D129="F",2,0))/5+(SUMIFS('Tageplanung Oktober'!$20:$20,'Tageplanung Oktober'!148:148,"AD")+SUMIFS('Tageplanung Oktober'!$17:$17,'Tageplanung Oktober'!148:148,"Orient.Ph.")+SUMIFS('Tageplanung Oktober'!$17:$17,'Tageplanung Oktober'!148:148,"Vertiefung")+SUMIFS('Tageplanung Oktober'!$17:$17,'Tageplanung Oktober'!148:148,"Wahl 1")+SUMIFS('Tageplanung Oktober'!$17:$17,'Tageplanung Oktober'!148:148,"Wahl 2"))*(3+IF($D129="F",2,0))/5+SUMIFS('Blockplanung April'!$20:$20,'Blockplanung April'!148:148,"AD")+SUMIFS('Blockplanung April'!$17:$17,'Blockplanung April'!148:148,"Orient.Ph.")+SUMIFS('Blockplanung April'!$17:$17,'Blockplanung April'!148:148,"Vertiefung")+SUMIFS('Blockplanung April'!$17:$17,'Blockplanung April'!148:148,"Wahl 1")+SUMIFS('Blockplanung April'!$17:$17,'Blockplanung April'!148:148,"Wahl 2")+SUMIFS('Blockplanung August'!$20:$20,'Blockplanung August'!148:148,"AD")+SUMIFS('Blockplanung August'!$17:$17,'Blockplanung August'!148:148,"Orient.Ph.")+SUMIFS('Blockplanung August'!$17:$17,'Blockplanung August'!148:148,"Vertiefung")+SUMIFS('Blockplanung August'!$17:$17,'Blockplanung August'!148:148,"Wahl 1")+SUMIFS('Blockplanung August'!$17:$17,'Blockplanung August'!148:148,"Wahl 2")+SUMIFS('Blockplanung Oktober'!$20:$20,'Blockplanung Oktober'!148:148,"AD")+SUMIFS('Blockplanung Oktober'!$17:$17,'Blockplanung Oktober'!148:148,"Orient.Ph.")+SUMIFS('Blockplanung Oktober'!$17:$17,'Blockplanung Oktober'!148:148,"Vertiefung")+SUMIFS('Blockplanung Oktober'!$17:$17,'Blockplanung Oktober'!148:148,"Wahl 1")+SUMIFS('Blockplanung Oktober'!$17:$17,'Blockplanung Oktober'!148:148,"Wahl 2")</f>
        <v>286</v>
      </c>
      <c r="G129" s="9">
        <f>(SUMIFS('Tageplanung April'!$20:$20,'Tageplanung April'!148:148,"KH")+SUMIFS('Tageplanung April'!$15:$15,'Tageplanung April'!148:148,"Orient.Ph.")+SUMIFS('Tageplanung April'!$15:$15,'Tageplanung April'!148:148,"Vertiefung")+SUMIFS('Tageplanung April'!$15:$15,'Tageplanung April'!148:148,"Wahl 1")+SUMIFS('Tageplanung April'!$15:$15,'Tageplanung April'!148:148,"Wahl 2"))*(3+IF($D129="F",2,0))/5+(SUMIFS('Tageplanung August'!$20:$20,'Tageplanung August'!148:148,"KH")+SUMIFS('Tageplanung August'!$15:$15,'Tageplanung August'!148:148,"Orient.Ph.")+SUMIFS('Tageplanung August'!$15:$15,'Tageplanung August'!148:148,"Vertiefung")+SUMIFS('Tageplanung August'!$15:$15,'Tageplanung August'!148:148,"Wahl 1")+SUMIFS('Tageplanung August'!$15:$15,'Tageplanung August'!148:148,"Wahl 2"))*(3+IF($D129="F",2,0))/5+(SUMIFS('Tageplanung Oktober'!$20:$20,'Tageplanung Oktober'!148:148,"KH")+SUMIFS('Tageplanung Oktober'!$15:$15,'Tageplanung Oktober'!148:148,"Orient.Ph.")+SUMIFS('Tageplanung Oktober'!$15:$15,'Tageplanung Oktober'!148:148,"Vertiefung")+SUMIFS('Tageplanung Oktober'!$15:$15,'Tageplanung Oktober'!148:148,"Wahl 1")+SUMIFS('Tageplanung Oktober'!$15:$15,'Tageplanung Oktober'!148:148,"Wahl 2"))*(3+IF($D129="F",2,0))/5+SUMIFS('Blockplanung April'!$20:$20,'Blockplanung April'!148:148,"KH")+SUMIFS('Blockplanung April'!$15:$15,'Blockplanung April'!148:148,"Orient.Ph.")+SUMIFS('Blockplanung April'!$15:$15,'Blockplanung April'!148:148,"Vertiefung")+SUMIFS('Blockplanung April'!$15:$15,'Blockplanung April'!148:148,"Wahl 1")+SUMIFS('Blockplanung April'!$15:$15,'Blockplanung April'!148:148,"Wahl 2")+SUMIFS('Blockplanung August'!$20:$20,'Blockplanung August'!148:148,"KH")+SUMIFS('Blockplanung August'!$15:$15,'Blockplanung August'!148:148,"Orient.Ph.")+SUMIFS('Blockplanung August'!$15:$15,'Blockplanung August'!148:148,"Vertiefung")+SUMIFS('Blockplanung August'!$15:$15,'Blockplanung August'!148:148,"Wahl 1")+SUMIFS('Blockplanung August'!$15:$15,'Blockplanung August'!148:148,"Wahl 2")+SUMIFS('Blockplanung Oktober'!$20:$20,'Blockplanung Oktober'!148:148,"KH")+SUMIFS('Blockplanung Oktober'!$15:$15,'Blockplanung Oktober'!148:148,"Orient.Ph.")+SUMIFS('Blockplanung Oktober'!$15:$15,'Blockplanung Oktober'!148:148,"Vertiefung")+SUMIFS('Blockplanung Oktober'!$15:$15,'Blockplanung Oktober'!148:148,"Wahl 1")+SUMIFS('Blockplanung Oktober'!$15:$15,'Blockplanung Oktober'!148:148,"Wahl 2")</f>
        <v>216</v>
      </c>
      <c r="H129" s="9">
        <f>(SUMIFS('Tageplanung April'!$20:$20,'Tageplanung April'!148:148,"Päd")+SUMIFS('Tageplanung April'!$16:$16,'Tageplanung April'!148:148,"Orient.Ph.")+SUMIFS('Tageplanung April'!$16:$16,'Tageplanung April'!148:148,"Vertiefung")+SUMIFS('Tageplanung April'!$16:$16,'Tageplanung April'!148:148,"Wahl 1")+SUMIFS('Tageplanung April'!$16:$16,'Tageplanung April'!148:148,"Wahl 2"))*(3+IF($D129="F",2,0))/5+(SUMIFS('Tageplanung August'!$20:$20,'Tageplanung August'!148:148,"Päd")+SUMIFS('Tageplanung August'!$16:$16,'Tageplanung August'!148:148,"Orient.Ph.")+SUMIFS('Tageplanung August'!$16:$16,'Tageplanung August'!148:148,"Vertiefung")+SUMIFS('Tageplanung August'!$16:$16,'Tageplanung August'!148:148,"Wahl 1")+SUMIFS('Tageplanung August'!$16:$16,'Tageplanung August'!148:148,"Wahl 2"))*(3+IF($D129="F",2,0))/5+(SUMIFS('Tageplanung Oktober'!$20:$20,'Tageplanung Oktober'!148:148,"Päd")+SUMIFS('Tageplanung Oktober'!$16:$16,'Tageplanung Oktober'!148:148,"Orient.Ph.")+SUMIFS('Tageplanung Oktober'!$16:$16,'Tageplanung Oktober'!148:148,"Vertiefung")+SUMIFS('Tageplanung Oktober'!$16:$16,'Tageplanung Oktober'!148:148,"Wahl 1")+SUMIFS('Tageplanung Oktober'!$16:$16,'Tageplanung Oktober'!148:148,"Wahl 2"))*(3+IF($D129="F",2,0))/5+SUMIFS('Blockplanung April'!$20:$20,'Blockplanung April'!148:148,"Päd")+SUMIFS('Blockplanung April'!$16:$16,'Blockplanung April'!148:148,"Orient.Ph.")+SUMIFS('Blockplanung April'!$16:$16,'Blockplanung April'!148:148,"Vertiefung")+SUMIFS('Blockplanung April'!$16:$16,'Blockplanung April'!148:148,"Wahl 1")+SUMIFS('Blockplanung April'!$16:$16,'Blockplanung April'!148:148,"Wahl 2")+SUMIFS('Blockplanung August'!$20:$20,'Blockplanung August'!148:148,"Päd")+SUMIFS('Blockplanung August'!$16:$16,'Blockplanung August'!148:148,"Orient.Ph.")+SUMIFS('Blockplanung August'!$16:$16,'Blockplanung August'!148:148,"Vertiefung")+SUMIFS('Blockplanung August'!$16:$16,'Blockplanung August'!148:148,"Wahl 1")+SUMIFS('Blockplanung August'!$16:$16,'Blockplanung August'!148:148,"Wahl 2")+SUMIFS('Blockplanung Oktober'!$20:$20,'Blockplanung Oktober'!148:148,"Päd")+SUMIFS('Blockplanung Oktober'!$16:$16,'Blockplanung Oktober'!148:148,"Orient.Ph.")+SUMIFS('Blockplanung Oktober'!$16:$16,'Blockplanung Oktober'!148:148,"Vertiefung")+SUMIFS('Blockplanung Oktober'!$16:$16,'Blockplanung Oktober'!148:148,"Wahl 1")+SUMIFS('Blockplanung Oktober'!$16:$16,'Blockplanung Oktober'!148:148,"Wahl 2")</f>
        <v>32</v>
      </c>
      <c r="I129" s="9">
        <f>(SUMIFS('Tageplanung April'!$20:$20,'Tageplanung April'!148:148,"Psych")+SUMIFS('Tageplanung April'!$19:$19,'Tageplanung April'!148:148,"Orient.Ph.")+SUMIFS('Tageplanung April'!$19:$19,'Tageplanung April'!148:148,"Vertiefung")+SUMIFS('Tageplanung April'!$19:$19,'Tageplanung April'!148:148,"Wahl 1")+SUMIFS('Tageplanung April'!$19:$19,'Tageplanung April'!148:148,"Wahl 2"))*(3+IF($D129="F",2,0))/5+(SUMIFS('Tageplanung August'!$20:$20,'Tageplanung August'!148:148,"Psych")+SUMIFS('Tageplanung August'!$19:$19,'Tageplanung August'!148:148,"Orient.Ph.")+SUMIFS('Tageplanung August'!$19:$19,'Tageplanung August'!148:148,"Vertiefung")+SUMIFS('Tageplanung August'!$19:$19,'Tageplanung August'!148:148,"Wahl 1")+SUMIFS('Tageplanung August'!$19:$19,'Tageplanung August'!148:148,"Wahl 2"))*(3+IF($D129="F",2,0))/5+(SUMIFS('Tageplanung Oktober'!$20:$20,'Tageplanung Oktober'!148:148,"Psych")+SUMIFS('Tageplanung Oktober'!$19:$19,'Tageplanung Oktober'!148:148,"Orient.Ph.")+SUMIFS('Tageplanung Oktober'!$19:$19,'Tageplanung Oktober'!148:148,"Vertiefung")+SUMIFS('Tageplanung Oktober'!$19:$19,'Tageplanung Oktober'!148:148,"Wahl 1")+SUMIFS('Tageplanung Oktober'!$19:$19,'Tageplanung Oktober'!148:148,"Wahl 2"))*(3+IF($D129="F",2,0))/5+SUMIFS('Blockplanung April'!$20:$20,'Blockplanung April'!148:148,"Psych")+SUMIFS('Blockplanung April'!$19:$19,'Blockplanung April'!148:148,"Orient.Ph.")+SUMIFS('Blockplanung April'!$19:$19,'Blockplanung April'!148:148,"Vertiefung")+SUMIFS('Blockplanung April'!$19:$19,'Blockplanung April'!148:148,"Wahl 1")+SUMIFS('Blockplanung April'!$19:$19,'Blockplanung April'!148:148,"Wahl 2")+SUMIFS('Blockplanung August'!$20:$20,'Blockplanung August'!148:148,"Psych")+SUMIFS('Blockplanung August'!$19:$19,'Blockplanung August'!148:148,"Orient.Ph.")+SUMIFS('Blockplanung August'!$19:$19,'Blockplanung August'!148:148,"Vertiefung")+SUMIFS('Blockplanung August'!$19:$19,'Blockplanung August'!148:148,"Wahl 1")+SUMIFS('Blockplanung August'!$19:$19,'Blockplanung August'!148:148,"Wahl 2")+SUMIFS('Blockplanung Oktober'!$20:$20,'Blockplanung Oktober'!148:148,"Psych")+SUMIFS('Blockplanung Oktober'!$19:$19,'Blockplanung Oktober'!148:148,"Orient.Ph.")+SUMIFS('Blockplanung Oktober'!$19:$19,'Blockplanung Oktober'!148:148,"Vertiefung")+SUMIFS('Blockplanung Oktober'!$19:$19,'Blockplanung Oktober'!148:148,"Wahl 1")+SUMIFS('Blockplanung Oktober'!$19:$19,'Blockplanung Oktober'!148:148,"Wahl 2")</f>
        <v>72</v>
      </c>
      <c r="J129" s="9">
        <f t="shared" si="9"/>
        <v>448</v>
      </c>
      <c r="K129" s="9">
        <f t="shared" si="5"/>
        <v>176</v>
      </c>
      <c r="L129" s="9">
        <f t="shared" si="6"/>
        <v>64</v>
      </c>
      <c r="M129" s="9">
        <f t="shared" si="7"/>
        <v>16</v>
      </c>
      <c r="N129" s="7">
        <f t="shared" si="8"/>
        <v>120</v>
      </c>
      <c r="O129" s="316"/>
    </row>
    <row r="130" spans="1:15" x14ac:dyDescent="0.2">
      <c r="A130" s="258"/>
      <c r="B130" s="310" t="s">
        <v>12</v>
      </c>
      <c r="C130" s="11">
        <v>36</v>
      </c>
      <c r="D130" s="39" t="s">
        <v>27</v>
      </c>
      <c r="E130" s="9">
        <f>(SUMIFS('Tageplanung April'!$20:$20,'Tageplanung April'!149:149,"APH")+SUMIFS('Tageplanung April'!$18:$18,'Tageplanung April'!149:149,"Orient.Ph.")+SUMIFS('Tageplanung April'!$18:$18,'Tageplanung April'!149:149,"Vertiefung")+SUMIFS('Tageplanung April'!$18:$18,'Tageplanung April'!149:149,"Wahl 1")+SUMIFS('Tageplanung April'!$18:$18,'Tageplanung April'!149:149,"Wahl 2"))*(3+IF($D130="F",2,0))/5+(SUMIFS('Tageplanung August'!$20:$20,'Tageplanung August'!149:149,"APH")+SUMIFS('Tageplanung August'!$18:$18,'Tageplanung August'!149:149,"Orient.Ph.")+SUMIFS('Tageplanung August'!$18:$18,'Tageplanung August'!149:149,"Vertiefung")+SUMIFS('Tageplanung August'!$18:$18,'Tageplanung August'!149:149,"Wahl 1")+SUMIFS('Tageplanung August'!$18:$18,'Tageplanung August'!149:149,"Wahl 2"))*(3+IF($D130="F",2,0))/5+(SUMIFS('Tageplanung Oktober'!$20:$20,'Tageplanung Oktober'!149:149,"APH")+SUMIFS('Tageplanung Oktober'!$18:$18,'Tageplanung Oktober'!149:149,"Orient.Ph.")+SUMIFS('Tageplanung Oktober'!$18:$18,'Tageplanung Oktober'!149:149,"Vertiefung")+SUMIFS('Tageplanung Oktober'!$18:$18,'Tageplanung Oktober'!149:149,"Wahl 1")+SUMIFS('Tageplanung Oktober'!$18:$18,'Tageplanung Oktober'!149:149,"Wahl 2"))*(3+IF($D130="F",2,0))/5+SUMIFS('Blockplanung April'!$20:$20,'Blockplanung April'!149:149,"APH")+SUMIFS('Blockplanung April'!$18:$18,'Blockplanung April'!149:149,"Orient.Ph.")+SUMIFS('Blockplanung April'!$18:$18,'Blockplanung April'!149:149,"Vertiefung")+SUMIFS('Blockplanung April'!$18:$18,'Blockplanung April'!149:149,"Wahl 1")+SUMIFS('Blockplanung April'!$18:$18,'Blockplanung April'!149:149,"Wahl 2")+SUMIFS('Blockplanung August'!$20:$20,'Blockplanung August'!149:149,"APH")+SUMIFS('Blockplanung August'!$18:$18,'Blockplanung August'!149:149,"Orient.Ph.")+SUMIFS('Blockplanung August'!$18:$18,'Blockplanung August'!149:149,"Vertiefung")+SUMIFS('Blockplanung August'!$18:$18,'Blockplanung August'!149:149,"Wahl 1")+SUMIFS('Blockplanung August'!$18:$18,'Blockplanung August'!149:149,"Wahl 2")+SUMIFS('Blockplanung Oktober'!$20:$20,'Blockplanung Oktober'!149:149,"APH")+SUMIFS('Blockplanung Oktober'!$18:$18,'Blockplanung Oktober'!149:149,"Orient.Ph.")+SUMIFS('Blockplanung Oktober'!$18:$18,'Blockplanung Oktober'!149:149,"Vertiefung")+SUMIFS('Blockplanung Oktober'!$18:$18,'Blockplanung Oktober'!149:149,"Wahl 1")+SUMIFS('Blockplanung Oktober'!$18:$18,'Blockplanung Oktober'!149:149,"Wahl 2")</f>
        <v>356</v>
      </c>
      <c r="F130" s="9">
        <f>(SUMIFS('Tageplanung April'!$20:$20,'Tageplanung April'!149:149,"AD")+SUMIFS('Tageplanung April'!$17:$17,'Tageplanung April'!149:149,"Orient.Ph.")+SUMIFS('Tageplanung April'!$17:$17,'Tageplanung April'!149:149,"Vertiefung")+SUMIFS('Tageplanung April'!$17:$17,'Tageplanung April'!149:149,"Wahl 1")+SUMIFS('Tageplanung April'!$17:$17,'Tageplanung April'!149:149,"Wahl 2"))*(3+IF($D130="F",2,0))/5+(SUMIFS('Tageplanung August'!$20:$20,'Tageplanung August'!149:149,"AD")+SUMIFS('Tageplanung August'!$17:$17,'Tageplanung August'!149:149,"Orient.Ph.")+SUMIFS('Tageplanung August'!$17:$17,'Tageplanung August'!149:149,"Vertiefung")+SUMIFS('Tageplanung August'!$17:$17,'Tageplanung August'!149:149,"Wahl 1")+SUMIFS('Tageplanung August'!$17:$17,'Tageplanung August'!149:149,"Wahl 2"))*(3+IF($D130="F",2,0))/5+(SUMIFS('Tageplanung Oktober'!$20:$20,'Tageplanung Oktober'!149:149,"AD")+SUMIFS('Tageplanung Oktober'!$17:$17,'Tageplanung Oktober'!149:149,"Orient.Ph.")+SUMIFS('Tageplanung Oktober'!$17:$17,'Tageplanung Oktober'!149:149,"Vertiefung")+SUMIFS('Tageplanung Oktober'!$17:$17,'Tageplanung Oktober'!149:149,"Wahl 1")+SUMIFS('Tageplanung Oktober'!$17:$17,'Tageplanung Oktober'!149:149,"Wahl 2"))*(3+IF($D130="F",2,0))/5+SUMIFS('Blockplanung April'!$20:$20,'Blockplanung April'!149:149,"AD")+SUMIFS('Blockplanung April'!$17:$17,'Blockplanung April'!149:149,"Orient.Ph.")+SUMIFS('Blockplanung April'!$17:$17,'Blockplanung April'!149:149,"Vertiefung")+SUMIFS('Blockplanung April'!$17:$17,'Blockplanung April'!149:149,"Wahl 1")+SUMIFS('Blockplanung April'!$17:$17,'Blockplanung April'!149:149,"Wahl 2")+SUMIFS('Blockplanung August'!$20:$20,'Blockplanung August'!149:149,"AD")+SUMIFS('Blockplanung August'!$17:$17,'Blockplanung August'!149:149,"Orient.Ph.")+SUMIFS('Blockplanung August'!$17:$17,'Blockplanung August'!149:149,"Vertiefung")+SUMIFS('Blockplanung August'!$17:$17,'Blockplanung August'!149:149,"Wahl 1")+SUMIFS('Blockplanung August'!$17:$17,'Blockplanung August'!149:149,"Wahl 2")+SUMIFS('Blockplanung Oktober'!$20:$20,'Blockplanung Oktober'!149:149,"AD")+SUMIFS('Blockplanung Oktober'!$17:$17,'Blockplanung Oktober'!149:149,"Orient.Ph.")+SUMIFS('Blockplanung Oktober'!$17:$17,'Blockplanung Oktober'!149:149,"Vertiefung")+SUMIFS('Blockplanung Oktober'!$17:$17,'Blockplanung Oktober'!149:149,"Wahl 1")+SUMIFS('Blockplanung Oktober'!$17:$17,'Blockplanung Oktober'!149:149,"Wahl 2")</f>
        <v>228</v>
      </c>
      <c r="G130" s="9">
        <f>(SUMIFS('Tageplanung April'!$20:$20,'Tageplanung April'!149:149,"KH")+SUMIFS('Tageplanung April'!$15:$15,'Tageplanung April'!149:149,"Orient.Ph.")+SUMIFS('Tageplanung April'!$15:$15,'Tageplanung April'!149:149,"Vertiefung")+SUMIFS('Tageplanung April'!$15:$15,'Tageplanung April'!149:149,"Wahl 1")+SUMIFS('Tageplanung April'!$15:$15,'Tageplanung April'!149:149,"Wahl 2"))*(3+IF($D130="F",2,0))/5+(SUMIFS('Tageplanung August'!$20:$20,'Tageplanung August'!149:149,"KH")+SUMIFS('Tageplanung August'!$15:$15,'Tageplanung August'!149:149,"Orient.Ph.")+SUMIFS('Tageplanung August'!$15:$15,'Tageplanung August'!149:149,"Vertiefung")+SUMIFS('Tageplanung August'!$15:$15,'Tageplanung August'!149:149,"Wahl 1")+SUMIFS('Tageplanung August'!$15:$15,'Tageplanung August'!149:149,"Wahl 2"))*(3+IF($D130="F",2,0))/5+(SUMIFS('Tageplanung Oktober'!$20:$20,'Tageplanung Oktober'!149:149,"KH")+SUMIFS('Tageplanung Oktober'!$15:$15,'Tageplanung Oktober'!149:149,"Orient.Ph.")+SUMIFS('Tageplanung Oktober'!$15:$15,'Tageplanung Oktober'!149:149,"Vertiefung")+SUMIFS('Tageplanung Oktober'!$15:$15,'Tageplanung Oktober'!149:149,"Wahl 1")+SUMIFS('Tageplanung Oktober'!$15:$15,'Tageplanung Oktober'!149:149,"Wahl 2"))*(3+IF($D130="F",2,0))/5+SUMIFS('Blockplanung April'!$20:$20,'Blockplanung April'!149:149,"KH")+SUMIFS('Blockplanung April'!$15:$15,'Blockplanung April'!149:149,"Orient.Ph.")+SUMIFS('Blockplanung April'!$15:$15,'Blockplanung April'!149:149,"Vertiefung")+SUMIFS('Blockplanung April'!$15:$15,'Blockplanung April'!149:149,"Wahl 1")+SUMIFS('Blockplanung April'!$15:$15,'Blockplanung April'!149:149,"Wahl 2")+SUMIFS('Blockplanung August'!$20:$20,'Blockplanung August'!149:149,"KH")+SUMIFS('Blockplanung August'!$15:$15,'Blockplanung August'!149:149,"Orient.Ph.")+SUMIFS('Blockplanung August'!$15:$15,'Blockplanung August'!149:149,"Vertiefung")+SUMIFS('Blockplanung August'!$15:$15,'Blockplanung August'!149:149,"Wahl 1")+SUMIFS('Blockplanung August'!$15:$15,'Blockplanung August'!149:149,"Wahl 2")+SUMIFS('Blockplanung Oktober'!$20:$20,'Blockplanung Oktober'!149:149,"KH")+SUMIFS('Blockplanung Oktober'!$15:$15,'Blockplanung Oktober'!149:149,"Orient.Ph.")+SUMIFS('Blockplanung Oktober'!$15:$15,'Blockplanung Oktober'!149:149,"Vertiefung")+SUMIFS('Blockplanung Oktober'!$15:$15,'Blockplanung Oktober'!149:149,"Wahl 1")+SUMIFS('Blockplanung Oktober'!$15:$15,'Blockplanung Oktober'!149:149,"Wahl 2")</f>
        <v>176</v>
      </c>
      <c r="H130" s="9">
        <f>(SUMIFS('Tageplanung April'!$20:$20,'Tageplanung April'!149:149,"Päd")+SUMIFS('Tageplanung April'!$16:$16,'Tageplanung April'!149:149,"Orient.Ph.")+SUMIFS('Tageplanung April'!$16:$16,'Tageplanung April'!149:149,"Vertiefung")+SUMIFS('Tageplanung April'!$16:$16,'Tageplanung April'!149:149,"Wahl 1")+SUMIFS('Tageplanung April'!$16:$16,'Tageplanung April'!149:149,"Wahl 2"))*(3+IF($D130="F",2,0))/5+(SUMIFS('Tageplanung August'!$20:$20,'Tageplanung August'!149:149,"Päd")+SUMIFS('Tageplanung August'!$16:$16,'Tageplanung August'!149:149,"Orient.Ph.")+SUMIFS('Tageplanung August'!$16:$16,'Tageplanung August'!149:149,"Vertiefung")+SUMIFS('Tageplanung August'!$16:$16,'Tageplanung August'!149:149,"Wahl 1")+SUMIFS('Tageplanung August'!$16:$16,'Tageplanung August'!149:149,"Wahl 2"))*(3+IF($D130="F",2,0))/5+(SUMIFS('Tageplanung Oktober'!$20:$20,'Tageplanung Oktober'!149:149,"Päd")+SUMIFS('Tageplanung Oktober'!$16:$16,'Tageplanung Oktober'!149:149,"Orient.Ph.")+SUMIFS('Tageplanung Oktober'!$16:$16,'Tageplanung Oktober'!149:149,"Vertiefung")+SUMIFS('Tageplanung Oktober'!$16:$16,'Tageplanung Oktober'!149:149,"Wahl 1")+SUMIFS('Tageplanung Oktober'!$16:$16,'Tageplanung Oktober'!149:149,"Wahl 2"))*(3+IF($D130="F",2,0))/5+SUMIFS('Blockplanung April'!$20:$20,'Blockplanung April'!149:149,"Päd")+SUMIFS('Blockplanung April'!$16:$16,'Blockplanung April'!149:149,"Orient.Ph.")+SUMIFS('Blockplanung April'!$16:$16,'Blockplanung April'!149:149,"Vertiefung")+SUMIFS('Blockplanung April'!$16:$16,'Blockplanung April'!149:149,"Wahl 1")+SUMIFS('Blockplanung April'!$16:$16,'Blockplanung April'!149:149,"Wahl 2")+SUMIFS('Blockplanung August'!$20:$20,'Blockplanung August'!149:149,"Päd")+SUMIFS('Blockplanung August'!$16:$16,'Blockplanung August'!149:149,"Orient.Ph.")+SUMIFS('Blockplanung August'!$16:$16,'Blockplanung August'!149:149,"Vertiefung")+SUMIFS('Blockplanung August'!$16:$16,'Blockplanung August'!149:149,"Wahl 1")+SUMIFS('Blockplanung August'!$16:$16,'Blockplanung August'!149:149,"Wahl 2")+SUMIFS('Blockplanung Oktober'!$20:$20,'Blockplanung Oktober'!149:149,"Päd")+SUMIFS('Blockplanung Oktober'!$16:$16,'Blockplanung Oktober'!149:149,"Orient.Ph.")+SUMIFS('Blockplanung Oktober'!$16:$16,'Blockplanung Oktober'!149:149,"Vertiefung")+SUMIFS('Blockplanung Oktober'!$16:$16,'Blockplanung Oktober'!149:149,"Wahl 1")+SUMIFS('Blockplanung Oktober'!$16:$16,'Blockplanung Oktober'!149:149,"Wahl 2")</f>
        <v>32</v>
      </c>
      <c r="I130" s="9">
        <f>(SUMIFS('Tageplanung April'!$20:$20,'Tageplanung April'!149:149,"Psych")+SUMIFS('Tageplanung April'!$19:$19,'Tageplanung April'!149:149,"Orient.Ph.")+SUMIFS('Tageplanung April'!$19:$19,'Tageplanung April'!149:149,"Vertiefung")+SUMIFS('Tageplanung April'!$19:$19,'Tageplanung April'!149:149,"Wahl 1")+SUMIFS('Tageplanung April'!$19:$19,'Tageplanung April'!149:149,"Wahl 2"))*(3+IF($D130="F",2,0))/5+(SUMIFS('Tageplanung August'!$20:$20,'Tageplanung August'!149:149,"Psych")+SUMIFS('Tageplanung August'!$19:$19,'Tageplanung August'!149:149,"Orient.Ph.")+SUMIFS('Tageplanung August'!$19:$19,'Tageplanung August'!149:149,"Vertiefung")+SUMIFS('Tageplanung August'!$19:$19,'Tageplanung August'!149:149,"Wahl 1")+SUMIFS('Tageplanung August'!$19:$19,'Tageplanung August'!149:149,"Wahl 2"))*(3+IF($D130="F",2,0))/5+(SUMIFS('Tageplanung Oktober'!$20:$20,'Tageplanung Oktober'!149:149,"Psych")+SUMIFS('Tageplanung Oktober'!$19:$19,'Tageplanung Oktober'!149:149,"Orient.Ph.")+SUMIFS('Tageplanung Oktober'!$19:$19,'Tageplanung Oktober'!149:149,"Vertiefung")+SUMIFS('Tageplanung Oktober'!$19:$19,'Tageplanung Oktober'!149:149,"Wahl 1")+SUMIFS('Tageplanung Oktober'!$19:$19,'Tageplanung Oktober'!149:149,"Wahl 2"))*(3+IF($D130="F",2,0))/5+SUMIFS('Blockplanung April'!$20:$20,'Blockplanung April'!149:149,"Psych")+SUMIFS('Blockplanung April'!$19:$19,'Blockplanung April'!149:149,"Orient.Ph.")+SUMIFS('Blockplanung April'!$19:$19,'Blockplanung April'!149:149,"Vertiefung")+SUMIFS('Blockplanung April'!$19:$19,'Blockplanung April'!149:149,"Wahl 1")+SUMIFS('Blockplanung April'!$19:$19,'Blockplanung April'!149:149,"Wahl 2")+SUMIFS('Blockplanung August'!$20:$20,'Blockplanung August'!149:149,"Psych")+SUMIFS('Blockplanung August'!$19:$19,'Blockplanung August'!149:149,"Orient.Ph.")+SUMIFS('Blockplanung August'!$19:$19,'Blockplanung August'!149:149,"Vertiefung")+SUMIFS('Blockplanung August'!$19:$19,'Blockplanung August'!149:149,"Wahl 1")+SUMIFS('Blockplanung August'!$19:$19,'Blockplanung August'!149:149,"Wahl 2")+SUMIFS('Blockplanung Oktober'!$20:$20,'Blockplanung Oktober'!149:149,"Psych")+SUMIFS('Blockplanung Oktober'!$19:$19,'Blockplanung Oktober'!149:149,"Orient.Ph.")+SUMIFS('Blockplanung Oktober'!$19:$19,'Blockplanung Oktober'!149:149,"Vertiefung")+SUMIFS('Blockplanung Oktober'!$19:$19,'Blockplanung Oktober'!149:149,"Wahl 1")+SUMIFS('Blockplanung Oktober'!$19:$19,'Blockplanung Oktober'!149:149,"Wahl 2")</f>
        <v>72</v>
      </c>
      <c r="J130" s="9">
        <f t="shared" si="9"/>
        <v>448</v>
      </c>
      <c r="K130" s="9">
        <f t="shared" si="5"/>
        <v>176</v>
      </c>
      <c r="L130" s="9">
        <f t="shared" si="6"/>
        <v>64</v>
      </c>
      <c r="M130" s="9">
        <f t="shared" si="7"/>
        <v>16</v>
      </c>
      <c r="N130" s="7">
        <f t="shared" si="8"/>
        <v>120</v>
      </c>
      <c r="O130" s="316"/>
    </row>
    <row r="131" spans="1:15" x14ac:dyDescent="0.2">
      <c r="A131" s="258"/>
      <c r="B131" s="310"/>
      <c r="C131" s="11">
        <v>37</v>
      </c>
      <c r="D131" s="39"/>
      <c r="E131" s="9">
        <f>(SUMIFS('Tageplanung April'!$20:$20,'Tageplanung April'!150:150,"APH")+SUMIFS('Tageplanung April'!$18:$18,'Tageplanung April'!150:150,"Orient.Ph.")+SUMIFS('Tageplanung April'!$18:$18,'Tageplanung April'!150:150,"Vertiefung")+SUMIFS('Tageplanung April'!$18:$18,'Tageplanung April'!150:150,"Wahl 1")+SUMIFS('Tageplanung April'!$18:$18,'Tageplanung April'!150:150,"Wahl 2"))*(3+IF($D131="F",2,0))/5+(SUMIFS('Tageplanung August'!$20:$20,'Tageplanung August'!150:150,"APH")+SUMIFS('Tageplanung August'!$18:$18,'Tageplanung August'!150:150,"Orient.Ph.")+SUMIFS('Tageplanung August'!$18:$18,'Tageplanung August'!150:150,"Vertiefung")+SUMIFS('Tageplanung August'!$18:$18,'Tageplanung August'!150:150,"Wahl 1")+SUMIFS('Tageplanung August'!$18:$18,'Tageplanung August'!150:150,"Wahl 2"))*(3+IF($D131="F",2,0))/5+(SUMIFS('Tageplanung Oktober'!$20:$20,'Tageplanung Oktober'!150:150,"APH")+SUMIFS('Tageplanung Oktober'!$18:$18,'Tageplanung Oktober'!150:150,"Orient.Ph.")+SUMIFS('Tageplanung Oktober'!$18:$18,'Tageplanung Oktober'!150:150,"Vertiefung")+SUMIFS('Tageplanung Oktober'!$18:$18,'Tageplanung Oktober'!150:150,"Wahl 1")+SUMIFS('Tageplanung Oktober'!$18:$18,'Tageplanung Oktober'!150:150,"Wahl 2"))*(3+IF($D131="F",2,0))/5+SUMIFS('Blockplanung April'!$20:$20,'Blockplanung April'!150:150,"APH")+SUMIFS('Blockplanung April'!$18:$18,'Blockplanung April'!150:150,"Orient.Ph.")+SUMIFS('Blockplanung April'!$18:$18,'Blockplanung April'!150:150,"Vertiefung")+SUMIFS('Blockplanung April'!$18:$18,'Blockplanung April'!150:150,"Wahl 1")+SUMIFS('Blockplanung April'!$18:$18,'Blockplanung April'!150:150,"Wahl 2")+SUMIFS('Blockplanung August'!$20:$20,'Blockplanung August'!150:150,"APH")+SUMIFS('Blockplanung August'!$18:$18,'Blockplanung August'!150:150,"Orient.Ph.")+SUMIFS('Blockplanung August'!$18:$18,'Blockplanung August'!150:150,"Vertiefung")+SUMIFS('Blockplanung August'!$18:$18,'Blockplanung August'!150:150,"Wahl 1")+SUMIFS('Blockplanung August'!$18:$18,'Blockplanung August'!150:150,"Wahl 2")+SUMIFS('Blockplanung Oktober'!$20:$20,'Blockplanung Oktober'!150:150,"APH")+SUMIFS('Blockplanung Oktober'!$18:$18,'Blockplanung Oktober'!150:150,"Orient.Ph.")+SUMIFS('Blockplanung Oktober'!$18:$18,'Blockplanung Oktober'!150:150,"Vertiefung")+SUMIFS('Blockplanung Oktober'!$18:$18,'Blockplanung Oktober'!150:150,"Wahl 1")+SUMIFS('Blockplanung Oktober'!$18:$18,'Blockplanung Oktober'!150:150,"Wahl 2")</f>
        <v>260.8</v>
      </c>
      <c r="F131" s="9">
        <f>(SUMIFS('Tageplanung April'!$20:$20,'Tageplanung April'!150:150,"AD")+SUMIFS('Tageplanung April'!$17:$17,'Tageplanung April'!150:150,"Orient.Ph.")+SUMIFS('Tageplanung April'!$17:$17,'Tageplanung April'!150:150,"Vertiefung")+SUMIFS('Tageplanung April'!$17:$17,'Tageplanung April'!150:150,"Wahl 1")+SUMIFS('Tageplanung April'!$17:$17,'Tageplanung April'!150:150,"Wahl 2"))*(3+IF($D131="F",2,0))/5+(SUMIFS('Tageplanung August'!$20:$20,'Tageplanung August'!150:150,"AD")+SUMIFS('Tageplanung August'!$17:$17,'Tageplanung August'!150:150,"Orient.Ph.")+SUMIFS('Tageplanung August'!$17:$17,'Tageplanung August'!150:150,"Vertiefung")+SUMIFS('Tageplanung August'!$17:$17,'Tageplanung August'!150:150,"Wahl 1")+SUMIFS('Tageplanung August'!$17:$17,'Tageplanung August'!150:150,"Wahl 2"))*(3+IF($D131="F",2,0))/5+(SUMIFS('Tageplanung Oktober'!$20:$20,'Tageplanung Oktober'!150:150,"AD")+SUMIFS('Tageplanung Oktober'!$17:$17,'Tageplanung Oktober'!150:150,"Orient.Ph.")+SUMIFS('Tageplanung Oktober'!$17:$17,'Tageplanung Oktober'!150:150,"Vertiefung")+SUMIFS('Tageplanung Oktober'!$17:$17,'Tageplanung Oktober'!150:150,"Wahl 1")+SUMIFS('Tageplanung Oktober'!$17:$17,'Tageplanung Oktober'!150:150,"Wahl 2"))*(3+IF($D131="F",2,0))/5+SUMIFS('Blockplanung April'!$20:$20,'Blockplanung April'!150:150,"AD")+SUMIFS('Blockplanung April'!$17:$17,'Blockplanung April'!150:150,"Orient.Ph.")+SUMIFS('Blockplanung April'!$17:$17,'Blockplanung April'!150:150,"Vertiefung")+SUMIFS('Blockplanung April'!$17:$17,'Blockplanung April'!150:150,"Wahl 1")+SUMIFS('Blockplanung April'!$17:$17,'Blockplanung April'!150:150,"Wahl 2")+SUMIFS('Blockplanung August'!$20:$20,'Blockplanung August'!150:150,"AD")+SUMIFS('Blockplanung August'!$17:$17,'Blockplanung August'!150:150,"Orient.Ph.")+SUMIFS('Blockplanung August'!$17:$17,'Blockplanung August'!150:150,"Vertiefung")+SUMIFS('Blockplanung August'!$17:$17,'Blockplanung August'!150:150,"Wahl 1")+SUMIFS('Blockplanung August'!$17:$17,'Blockplanung August'!150:150,"Wahl 2")+SUMIFS('Blockplanung Oktober'!$20:$20,'Blockplanung Oktober'!150:150,"AD")+SUMIFS('Blockplanung Oktober'!$17:$17,'Blockplanung Oktober'!150:150,"Orient.Ph.")+SUMIFS('Blockplanung Oktober'!$17:$17,'Blockplanung Oktober'!150:150,"Vertiefung")+SUMIFS('Blockplanung Oktober'!$17:$17,'Blockplanung Oktober'!150:150,"Wahl 1")+SUMIFS('Blockplanung Oktober'!$17:$17,'Blockplanung Oktober'!150:150,"Wahl 2")</f>
        <v>152.6</v>
      </c>
      <c r="G131" s="9">
        <f>(SUMIFS('Tageplanung April'!$20:$20,'Tageplanung April'!150:150,"KH")+SUMIFS('Tageplanung April'!$15:$15,'Tageplanung April'!150:150,"Orient.Ph.")+SUMIFS('Tageplanung April'!$15:$15,'Tageplanung April'!150:150,"Vertiefung")+SUMIFS('Tageplanung April'!$15:$15,'Tageplanung April'!150:150,"Wahl 1")+SUMIFS('Tageplanung April'!$15:$15,'Tageplanung April'!150:150,"Wahl 2"))*(3+IF($D131="F",2,0))/5+(SUMIFS('Tageplanung August'!$20:$20,'Tageplanung August'!150:150,"KH")+SUMIFS('Tageplanung August'!$15:$15,'Tageplanung August'!150:150,"Orient.Ph.")+SUMIFS('Tageplanung August'!$15:$15,'Tageplanung August'!150:150,"Vertiefung")+SUMIFS('Tageplanung August'!$15:$15,'Tageplanung August'!150:150,"Wahl 1")+SUMIFS('Tageplanung August'!$15:$15,'Tageplanung August'!150:150,"Wahl 2"))*(3+IF($D131="F",2,0))/5+(SUMIFS('Tageplanung Oktober'!$20:$20,'Tageplanung Oktober'!150:150,"KH")+SUMIFS('Tageplanung Oktober'!$15:$15,'Tageplanung Oktober'!150:150,"Orient.Ph.")+SUMIFS('Tageplanung Oktober'!$15:$15,'Tageplanung Oktober'!150:150,"Vertiefung")+SUMIFS('Tageplanung Oktober'!$15:$15,'Tageplanung Oktober'!150:150,"Wahl 1")+SUMIFS('Tageplanung Oktober'!$15:$15,'Tageplanung Oktober'!150:150,"Wahl 2"))*(3+IF($D131="F",2,0))/5+SUMIFS('Blockplanung April'!$20:$20,'Blockplanung April'!150:150,"KH")+SUMIFS('Blockplanung April'!$15:$15,'Blockplanung April'!150:150,"Orient.Ph.")+SUMIFS('Blockplanung April'!$15:$15,'Blockplanung April'!150:150,"Vertiefung")+SUMIFS('Blockplanung April'!$15:$15,'Blockplanung April'!150:150,"Wahl 1")+SUMIFS('Blockplanung April'!$15:$15,'Blockplanung April'!150:150,"Wahl 2")+SUMIFS('Blockplanung August'!$20:$20,'Blockplanung August'!150:150,"KH")+SUMIFS('Blockplanung August'!$15:$15,'Blockplanung August'!150:150,"Orient.Ph.")+SUMIFS('Blockplanung August'!$15:$15,'Blockplanung August'!150:150,"Vertiefung")+SUMIFS('Blockplanung August'!$15:$15,'Blockplanung August'!150:150,"Wahl 1")+SUMIFS('Blockplanung August'!$15:$15,'Blockplanung August'!150:150,"Wahl 2")+SUMIFS('Blockplanung Oktober'!$20:$20,'Blockplanung Oktober'!150:150,"KH")+SUMIFS('Blockplanung Oktober'!$15:$15,'Blockplanung Oktober'!150:150,"Orient.Ph.")+SUMIFS('Blockplanung Oktober'!$15:$15,'Blockplanung Oktober'!150:150,"Vertiefung")+SUMIFS('Blockplanung Oktober'!$15:$15,'Blockplanung Oktober'!150:150,"Wahl 1")+SUMIFS('Blockplanung Oktober'!$15:$15,'Blockplanung Oktober'!150:150,"Wahl 2")</f>
        <v>108.8</v>
      </c>
      <c r="H131" s="9">
        <f>(SUMIFS('Tageplanung April'!$20:$20,'Tageplanung April'!150:150,"Päd")+SUMIFS('Tageplanung April'!$16:$16,'Tageplanung April'!150:150,"Orient.Ph.")+SUMIFS('Tageplanung April'!$16:$16,'Tageplanung April'!150:150,"Vertiefung")+SUMIFS('Tageplanung April'!$16:$16,'Tageplanung April'!150:150,"Wahl 1")+SUMIFS('Tageplanung April'!$16:$16,'Tageplanung April'!150:150,"Wahl 2"))*(3+IF($D131="F",2,0))/5+(SUMIFS('Tageplanung August'!$20:$20,'Tageplanung August'!150:150,"Päd")+SUMIFS('Tageplanung August'!$16:$16,'Tageplanung August'!150:150,"Orient.Ph.")+SUMIFS('Tageplanung August'!$16:$16,'Tageplanung August'!150:150,"Vertiefung")+SUMIFS('Tageplanung August'!$16:$16,'Tageplanung August'!150:150,"Wahl 1")+SUMIFS('Tageplanung August'!$16:$16,'Tageplanung August'!150:150,"Wahl 2"))*(3+IF($D131="F",2,0))/5+(SUMIFS('Tageplanung Oktober'!$20:$20,'Tageplanung Oktober'!150:150,"Päd")+SUMIFS('Tageplanung Oktober'!$16:$16,'Tageplanung Oktober'!150:150,"Orient.Ph.")+SUMIFS('Tageplanung Oktober'!$16:$16,'Tageplanung Oktober'!150:150,"Vertiefung")+SUMIFS('Tageplanung Oktober'!$16:$16,'Tageplanung Oktober'!150:150,"Wahl 1")+SUMIFS('Tageplanung Oktober'!$16:$16,'Tageplanung Oktober'!150:150,"Wahl 2"))*(3+IF($D131="F",2,0))/5+SUMIFS('Blockplanung April'!$20:$20,'Blockplanung April'!150:150,"Päd")+SUMIFS('Blockplanung April'!$16:$16,'Blockplanung April'!150:150,"Orient.Ph.")+SUMIFS('Blockplanung April'!$16:$16,'Blockplanung April'!150:150,"Vertiefung")+SUMIFS('Blockplanung April'!$16:$16,'Blockplanung April'!150:150,"Wahl 1")+SUMIFS('Blockplanung April'!$16:$16,'Blockplanung April'!150:150,"Wahl 2")+SUMIFS('Blockplanung August'!$20:$20,'Blockplanung August'!150:150,"Päd")+SUMIFS('Blockplanung August'!$16:$16,'Blockplanung August'!150:150,"Orient.Ph.")+SUMIFS('Blockplanung August'!$16:$16,'Blockplanung August'!150:150,"Vertiefung")+SUMIFS('Blockplanung August'!$16:$16,'Blockplanung August'!150:150,"Wahl 1")+SUMIFS('Blockplanung August'!$16:$16,'Blockplanung August'!150:150,"Wahl 2")+SUMIFS('Blockplanung Oktober'!$20:$20,'Blockplanung Oktober'!150:150,"Päd")+SUMIFS('Blockplanung Oktober'!$16:$16,'Blockplanung Oktober'!150:150,"Orient.Ph.")+SUMIFS('Blockplanung Oktober'!$16:$16,'Blockplanung Oktober'!150:150,"Vertiefung")+SUMIFS('Blockplanung Oktober'!$16:$16,'Blockplanung Oktober'!150:150,"Wahl 1")+SUMIFS('Blockplanung Oktober'!$16:$16,'Blockplanung Oktober'!150:150,"Wahl 2")</f>
        <v>20.2</v>
      </c>
      <c r="I131" s="9">
        <f>(SUMIFS('Tageplanung April'!$20:$20,'Tageplanung April'!150:150,"Psych")+SUMIFS('Tageplanung April'!$19:$19,'Tageplanung April'!150:150,"Orient.Ph.")+SUMIFS('Tageplanung April'!$19:$19,'Tageplanung April'!150:150,"Vertiefung")+SUMIFS('Tageplanung April'!$19:$19,'Tageplanung April'!150:150,"Wahl 1")+SUMIFS('Tageplanung April'!$19:$19,'Tageplanung April'!150:150,"Wahl 2"))*(3+IF($D131="F",2,0))/5+(SUMIFS('Tageplanung August'!$20:$20,'Tageplanung August'!150:150,"Psych")+SUMIFS('Tageplanung August'!$19:$19,'Tageplanung August'!150:150,"Orient.Ph.")+SUMIFS('Tageplanung August'!$19:$19,'Tageplanung August'!150:150,"Vertiefung")+SUMIFS('Tageplanung August'!$19:$19,'Tageplanung August'!150:150,"Wahl 1")+SUMIFS('Tageplanung August'!$19:$19,'Tageplanung August'!150:150,"Wahl 2"))*(3+IF($D131="F",2,0))/5+(SUMIFS('Tageplanung Oktober'!$20:$20,'Tageplanung Oktober'!150:150,"Psych")+SUMIFS('Tageplanung Oktober'!$19:$19,'Tageplanung Oktober'!150:150,"Orient.Ph.")+SUMIFS('Tageplanung Oktober'!$19:$19,'Tageplanung Oktober'!150:150,"Vertiefung")+SUMIFS('Tageplanung Oktober'!$19:$19,'Tageplanung Oktober'!150:150,"Wahl 1")+SUMIFS('Tageplanung Oktober'!$19:$19,'Tageplanung Oktober'!150:150,"Wahl 2"))*(3+IF($D131="F",2,0))/5+SUMIFS('Blockplanung April'!$20:$20,'Blockplanung April'!150:150,"Psych")+SUMIFS('Blockplanung April'!$19:$19,'Blockplanung April'!150:150,"Orient.Ph.")+SUMIFS('Blockplanung April'!$19:$19,'Blockplanung April'!150:150,"Vertiefung")+SUMIFS('Blockplanung April'!$19:$19,'Blockplanung April'!150:150,"Wahl 1")+SUMIFS('Blockplanung April'!$19:$19,'Blockplanung April'!150:150,"Wahl 2")+SUMIFS('Blockplanung August'!$20:$20,'Blockplanung August'!150:150,"Psych")+SUMIFS('Blockplanung August'!$19:$19,'Blockplanung August'!150:150,"Orient.Ph.")+SUMIFS('Blockplanung August'!$19:$19,'Blockplanung August'!150:150,"Vertiefung")+SUMIFS('Blockplanung August'!$19:$19,'Blockplanung August'!150:150,"Wahl 1")+SUMIFS('Blockplanung August'!$19:$19,'Blockplanung August'!150:150,"Wahl 2")+SUMIFS('Blockplanung Oktober'!$20:$20,'Blockplanung Oktober'!150:150,"Psych")+SUMIFS('Blockplanung Oktober'!$19:$19,'Blockplanung Oktober'!150:150,"Orient.Ph.")+SUMIFS('Blockplanung Oktober'!$19:$19,'Blockplanung Oktober'!150:150,"Vertiefung")+SUMIFS('Blockplanung Oktober'!$19:$19,'Blockplanung Oktober'!150:150,"Wahl 1")+SUMIFS('Blockplanung Oktober'!$19:$19,'Blockplanung Oktober'!150:150,"Wahl 2")</f>
        <v>0</v>
      </c>
      <c r="J131" s="9">
        <f t="shared" si="9"/>
        <v>448</v>
      </c>
      <c r="K131" s="9">
        <f t="shared" ref="K131:K185" si="10">K130</f>
        <v>176</v>
      </c>
      <c r="L131" s="9">
        <f t="shared" ref="L131:L185" si="11">L130</f>
        <v>64</v>
      </c>
      <c r="M131" s="9">
        <f t="shared" ref="M131:M185" si="12">M130</f>
        <v>16</v>
      </c>
      <c r="N131" s="7">
        <f t="shared" ref="N131:N185" si="13">N130</f>
        <v>120</v>
      </c>
      <c r="O131" s="316"/>
    </row>
    <row r="132" spans="1:15" x14ac:dyDescent="0.2">
      <c r="A132" s="258"/>
      <c r="B132" s="310"/>
      <c r="C132" s="11">
        <v>38</v>
      </c>
      <c r="D132" s="39"/>
      <c r="E132" s="9">
        <f>(SUMIFS('Tageplanung April'!$20:$20,'Tageplanung April'!151:151,"APH")+SUMIFS('Tageplanung April'!$18:$18,'Tageplanung April'!151:151,"Orient.Ph.")+SUMIFS('Tageplanung April'!$18:$18,'Tageplanung April'!151:151,"Vertiefung")+SUMIFS('Tageplanung April'!$18:$18,'Tageplanung April'!151:151,"Wahl 1")+SUMIFS('Tageplanung April'!$18:$18,'Tageplanung April'!151:151,"Wahl 2"))*(3+IF($D132="F",2,0))/5+(SUMIFS('Tageplanung August'!$20:$20,'Tageplanung August'!151:151,"APH")+SUMIFS('Tageplanung August'!$18:$18,'Tageplanung August'!151:151,"Orient.Ph.")+SUMIFS('Tageplanung August'!$18:$18,'Tageplanung August'!151:151,"Vertiefung")+SUMIFS('Tageplanung August'!$18:$18,'Tageplanung August'!151:151,"Wahl 1")+SUMIFS('Tageplanung August'!$18:$18,'Tageplanung August'!151:151,"Wahl 2"))*(3+IF($D132="F",2,0))/5+(SUMIFS('Tageplanung Oktober'!$20:$20,'Tageplanung Oktober'!151:151,"APH")+SUMIFS('Tageplanung Oktober'!$18:$18,'Tageplanung Oktober'!151:151,"Orient.Ph.")+SUMIFS('Tageplanung Oktober'!$18:$18,'Tageplanung Oktober'!151:151,"Vertiefung")+SUMIFS('Tageplanung Oktober'!$18:$18,'Tageplanung Oktober'!151:151,"Wahl 1")+SUMIFS('Tageplanung Oktober'!$18:$18,'Tageplanung Oktober'!151:151,"Wahl 2"))*(3+IF($D132="F",2,0))/5+SUMIFS('Blockplanung April'!$20:$20,'Blockplanung April'!151:151,"APH")+SUMIFS('Blockplanung April'!$18:$18,'Blockplanung April'!151:151,"Orient.Ph.")+SUMIFS('Blockplanung April'!$18:$18,'Blockplanung April'!151:151,"Vertiefung")+SUMIFS('Blockplanung April'!$18:$18,'Blockplanung April'!151:151,"Wahl 1")+SUMIFS('Blockplanung April'!$18:$18,'Blockplanung April'!151:151,"Wahl 2")+SUMIFS('Blockplanung August'!$20:$20,'Blockplanung August'!151:151,"APH")+SUMIFS('Blockplanung August'!$18:$18,'Blockplanung August'!151:151,"Orient.Ph.")+SUMIFS('Blockplanung August'!$18:$18,'Blockplanung August'!151:151,"Vertiefung")+SUMIFS('Blockplanung August'!$18:$18,'Blockplanung August'!151:151,"Wahl 1")+SUMIFS('Blockplanung August'!$18:$18,'Blockplanung August'!151:151,"Wahl 2")+SUMIFS('Blockplanung Oktober'!$20:$20,'Blockplanung Oktober'!151:151,"APH")+SUMIFS('Blockplanung Oktober'!$18:$18,'Blockplanung Oktober'!151:151,"Orient.Ph.")+SUMIFS('Blockplanung Oktober'!$18:$18,'Blockplanung Oktober'!151:151,"Vertiefung")+SUMIFS('Blockplanung Oktober'!$18:$18,'Blockplanung Oktober'!151:151,"Wahl 1")+SUMIFS('Blockplanung Oktober'!$18:$18,'Blockplanung Oktober'!151:151,"Wahl 2")</f>
        <v>275.20000000000005</v>
      </c>
      <c r="F132" s="9">
        <f>(SUMIFS('Tageplanung April'!$20:$20,'Tageplanung April'!151:151,"AD")+SUMIFS('Tageplanung April'!$17:$17,'Tageplanung April'!151:151,"Orient.Ph.")+SUMIFS('Tageplanung April'!$17:$17,'Tageplanung April'!151:151,"Vertiefung")+SUMIFS('Tageplanung April'!$17:$17,'Tageplanung April'!151:151,"Wahl 1")+SUMIFS('Tageplanung April'!$17:$17,'Tageplanung April'!151:151,"Wahl 2"))*(3+IF($D132="F",2,0))/5+(SUMIFS('Tageplanung August'!$20:$20,'Tageplanung August'!151:151,"AD")+SUMIFS('Tageplanung August'!$17:$17,'Tageplanung August'!151:151,"Orient.Ph.")+SUMIFS('Tageplanung August'!$17:$17,'Tageplanung August'!151:151,"Vertiefung")+SUMIFS('Tageplanung August'!$17:$17,'Tageplanung August'!151:151,"Wahl 1")+SUMIFS('Tageplanung August'!$17:$17,'Tageplanung August'!151:151,"Wahl 2"))*(3+IF($D132="F",2,0))/5+(SUMIFS('Tageplanung Oktober'!$20:$20,'Tageplanung Oktober'!151:151,"AD")+SUMIFS('Tageplanung Oktober'!$17:$17,'Tageplanung Oktober'!151:151,"Orient.Ph.")+SUMIFS('Tageplanung Oktober'!$17:$17,'Tageplanung Oktober'!151:151,"Vertiefung")+SUMIFS('Tageplanung Oktober'!$17:$17,'Tageplanung Oktober'!151:151,"Wahl 1")+SUMIFS('Tageplanung Oktober'!$17:$17,'Tageplanung Oktober'!151:151,"Wahl 2"))*(3+IF($D132="F",2,0))/5+SUMIFS('Blockplanung April'!$20:$20,'Blockplanung April'!151:151,"AD")+SUMIFS('Blockplanung April'!$17:$17,'Blockplanung April'!151:151,"Orient.Ph.")+SUMIFS('Blockplanung April'!$17:$17,'Blockplanung April'!151:151,"Vertiefung")+SUMIFS('Blockplanung April'!$17:$17,'Blockplanung April'!151:151,"Wahl 1")+SUMIFS('Blockplanung April'!$17:$17,'Blockplanung April'!151:151,"Wahl 2")+SUMIFS('Blockplanung August'!$20:$20,'Blockplanung August'!151:151,"AD")+SUMIFS('Blockplanung August'!$17:$17,'Blockplanung August'!151:151,"Orient.Ph.")+SUMIFS('Blockplanung August'!$17:$17,'Blockplanung August'!151:151,"Vertiefung")+SUMIFS('Blockplanung August'!$17:$17,'Blockplanung August'!151:151,"Wahl 1")+SUMIFS('Blockplanung August'!$17:$17,'Blockplanung August'!151:151,"Wahl 2")+SUMIFS('Blockplanung Oktober'!$20:$20,'Blockplanung Oktober'!151:151,"AD")+SUMIFS('Blockplanung Oktober'!$17:$17,'Blockplanung Oktober'!151:151,"Orient.Ph.")+SUMIFS('Blockplanung Oktober'!$17:$17,'Blockplanung Oktober'!151:151,"Vertiefung")+SUMIFS('Blockplanung Oktober'!$17:$17,'Blockplanung Oktober'!151:151,"Wahl 1")+SUMIFS('Blockplanung Oktober'!$17:$17,'Blockplanung Oktober'!151:151,"Wahl 2")</f>
        <v>167</v>
      </c>
      <c r="G132" s="9">
        <f>(SUMIFS('Tageplanung April'!$20:$20,'Tageplanung April'!151:151,"KH")+SUMIFS('Tageplanung April'!$15:$15,'Tageplanung April'!151:151,"Orient.Ph.")+SUMIFS('Tageplanung April'!$15:$15,'Tageplanung April'!151:151,"Vertiefung")+SUMIFS('Tageplanung April'!$15:$15,'Tageplanung April'!151:151,"Wahl 1")+SUMIFS('Tageplanung April'!$15:$15,'Tageplanung April'!151:151,"Wahl 2"))*(3+IF($D132="F",2,0))/5+(SUMIFS('Tageplanung August'!$20:$20,'Tageplanung August'!151:151,"KH")+SUMIFS('Tageplanung August'!$15:$15,'Tageplanung August'!151:151,"Orient.Ph.")+SUMIFS('Tageplanung August'!$15:$15,'Tageplanung August'!151:151,"Vertiefung")+SUMIFS('Tageplanung August'!$15:$15,'Tageplanung August'!151:151,"Wahl 1")+SUMIFS('Tageplanung August'!$15:$15,'Tageplanung August'!151:151,"Wahl 2"))*(3+IF($D132="F",2,0))/5+(SUMIFS('Tageplanung Oktober'!$20:$20,'Tageplanung Oktober'!151:151,"KH")+SUMIFS('Tageplanung Oktober'!$15:$15,'Tageplanung Oktober'!151:151,"Orient.Ph.")+SUMIFS('Tageplanung Oktober'!$15:$15,'Tageplanung Oktober'!151:151,"Vertiefung")+SUMIFS('Tageplanung Oktober'!$15:$15,'Tageplanung Oktober'!151:151,"Wahl 1")+SUMIFS('Tageplanung Oktober'!$15:$15,'Tageplanung Oktober'!151:151,"Wahl 2"))*(3+IF($D132="F",2,0))/5+SUMIFS('Blockplanung April'!$20:$20,'Blockplanung April'!151:151,"KH")+SUMIFS('Blockplanung April'!$15:$15,'Blockplanung April'!151:151,"Orient.Ph.")+SUMIFS('Blockplanung April'!$15:$15,'Blockplanung April'!151:151,"Vertiefung")+SUMIFS('Blockplanung April'!$15:$15,'Blockplanung April'!151:151,"Wahl 1")+SUMIFS('Blockplanung April'!$15:$15,'Blockplanung April'!151:151,"Wahl 2")+SUMIFS('Blockplanung August'!$20:$20,'Blockplanung August'!151:151,"KH")+SUMIFS('Blockplanung August'!$15:$15,'Blockplanung August'!151:151,"Orient.Ph.")+SUMIFS('Blockplanung August'!$15:$15,'Blockplanung August'!151:151,"Vertiefung")+SUMIFS('Blockplanung August'!$15:$15,'Blockplanung August'!151:151,"Wahl 1")+SUMIFS('Blockplanung August'!$15:$15,'Blockplanung August'!151:151,"Wahl 2")+SUMIFS('Blockplanung Oktober'!$20:$20,'Blockplanung Oktober'!151:151,"KH")+SUMIFS('Blockplanung Oktober'!$15:$15,'Blockplanung Oktober'!151:151,"Orient.Ph.")+SUMIFS('Blockplanung Oktober'!$15:$15,'Blockplanung Oktober'!151:151,"Vertiefung")+SUMIFS('Blockplanung Oktober'!$15:$15,'Blockplanung Oktober'!151:151,"Wahl 1")+SUMIFS('Blockplanung Oktober'!$15:$15,'Blockplanung Oktober'!151:151,"Wahl 2")</f>
        <v>120.8</v>
      </c>
      <c r="H132" s="9">
        <f>(SUMIFS('Tageplanung April'!$20:$20,'Tageplanung April'!151:151,"Päd")+SUMIFS('Tageplanung April'!$16:$16,'Tageplanung April'!151:151,"Orient.Ph.")+SUMIFS('Tageplanung April'!$16:$16,'Tageplanung April'!151:151,"Vertiefung")+SUMIFS('Tageplanung April'!$16:$16,'Tageplanung April'!151:151,"Wahl 1")+SUMIFS('Tageplanung April'!$16:$16,'Tageplanung April'!151:151,"Wahl 2"))*(3+IF($D132="F",2,0))/5+(SUMIFS('Tageplanung August'!$20:$20,'Tageplanung August'!151:151,"Päd")+SUMIFS('Tageplanung August'!$16:$16,'Tageplanung August'!151:151,"Orient.Ph.")+SUMIFS('Tageplanung August'!$16:$16,'Tageplanung August'!151:151,"Vertiefung")+SUMIFS('Tageplanung August'!$16:$16,'Tageplanung August'!151:151,"Wahl 1")+SUMIFS('Tageplanung August'!$16:$16,'Tageplanung August'!151:151,"Wahl 2"))*(3+IF($D132="F",2,0))/5+(SUMIFS('Tageplanung Oktober'!$20:$20,'Tageplanung Oktober'!151:151,"Päd")+SUMIFS('Tageplanung Oktober'!$16:$16,'Tageplanung Oktober'!151:151,"Orient.Ph.")+SUMIFS('Tageplanung Oktober'!$16:$16,'Tageplanung Oktober'!151:151,"Vertiefung")+SUMIFS('Tageplanung Oktober'!$16:$16,'Tageplanung Oktober'!151:151,"Wahl 1")+SUMIFS('Tageplanung Oktober'!$16:$16,'Tageplanung Oktober'!151:151,"Wahl 2"))*(3+IF($D132="F",2,0))/5+SUMIFS('Blockplanung April'!$20:$20,'Blockplanung April'!151:151,"Päd")+SUMIFS('Blockplanung April'!$16:$16,'Blockplanung April'!151:151,"Orient.Ph.")+SUMIFS('Blockplanung April'!$16:$16,'Blockplanung April'!151:151,"Vertiefung")+SUMIFS('Blockplanung April'!$16:$16,'Blockplanung April'!151:151,"Wahl 1")+SUMIFS('Blockplanung April'!$16:$16,'Blockplanung April'!151:151,"Wahl 2")+SUMIFS('Blockplanung August'!$20:$20,'Blockplanung August'!151:151,"Päd")+SUMIFS('Blockplanung August'!$16:$16,'Blockplanung August'!151:151,"Orient.Ph.")+SUMIFS('Blockplanung August'!$16:$16,'Blockplanung August'!151:151,"Vertiefung")+SUMIFS('Blockplanung August'!$16:$16,'Blockplanung August'!151:151,"Wahl 1")+SUMIFS('Blockplanung August'!$16:$16,'Blockplanung August'!151:151,"Wahl 2")+SUMIFS('Blockplanung Oktober'!$20:$20,'Blockplanung Oktober'!151:151,"Päd")+SUMIFS('Blockplanung Oktober'!$16:$16,'Blockplanung Oktober'!151:151,"Orient.Ph.")+SUMIFS('Blockplanung Oktober'!$16:$16,'Blockplanung Oktober'!151:151,"Vertiefung")+SUMIFS('Blockplanung Oktober'!$16:$16,'Blockplanung Oktober'!151:151,"Wahl 1")+SUMIFS('Blockplanung Oktober'!$16:$16,'Blockplanung Oktober'!151:151,"Wahl 2")</f>
        <v>22.6</v>
      </c>
      <c r="I132" s="9">
        <f>(SUMIFS('Tageplanung April'!$20:$20,'Tageplanung April'!151:151,"Psych")+SUMIFS('Tageplanung April'!$19:$19,'Tageplanung April'!151:151,"Orient.Ph.")+SUMIFS('Tageplanung April'!$19:$19,'Tageplanung April'!151:151,"Vertiefung")+SUMIFS('Tageplanung April'!$19:$19,'Tageplanung April'!151:151,"Wahl 1")+SUMIFS('Tageplanung April'!$19:$19,'Tageplanung April'!151:151,"Wahl 2"))*(3+IF($D132="F",2,0))/5+(SUMIFS('Tageplanung August'!$20:$20,'Tageplanung August'!151:151,"Psych")+SUMIFS('Tageplanung August'!$19:$19,'Tageplanung August'!151:151,"Orient.Ph.")+SUMIFS('Tageplanung August'!$19:$19,'Tageplanung August'!151:151,"Vertiefung")+SUMIFS('Tageplanung August'!$19:$19,'Tageplanung August'!151:151,"Wahl 1")+SUMIFS('Tageplanung August'!$19:$19,'Tageplanung August'!151:151,"Wahl 2"))*(3+IF($D132="F",2,0))/5+(SUMIFS('Tageplanung Oktober'!$20:$20,'Tageplanung Oktober'!151:151,"Psych")+SUMIFS('Tageplanung Oktober'!$19:$19,'Tageplanung Oktober'!151:151,"Orient.Ph.")+SUMIFS('Tageplanung Oktober'!$19:$19,'Tageplanung Oktober'!151:151,"Vertiefung")+SUMIFS('Tageplanung Oktober'!$19:$19,'Tageplanung Oktober'!151:151,"Wahl 1")+SUMIFS('Tageplanung Oktober'!$19:$19,'Tageplanung Oktober'!151:151,"Wahl 2"))*(3+IF($D132="F",2,0))/5+SUMIFS('Blockplanung April'!$20:$20,'Blockplanung April'!151:151,"Psych")+SUMIFS('Blockplanung April'!$19:$19,'Blockplanung April'!151:151,"Orient.Ph.")+SUMIFS('Blockplanung April'!$19:$19,'Blockplanung April'!151:151,"Vertiefung")+SUMIFS('Blockplanung April'!$19:$19,'Blockplanung April'!151:151,"Wahl 1")+SUMIFS('Blockplanung April'!$19:$19,'Blockplanung April'!151:151,"Wahl 2")+SUMIFS('Blockplanung August'!$20:$20,'Blockplanung August'!151:151,"Psych")+SUMIFS('Blockplanung August'!$19:$19,'Blockplanung August'!151:151,"Orient.Ph.")+SUMIFS('Blockplanung August'!$19:$19,'Blockplanung August'!151:151,"Vertiefung")+SUMIFS('Blockplanung August'!$19:$19,'Blockplanung August'!151:151,"Wahl 1")+SUMIFS('Blockplanung August'!$19:$19,'Blockplanung August'!151:151,"Wahl 2")+SUMIFS('Blockplanung Oktober'!$20:$20,'Blockplanung Oktober'!151:151,"Psych")+SUMIFS('Blockplanung Oktober'!$19:$19,'Blockplanung Oktober'!151:151,"Orient.Ph.")+SUMIFS('Blockplanung Oktober'!$19:$19,'Blockplanung Oktober'!151:151,"Vertiefung")+SUMIFS('Blockplanung Oktober'!$19:$19,'Blockplanung Oktober'!151:151,"Wahl 1")+SUMIFS('Blockplanung Oktober'!$19:$19,'Blockplanung Oktober'!151:151,"Wahl 2")</f>
        <v>0</v>
      </c>
      <c r="J132" s="9">
        <f t="shared" ref="J132:J185" si="14">J131</f>
        <v>448</v>
      </c>
      <c r="K132" s="9">
        <f t="shared" si="10"/>
        <v>176</v>
      </c>
      <c r="L132" s="9">
        <f t="shared" si="11"/>
        <v>64</v>
      </c>
      <c r="M132" s="9">
        <f t="shared" si="12"/>
        <v>16</v>
      </c>
      <c r="N132" s="7">
        <f t="shared" si="13"/>
        <v>120</v>
      </c>
      <c r="O132" s="316"/>
    </row>
    <row r="133" spans="1:15" x14ac:dyDescent="0.2">
      <c r="A133" s="258"/>
      <c r="B133" s="310"/>
      <c r="C133" s="11">
        <v>39</v>
      </c>
      <c r="D133" s="39"/>
      <c r="E133" s="9">
        <f>(SUMIFS('Tageplanung April'!$20:$20,'Tageplanung April'!152:152,"APH")+SUMIFS('Tageplanung April'!$18:$18,'Tageplanung April'!152:152,"Orient.Ph.")+SUMIFS('Tageplanung April'!$18:$18,'Tageplanung April'!152:152,"Vertiefung")+SUMIFS('Tageplanung April'!$18:$18,'Tageplanung April'!152:152,"Wahl 1")+SUMIFS('Tageplanung April'!$18:$18,'Tageplanung April'!152:152,"Wahl 2"))*(3+IF($D133="F",2,0))/5+(SUMIFS('Tageplanung August'!$20:$20,'Tageplanung August'!152:152,"APH")+SUMIFS('Tageplanung August'!$18:$18,'Tageplanung August'!152:152,"Orient.Ph.")+SUMIFS('Tageplanung August'!$18:$18,'Tageplanung August'!152:152,"Vertiefung")+SUMIFS('Tageplanung August'!$18:$18,'Tageplanung August'!152:152,"Wahl 1")+SUMIFS('Tageplanung August'!$18:$18,'Tageplanung August'!152:152,"Wahl 2"))*(3+IF($D133="F",2,0))/5+(SUMIFS('Tageplanung Oktober'!$20:$20,'Tageplanung Oktober'!152:152,"APH")+SUMIFS('Tageplanung Oktober'!$18:$18,'Tageplanung Oktober'!152:152,"Orient.Ph.")+SUMIFS('Tageplanung Oktober'!$18:$18,'Tageplanung Oktober'!152:152,"Vertiefung")+SUMIFS('Tageplanung Oktober'!$18:$18,'Tageplanung Oktober'!152:152,"Wahl 1")+SUMIFS('Tageplanung Oktober'!$18:$18,'Tageplanung Oktober'!152:152,"Wahl 2"))*(3+IF($D133="F",2,0))/5+SUMIFS('Blockplanung April'!$20:$20,'Blockplanung April'!152:152,"APH")+SUMIFS('Blockplanung April'!$18:$18,'Blockplanung April'!152:152,"Orient.Ph.")+SUMIFS('Blockplanung April'!$18:$18,'Blockplanung April'!152:152,"Vertiefung")+SUMIFS('Blockplanung April'!$18:$18,'Blockplanung April'!152:152,"Wahl 1")+SUMIFS('Blockplanung April'!$18:$18,'Blockplanung April'!152:152,"Wahl 2")+SUMIFS('Blockplanung August'!$20:$20,'Blockplanung August'!152:152,"APH")+SUMIFS('Blockplanung August'!$18:$18,'Blockplanung August'!152:152,"Orient.Ph.")+SUMIFS('Blockplanung August'!$18:$18,'Blockplanung August'!152:152,"Vertiefung")+SUMIFS('Blockplanung August'!$18:$18,'Blockplanung August'!152:152,"Wahl 1")+SUMIFS('Blockplanung August'!$18:$18,'Blockplanung August'!152:152,"Wahl 2")+SUMIFS('Blockplanung Oktober'!$20:$20,'Blockplanung Oktober'!152:152,"APH")+SUMIFS('Blockplanung Oktober'!$18:$18,'Blockplanung Oktober'!152:152,"Orient.Ph.")+SUMIFS('Blockplanung Oktober'!$18:$18,'Blockplanung Oktober'!152:152,"Vertiefung")+SUMIFS('Blockplanung Oktober'!$18:$18,'Blockplanung Oktober'!152:152,"Wahl 1")+SUMIFS('Blockplanung Oktober'!$18:$18,'Blockplanung Oktober'!152:152,"Wahl 2")</f>
        <v>245.20000000000002</v>
      </c>
      <c r="F133" s="9">
        <f>(SUMIFS('Tageplanung April'!$20:$20,'Tageplanung April'!152:152,"AD")+SUMIFS('Tageplanung April'!$17:$17,'Tageplanung April'!152:152,"Orient.Ph.")+SUMIFS('Tageplanung April'!$17:$17,'Tageplanung April'!152:152,"Vertiefung")+SUMIFS('Tageplanung April'!$17:$17,'Tageplanung April'!152:152,"Wahl 1")+SUMIFS('Tageplanung April'!$17:$17,'Tageplanung April'!152:152,"Wahl 2"))*(3+IF($D133="F",2,0))/5+(SUMIFS('Tageplanung August'!$20:$20,'Tageplanung August'!152:152,"AD")+SUMIFS('Tageplanung August'!$17:$17,'Tageplanung August'!152:152,"Orient.Ph.")+SUMIFS('Tageplanung August'!$17:$17,'Tageplanung August'!152:152,"Vertiefung")+SUMIFS('Tageplanung August'!$17:$17,'Tageplanung August'!152:152,"Wahl 1")+SUMIFS('Tageplanung August'!$17:$17,'Tageplanung August'!152:152,"Wahl 2"))*(3+IF($D133="F",2,0))/5+(SUMIFS('Tageplanung Oktober'!$20:$20,'Tageplanung Oktober'!152:152,"AD")+SUMIFS('Tageplanung Oktober'!$17:$17,'Tageplanung Oktober'!152:152,"Orient.Ph.")+SUMIFS('Tageplanung Oktober'!$17:$17,'Tageplanung Oktober'!152:152,"Vertiefung")+SUMIFS('Tageplanung Oktober'!$17:$17,'Tageplanung Oktober'!152:152,"Wahl 1")+SUMIFS('Tageplanung Oktober'!$17:$17,'Tageplanung Oktober'!152:152,"Wahl 2"))*(3+IF($D133="F",2,0))/5+SUMIFS('Blockplanung April'!$20:$20,'Blockplanung April'!152:152,"AD")+SUMIFS('Blockplanung April'!$17:$17,'Blockplanung April'!152:152,"Orient.Ph.")+SUMIFS('Blockplanung April'!$17:$17,'Blockplanung April'!152:152,"Vertiefung")+SUMIFS('Blockplanung April'!$17:$17,'Blockplanung April'!152:152,"Wahl 1")+SUMIFS('Blockplanung April'!$17:$17,'Blockplanung April'!152:152,"Wahl 2")+SUMIFS('Blockplanung August'!$20:$20,'Blockplanung August'!152:152,"AD")+SUMIFS('Blockplanung August'!$17:$17,'Blockplanung August'!152:152,"Orient.Ph.")+SUMIFS('Blockplanung August'!$17:$17,'Blockplanung August'!152:152,"Vertiefung")+SUMIFS('Blockplanung August'!$17:$17,'Blockplanung August'!152:152,"Wahl 1")+SUMIFS('Blockplanung August'!$17:$17,'Blockplanung August'!152:152,"Wahl 2")+SUMIFS('Blockplanung Oktober'!$20:$20,'Blockplanung Oktober'!152:152,"AD")+SUMIFS('Blockplanung Oktober'!$17:$17,'Blockplanung Oktober'!152:152,"Orient.Ph.")+SUMIFS('Blockplanung Oktober'!$17:$17,'Blockplanung Oktober'!152:152,"Vertiefung")+SUMIFS('Blockplanung Oktober'!$17:$17,'Blockplanung Oktober'!152:152,"Wahl 1")+SUMIFS('Blockplanung Oktober'!$17:$17,'Blockplanung Oktober'!152:152,"Wahl 2")</f>
        <v>149.6</v>
      </c>
      <c r="G133" s="9">
        <f>(SUMIFS('Tageplanung April'!$20:$20,'Tageplanung April'!152:152,"KH")+SUMIFS('Tageplanung April'!$15:$15,'Tageplanung April'!152:152,"Orient.Ph.")+SUMIFS('Tageplanung April'!$15:$15,'Tageplanung April'!152:152,"Vertiefung")+SUMIFS('Tageplanung April'!$15:$15,'Tageplanung April'!152:152,"Wahl 1")+SUMIFS('Tageplanung April'!$15:$15,'Tageplanung April'!152:152,"Wahl 2"))*(3+IF($D133="F",2,0))/5+(SUMIFS('Tageplanung August'!$20:$20,'Tageplanung August'!152:152,"KH")+SUMIFS('Tageplanung August'!$15:$15,'Tageplanung August'!152:152,"Orient.Ph.")+SUMIFS('Tageplanung August'!$15:$15,'Tageplanung August'!152:152,"Vertiefung")+SUMIFS('Tageplanung August'!$15:$15,'Tageplanung August'!152:152,"Wahl 1")+SUMIFS('Tageplanung August'!$15:$15,'Tageplanung August'!152:152,"Wahl 2"))*(3+IF($D133="F",2,0))/5+(SUMIFS('Tageplanung Oktober'!$20:$20,'Tageplanung Oktober'!152:152,"KH")+SUMIFS('Tageplanung Oktober'!$15:$15,'Tageplanung Oktober'!152:152,"Orient.Ph.")+SUMIFS('Tageplanung Oktober'!$15:$15,'Tageplanung Oktober'!152:152,"Vertiefung")+SUMIFS('Tageplanung Oktober'!$15:$15,'Tageplanung Oktober'!152:152,"Wahl 1")+SUMIFS('Tageplanung Oktober'!$15:$15,'Tageplanung Oktober'!152:152,"Wahl 2"))*(3+IF($D133="F",2,0))/5+SUMIFS('Blockplanung April'!$20:$20,'Blockplanung April'!152:152,"KH")+SUMIFS('Blockplanung April'!$15:$15,'Blockplanung April'!152:152,"Orient.Ph.")+SUMIFS('Blockplanung April'!$15:$15,'Blockplanung April'!152:152,"Vertiefung")+SUMIFS('Blockplanung April'!$15:$15,'Blockplanung April'!152:152,"Wahl 1")+SUMIFS('Blockplanung April'!$15:$15,'Blockplanung April'!152:152,"Wahl 2")+SUMIFS('Blockplanung August'!$20:$20,'Blockplanung August'!152:152,"KH")+SUMIFS('Blockplanung August'!$15:$15,'Blockplanung August'!152:152,"Orient.Ph.")+SUMIFS('Blockplanung August'!$15:$15,'Blockplanung August'!152:152,"Vertiefung")+SUMIFS('Blockplanung August'!$15:$15,'Blockplanung August'!152:152,"Wahl 1")+SUMIFS('Blockplanung August'!$15:$15,'Blockplanung August'!152:152,"Wahl 2")+SUMIFS('Blockplanung Oktober'!$20:$20,'Blockplanung Oktober'!152:152,"KH")+SUMIFS('Blockplanung Oktober'!$15:$15,'Blockplanung Oktober'!152:152,"Orient.Ph.")+SUMIFS('Blockplanung Oktober'!$15:$15,'Blockplanung Oktober'!152:152,"Vertiefung")+SUMIFS('Blockplanung Oktober'!$15:$15,'Blockplanung Oktober'!152:152,"Wahl 1")+SUMIFS('Blockplanung Oktober'!$15:$15,'Blockplanung Oktober'!152:152,"Wahl 2")</f>
        <v>113.6</v>
      </c>
      <c r="H133" s="9">
        <f>(SUMIFS('Tageplanung April'!$20:$20,'Tageplanung April'!152:152,"Päd")+SUMIFS('Tageplanung April'!$16:$16,'Tageplanung April'!152:152,"Orient.Ph.")+SUMIFS('Tageplanung April'!$16:$16,'Tageplanung April'!152:152,"Vertiefung")+SUMIFS('Tageplanung April'!$16:$16,'Tageplanung April'!152:152,"Wahl 1")+SUMIFS('Tageplanung April'!$16:$16,'Tageplanung April'!152:152,"Wahl 2"))*(3+IF($D133="F",2,0))/5+(SUMIFS('Tageplanung August'!$20:$20,'Tageplanung August'!152:152,"Päd")+SUMIFS('Tageplanung August'!$16:$16,'Tageplanung August'!152:152,"Orient.Ph.")+SUMIFS('Tageplanung August'!$16:$16,'Tageplanung August'!152:152,"Vertiefung")+SUMIFS('Tageplanung August'!$16:$16,'Tageplanung August'!152:152,"Wahl 1")+SUMIFS('Tageplanung August'!$16:$16,'Tageplanung August'!152:152,"Wahl 2"))*(3+IF($D133="F",2,0))/5+(SUMIFS('Tageplanung Oktober'!$20:$20,'Tageplanung Oktober'!152:152,"Päd")+SUMIFS('Tageplanung Oktober'!$16:$16,'Tageplanung Oktober'!152:152,"Orient.Ph.")+SUMIFS('Tageplanung Oktober'!$16:$16,'Tageplanung Oktober'!152:152,"Vertiefung")+SUMIFS('Tageplanung Oktober'!$16:$16,'Tageplanung Oktober'!152:152,"Wahl 1")+SUMIFS('Tageplanung Oktober'!$16:$16,'Tageplanung Oktober'!152:152,"Wahl 2"))*(3+IF($D133="F",2,0))/5+SUMIFS('Blockplanung April'!$20:$20,'Blockplanung April'!152:152,"Päd")+SUMIFS('Blockplanung April'!$16:$16,'Blockplanung April'!152:152,"Orient.Ph.")+SUMIFS('Blockplanung April'!$16:$16,'Blockplanung April'!152:152,"Vertiefung")+SUMIFS('Blockplanung April'!$16:$16,'Blockplanung April'!152:152,"Wahl 1")+SUMIFS('Blockplanung April'!$16:$16,'Blockplanung April'!152:152,"Wahl 2")+SUMIFS('Blockplanung August'!$20:$20,'Blockplanung August'!152:152,"Päd")+SUMIFS('Blockplanung August'!$16:$16,'Blockplanung August'!152:152,"Orient.Ph.")+SUMIFS('Blockplanung August'!$16:$16,'Blockplanung August'!152:152,"Vertiefung")+SUMIFS('Blockplanung August'!$16:$16,'Blockplanung August'!152:152,"Wahl 1")+SUMIFS('Blockplanung August'!$16:$16,'Blockplanung August'!152:152,"Wahl 2")+SUMIFS('Blockplanung Oktober'!$20:$20,'Blockplanung Oktober'!152:152,"Päd")+SUMIFS('Blockplanung Oktober'!$16:$16,'Blockplanung Oktober'!152:152,"Orient.Ph.")+SUMIFS('Blockplanung Oktober'!$16:$16,'Blockplanung Oktober'!152:152,"Vertiefung")+SUMIFS('Blockplanung Oktober'!$16:$16,'Blockplanung Oktober'!152:152,"Wahl 1")+SUMIFS('Blockplanung Oktober'!$16:$16,'Blockplanung Oktober'!152:152,"Wahl 2")</f>
        <v>17.2</v>
      </c>
      <c r="I133" s="9">
        <f>(SUMIFS('Tageplanung April'!$20:$20,'Tageplanung April'!152:152,"Psych")+SUMIFS('Tageplanung April'!$19:$19,'Tageplanung April'!152:152,"Orient.Ph.")+SUMIFS('Tageplanung April'!$19:$19,'Tageplanung April'!152:152,"Vertiefung")+SUMIFS('Tageplanung April'!$19:$19,'Tageplanung April'!152:152,"Wahl 1")+SUMIFS('Tageplanung April'!$19:$19,'Tageplanung April'!152:152,"Wahl 2"))*(3+IF($D133="F",2,0))/5+(SUMIFS('Tageplanung August'!$20:$20,'Tageplanung August'!152:152,"Psych")+SUMIFS('Tageplanung August'!$19:$19,'Tageplanung August'!152:152,"Orient.Ph.")+SUMIFS('Tageplanung August'!$19:$19,'Tageplanung August'!152:152,"Vertiefung")+SUMIFS('Tageplanung August'!$19:$19,'Tageplanung August'!152:152,"Wahl 1")+SUMIFS('Tageplanung August'!$19:$19,'Tageplanung August'!152:152,"Wahl 2"))*(3+IF($D133="F",2,0))/5+(SUMIFS('Tageplanung Oktober'!$20:$20,'Tageplanung Oktober'!152:152,"Psych")+SUMIFS('Tageplanung Oktober'!$19:$19,'Tageplanung Oktober'!152:152,"Orient.Ph.")+SUMIFS('Tageplanung Oktober'!$19:$19,'Tageplanung Oktober'!152:152,"Vertiefung")+SUMIFS('Tageplanung Oktober'!$19:$19,'Tageplanung Oktober'!152:152,"Wahl 1")+SUMIFS('Tageplanung Oktober'!$19:$19,'Tageplanung Oktober'!152:152,"Wahl 2"))*(3+IF($D133="F",2,0))/5+SUMIFS('Blockplanung April'!$20:$20,'Blockplanung April'!152:152,"Psych")+SUMIFS('Blockplanung April'!$19:$19,'Blockplanung April'!152:152,"Orient.Ph.")+SUMIFS('Blockplanung April'!$19:$19,'Blockplanung April'!152:152,"Vertiefung")+SUMIFS('Blockplanung April'!$19:$19,'Blockplanung April'!152:152,"Wahl 1")+SUMIFS('Blockplanung April'!$19:$19,'Blockplanung April'!152:152,"Wahl 2")+SUMIFS('Blockplanung August'!$20:$20,'Blockplanung August'!152:152,"Psych")+SUMIFS('Blockplanung August'!$19:$19,'Blockplanung August'!152:152,"Orient.Ph.")+SUMIFS('Blockplanung August'!$19:$19,'Blockplanung August'!152:152,"Vertiefung")+SUMIFS('Blockplanung August'!$19:$19,'Blockplanung August'!152:152,"Wahl 1")+SUMIFS('Blockplanung August'!$19:$19,'Blockplanung August'!152:152,"Wahl 2")+SUMIFS('Blockplanung Oktober'!$20:$20,'Blockplanung Oktober'!152:152,"Psych")+SUMIFS('Blockplanung Oktober'!$19:$19,'Blockplanung Oktober'!152:152,"Orient.Ph.")+SUMIFS('Blockplanung Oktober'!$19:$19,'Blockplanung Oktober'!152:152,"Vertiefung")+SUMIFS('Blockplanung Oktober'!$19:$19,'Blockplanung Oktober'!152:152,"Wahl 1")+SUMIFS('Blockplanung Oktober'!$19:$19,'Blockplanung Oktober'!152:152,"Wahl 2")</f>
        <v>0</v>
      </c>
      <c r="J133" s="9">
        <f t="shared" si="14"/>
        <v>448</v>
      </c>
      <c r="K133" s="9">
        <f t="shared" si="10"/>
        <v>176</v>
      </c>
      <c r="L133" s="9">
        <f t="shared" si="11"/>
        <v>64</v>
      </c>
      <c r="M133" s="9">
        <f t="shared" si="12"/>
        <v>16</v>
      </c>
      <c r="N133" s="7">
        <f t="shared" si="13"/>
        <v>120</v>
      </c>
      <c r="O133" s="316"/>
    </row>
    <row r="134" spans="1:15" x14ac:dyDescent="0.2">
      <c r="A134" s="258"/>
      <c r="B134" s="308" t="s">
        <v>1</v>
      </c>
      <c r="C134" s="11">
        <v>40</v>
      </c>
      <c r="D134" s="39"/>
      <c r="E134" s="9">
        <f>(SUMIFS('Tageplanung April'!$20:$20,'Tageplanung April'!153:153,"APH")+SUMIFS('Tageplanung April'!$18:$18,'Tageplanung April'!153:153,"Orient.Ph.")+SUMIFS('Tageplanung April'!$18:$18,'Tageplanung April'!153:153,"Vertiefung")+SUMIFS('Tageplanung April'!$18:$18,'Tageplanung April'!153:153,"Wahl 1")+SUMIFS('Tageplanung April'!$18:$18,'Tageplanung April'!153:153,"Wahl 2"))*(3+IF($D134="F",2,0))/5+(SUMIFS('Tageplanung August'!$20:$20,'Tageplanung August'!153:153,"APH")+SUMIFS('Tageplanung August'!$18:$18,'Tageplanung August'!153:153,"Orient.Ph.")+SUMIFS('Tageplanung August'!$18:$18,'Tageplanung August'!153:153,"Vertiefung")+SUMIFS('Tageplanung August'!$18:$18,'Tageplanung August'!153:153,"Wahl 1")+SUMIFS('Tageplanung August'!$18:$18,'Tageplanung August'!153:153,"Wahl 2"))*(3+IF($D134="F",2,0))/5+(SUMIFS('Tageplanung Oktober'!$20:$20,'Tageplanung Oktober'!153:153,"APH")+SUMIFS('Tageplanung Oktober'!$18:$18,'Tageplanung Oktober'!153:153,"Orient.Ph.")+SUMIFS('Tageplanung Oktober'!$18:$18,'Tageplanung Oktober'!153:153,"Vertiefung")+SUMIFS('Tageplanung Oktober'!$18:$18,'Tageplanung Oktober'!153:153,"Wahl 1")+SUMIFS('Tageplanung Oktober'!$18:$18,'Tageplanung Oktober'!153:153,"Wahl 2"))*(3+IF($D134="F",2,0))/5+SUMIFS('Blockplanung April'!$20:$20,'Blockplanung April'!153:153,"APH")+SUMIFS('Blockplanung April'!$18:$18,'Blockplanung April'!153:153,"Orient.Ph.")+SUMIFS('Blockplanung April'!$18:$18,'Blockplanung April'!153:153,"Vertiefung")+SUMIFS('Blockplanung April'!$18:$18,'Blockplanung April'!153:153,"Wahl 1")+SUMIFS('Blockplanung April'!$18:$18,'Blockplanung April'!153:153,"Wahl 2")+SUMIFS('Blockplanung August'!$20:$20,'Blockplanung August'!153:153,"APH")+SUMIFS('Blockplanung August'!$18:$18,'Blockplanung August'!153:153,"Orient.Ph.")+SUMIFS('Blockplanung August'!$18:$18,'Blockplanung August'!153:153,"Vertiefung")+SUMIFS('Blockplanung August'!$18:$18,'Blockplanung August'!153:153,"Wahl 1")+SUMIFS('Blockplanung August'!$18:$18,'Blockplanung August'!153:153,"Wahl 2")+SUMIFS('Blockplanung Oktober'!$20:$20,'Blockplanung Oktober'!153:153,"APH")+SUMIFS('Blockplanung Oktober'!$18:$18,'Blockplanung Oktober'!153:153,"Orient.Ph.")+SUMIFS('Blockplanung Oktober'!$18:$18,'Blockplanung Oktober'!153:153,"Vertiefung")+SUMIFS('Blockplanung Oktober'!$18:$18,'Blockplanung Oktober'!153:153,"Wahl 1")+SUMIFS('Blockplanung Oktober'!$18:$18,'Blockplanung Oktober'!153:153,"Wahl 2")</f>
        <v>222.8</v>
      </c>
      <c r="F134" s="9">
        <f>(SUMIFS('Tageplanung April'!$20:$20,'Tageplanung April'!153:153,"AD")+SUMIFS('Tageplanung April'!$17:$17,'Tageplanung April'!153:153,"Orient.Ph.")+SUMIFS('Tageplanung April'!$17:$17,'Tageplanung April'!153:153,"Vertiefung")+SUMIFS('Tageplanung April'!$17:$17,'Tageplanung April'!153:153,"Wahl 1")+SUMIFS('Tageplanung April'!$17:$17,'Tageplanung April'!153:153,"Wahl 2"))*(3+IF($D134="F",2,0))/5+(SUMIFS('Tageplanung August'!$20:$20,'Tageplanung August'!153:153,"AD")+SUMIFS('Tageplanung August'!$17:$17,'Tageplanung August'!153:153,"Orient.Ph.")+SUMIFS('Tageplanung August'!$17:$17,'Tageplanung August'!153:153,"Vertiefung")+SUMIFS('Tageplanung August'!$17:$17,'Tageplanung August'!153:153,"Wahl 1")+SUMIFS('Tageplanung August'!$17:$17,'Tageplanung August'!153:153,"Wahl 2"))*(3+IF($D134="F",2,0))/5+(SUMIFS('Tageplanung Oktober'!$20:$20,'Tageplanung Oktober'!153:153,"AD")+SUMIFS('Tageplanung Oktober'!$17:$17,'Tageplanung Oktober'!153:153,"Orient.Ph.")+SUMIFS('Tageplanung Oktober'!$17:$17,'Tageplanung Oktober'!153:153,"Vertiefung")+SUMIFS('Tageplanung Oktober'!$17:$17,'Tageplanung Oktober'!153:153,"Wahl 1")+SUMIFS('Tageplanung Oktober'!$17:$17,'Tageplanung Oktober'!153:153,"Wahl 2"))*(3+IF($D134="F",2,0))/5+SUMIFS('Blockplanung April'!$20:$20,'Blockplanung April'!153:153,"AD")+SUMIFS('Blockplanung April'!$17:$17,'Blockplanung April'!153:153,"Orient.Ph.")+SUMIFS('Blockplanung April'!$17:$17,'Blockplanung April'!153:153,"Vertiefung")+SUMIFS('Blockplanung April'!$17:$17,'Blockplanung April'!153:153,"Wahl 1")+SUMIFS('Blockplanung April'!$17:$17,'Blockplanung April'!153:153,"Wahl 2")+SUMIFS('Blockplanung August'!$20:$20,'Blockplanung August'!153:153,"AD")+SUMIFS('Blockplanung August'!$17:$17,'Blockplanung August'!153:153,"Orient.Ph.")+SUMIFS('Blockplanung August'!$17:$17,'Blockplanung August'!153:153,"Vertiefung")+SUMIFS('Blockplanung August'!$17:$17,'Blockplanung August'!153:153,"Wahl 1")+SUMIFS('Blockplanung August'!$17:$17,'Blockplanung August'!153:153,"Wahl 2")+SUMIFS('Blockplanung Oktober'!$20:$20,'Blockplanung Oktober'!153:153,"AD")+SUMIFS('Blockplanung Oktober'!$17:$17,'Blockplanung Oktober'!153:153,"Orient.Ph.")+SUMIFS('Blockplanung Oktober'!$17:$17,'Blockplanung Oktober'!153:153,"Vertiefung")+SUMIFS('Blockplanung Oktober'!$17:$17,'Blockplanung Oktober'!153:153,"Wahl 1")+SUMIFS('Blockplanung Oktober'!$17:$17,'Blockplanung Oktober'!153:153,"Wahl 2")</f>
        <v>119</v>
      </c>
      <c r="G134" s="9">
        <f>(SUMIFS('Tageplanung April'!$20:$20,'Tageplanung April'!153:153,"KH")+SUMIFS('Tageplanung April'!$15:$15,'Tageplanung April'!153:153,"Orient.Ph.")+SUMIFS('Tageplanung April'!$15:$15,'Tageplanung April'!153:153,"Vertiefung")+SUMIFS('Tageplanung April'!$15:$15,'Tageplanung April'!153:153,"Wahl 1")+SUMIFS('Tageplanung April'!$15:$15,'Tageplanung April'!153:153,"Wahl 2"))*(3+IF($D134="F",2,0))/5+(SUMIFS('Tageplanung August'!$20:$20,'Tageplanung August'!153:153,"KH")+SUMIFS('Tageplanung August'!$15:$15,'Tageplanung August'!153:153,"Orient.Ph.")+SUMIFS('Tageplanung August'!$15:$15,'Tageplanung August'!153:153,"Vertiefung")+SUMIFS('Tageplanung August'!$15:$15,'Tageplanung August'!153:153,"Wahl 1")+SUMIFS('Tageplanung August'!$15:$15,'Tageplanung August'!153:153,"Wahl 2"))*(3+IF($D134="F",2,0))/5+(SUMIFS('Tageplanung Oktober'!$20:$20,'Tageplanung Oktober'!153:153,"KH")+SUMIFS('Tageplanung Oktober'!$15:$15,'Tageplanung Oktober'!153:153,"Orient.Ph.")+SUMIFS('Tageplanung Oktober'!$15:$15,'Tageplanung Oktober'!153:153,"Vertiefung")+SUMIFS('Tageplanung Oktober'!$15:$15,'Tageplanung Oktober'!153:153,"Wahl 1")+SUMIFS('Tageplanung Oktober'!$15:$15,'Tageplanung Oktober'!153:153,"Wahl 2"))*(3+IF($D134="F",2,0))/5+SUMIFS('Blockplanung April'!$20:$20,'Blockplanung April'!153:153,"KH")+SUMIFS('Blockplanung April'!$15:$15,'Blockplanung April'!153:153,"Orient.Ph.")+SUMIFS('Blockplanung April'!$15:$15,'Blockplanung April'!153:153,"Vertiefung")+SUMIFS('Blockplanung April'!$15:$15,'Blockplanung April'!153:153,"Wahl 1")+SUMIFS('Blockplanung April'!$15:$15,'Blockplanung April'!153:153,"Wahl 2")+SUMIFS('Blockplanung August'!$20:$20,'Blockplanung August'!153:153,"KH")+SUMIFS('Blockplanung August'!$15:$15,'Blockplanung August'!153:153,"Orient.Ph.")+SUMIFS('Blockplanung August'!$15:$15,'Blockplanung August'!153:153,"Vertiefung")+SUMIFS('Blockplanung August'!$15:$15,'Blockplanung August'!153:153,"Wahl 1")+SUMIFS('Blockplanung August'!$15:$15,'Blockplanung August'!153:153,"Wahl 2")+SUMIFS('Blockplanung Oktober'!$20:$20,'Blockplanung Oktober'!153:153,"KH")+SUMIFS('Blockplanung Oktober'!$15:$15,'Blockplanung Oktober'!153:153,"Orient.Ph.")+SUMIFS('Blockplanung Oktober'!$15:$15,'Blockplanung Oktober'!153:153,"Vertiefung")+SUMIFS('Blockplanung Oktober'!$15:$15,'Blockplanung Oktober'!153:153,"Wahl 1")+SUMIFS('Blockplanung Oktober'!$15:$15,'Blockplanung Oktober'!153:153,"Wahl 2")</f>
        <v>70.400000000000006</v>
      </c>
      <c r="H134" s="9">
        <f>(SUMIFS('Tageplanung April'!$20:$20,'Tageplanung April'!153:153,"Päd")+SUMIFS('Tageplanung April'!$16:$16,'Tageplanung April'!153:153,"Orient.Ph.")+SUMIFS('Tageplanung April'!$16:$16,'Tageplanung April'!153:153,"Vertiefung")+SUMIFS('Tageplanung April'!$16:$16,'Tageplanung April'!153:153,"Wahl 1")+SUMIFS('Tageplanung April'!$16:$16,'Tageplanung April'!153:153,"Wahl 2"))*(3+IF($D134="F",2,0))/5+(SUMIFS('Tageplanung August'!$20:$20,'Tageplanung August'!153:153,"Päd")+SUMIFS('Tageplanung August'!$16:$16,'Tageplanung August'!153:153,"Orient.Ph.")+SUMIFS('Tageplanung August'!$16:$16,'Tageplanung August'!153:153,"Vertiefung")+SUMIFS('Tageplanung August'!$16:$16,'Tageplanung August'!153:153,"Wahl 1")+SUMIFS('Tageplanung August'!$16:$16,'Tageplanung August'!153:153,"Wahl 2"))*(3+IF($D134="F",2,0))/5+(SUMIFS('Tageplanung Oktober'!$20:$20,'Tageplanung Oktober'!153:153,"Päd")+SUMIFS('Tageplanung Oktober'!$16:$16,'Tageplanung Oktober'!153:153,"Orient.Ph.")+SUMIFS('Tageplanung Oktober'!$16:$16,'Tageplanung Oktober'!153:153,"Vertiefung")+SUMIFS('Tageplanung Oktober'!$16:$16,'Tageplanung Oktober'!153:153,"Wahl 1")+SUMIFS('Tageplanung Oktober'!$16:$16,'Tageplanung Oktober'!153:153,"Wahl 2"))*(3+IF($D134="F",2,0))/5+SUMIFS('Blockplanung April'!$20:$20,'Blockplanung April'!153:153,"Päd")+SUMIFS('Blockplanung April'!$16:$16,'Blockplanung April'!153:153,"Orient.Ph.")+SUMIFS('Blockplanung April'!$16:$16,'Blockplanung April'!153:153,"Vertiefung")+SUMIFS('Blockplanung April'!$16:$16,'Blockplanung April'!153:153,"Wahl 1")+SUMIFS('Blockplanung April'!$16:$16,'Blockplanung April'!153:153,"Wahl 2")+SUMIFS('Blockplanung August'!$20:$20,'Blockplanung August'!153:153,"Päd")+SUMIFS('Blockplanung August'!$16:$16,'Blockplanung August'!153:153,"Orient.Ph.")+SUMIFS('Blockplanung August'!$16:$16,'Blockplanung August'!153:153,"Vertiefung")+SUMIFS('Blockplanung August'!$16:$16,'Blockplanung August'!153:153,"Wahl 1")+SUMIFS('Blockplanung August'!$16:$16,'Blockplanung August'!153:153,"Wahl 2")+SUMIFS('Blockplanung Oktober'!$20:$20,'Blockplanung Oktober'!153:153,"Päd")+SUMIFS('Blockplanung Oktober'!$16:$16,'Blockplanung Oktober'!153:153,"Orient.Ph.")+SUMIFS('Blockplanung Oktober'!$16:$16,'Blockplanung Oktober'!153:153,"Vertiefung")+SUMIFS('Blockplanung Oktober'!$16:$16,'Blockplanung Oktober'!153:153,"Wahl 1")+SUMIFS('Blockplanung Oktober'!$16:$16,'Blockplanung Oktober'!153:153,"Wahl 2")</f>
        <v>10.199999999999999</v>
      </c>
      <c r="I134" s="9">
        <f>(SUMIFS('Tageplanung April'!$20:$20,'Tageplanung April'!153:153,"Psych")+SUMIFS('Tageplanung April'!$19:$19,'Tageplanung April'!153:153,"Orient.Ph.")+SUMIFS('Tageplanung April'!$19:$19,'Tageplanung April'!153:153,"Vertiefung")+SUMIFS('Tageplanung April'!$19:$19,'Tageplanung April'!153:153,"Wahl 1")+SUMIFS('Tageplanung April'!$19:$19,'Tageplanung April'!153:153,"Wahl 2"))*(3+IF($D134="F",2,0))/5+(SUMIFS('Tageplanung August'!$20:$20,'Tageplanung August'!153:153,"Psych")+SUMIFS('Tageplanung August'!$19:$19,'Tageplanung August'!153:153,"Orient.Ph.")+SUMIFS('Tageplanung August'!$19:$19,'Tageplanung August'!153:153,"Vertiefung")+SUMIFS('Tageplanung August'!$19:$19,'Tageplanung August'!153:153,"Wahl 1")+SUMIFS('Tageplanung August'!$19:$19,'Tageplanung August'!153:153,"Wahl 2"))*(3+IF($D134="F",2,0))/5+(SUMIFS('Tageplanung Oktober'!$20:$20,'Tageplanung Oktober'!153:153,"Psych")+SUMIFS('Tageplanung Oktober'!$19:$19,'Tageplanung Oktober'!153:153,"Orient.Ph.")+SUMIFS('Tageplanung Oktober'!$19:$19,'Tageplanung Oktober'!153:153,"Vertiefung")+SUMIFS('Tageplanung Oktober'!$19:$19,'Tageplanung Oktober'!153:153,"Wahl 1")+SUMIFS('Tageplanung Oktober'!$19:$19,'Tageplanung Oktober'!153:153,"Wahl 2"))*(3+IF($D134="F",2,0))/5+SUMIFS('Blockplanung April'!$20:$20,'Blockplanung April'!153:153,"Psych")+SUMIFS('Blockplanung April'!$19:$19,'Blockplanung April'!153:153,"Orient.Ph.")+SUMIFS('Blockplanung April'!$19:$19,'Blockplanung April'!153:153,"Vertiefung")+SUMIFS('Blockplanung April'!$19:$19,'Blockplanung April'!153:153,"Wahl 1")+SUMIFS('Blockplanung April'!$19:$19,'Blockplanung April'!153:153,"Wahl 2")+SUMIFS('Blockplanung August'!$20:$20,'Blockplanung August'!153:153,"Psych")+SUMIFS('Blockplanung August'!$19:$19,'Blockplanung August'!153:153,"Orient.Ph.")+SUMIFS('Blockplanung August'!$19:$19,'Blockplanung August'!153:153,"Vertiefung")+SUMIFS('Blockplanung August'!$19:$19,'Blockplanung August'!153:153,"Wahl 1")+SUMIFS('Blockplanung August'!$19:$19,'Blockplanung August'!153:153,"Wahl 2")+SUMIFS('Blockplanung Oktober'!$20:$20,'Blockplanung Oktober'!153:153,"Psych")+SUMIFS('Blockplanung Oktober'!$19:$19,'Blockplanung Oktober'!153:153,"Orient.Ph.")+SUMIFS('Blockplanung Oktober'!$19:$19,'Blockplanung Oktober'!153:153,"Vertiefung")+SUMIFS('Blockplanung Oktober'!$19:$19,'Blockplanung Oktober'!153:153,"Wahl 1")+SUMIFS('Blockplanung Oktober'!$19:$19,'Blockplanung Oktober'!153:153,"Wahl 2")</f>
        <v>103.2</v>
      </c>
      <c r="J134" s="9">
        <f>J133+56</f>
        <v>504</v>
      </c>
      <c r="K134" s="9">
        <f>K133+22</f>
        <v>198</v>
      </c>
      <c r="L134" s="9">
        <f>L133+8</f>
        <v>72</v>
      </c>
      <c r="M134" s="9">
        <f>M133+2</f>
        <v>18</v>
      </c>
      <c r="N134" s="7">
        <f t="shared" si="13"/>
        <v>120</v>
      </c>
      <c r="O134" s="316"/>
    </row>
    <row r="135" spans="1:15" x14ac:dyDescent="0.2">
      <c r="A135" s="258"/>
      <c r="B135" s="308"/>
      <c r="C135" s="11">
        <v>41</v>
      </c>
      <c r="D135" s="39"/>
      <c r="E135" s="9">
        <f>(SUMIFS('Tageplanung April'!$20:$20,'Tageplanung April'!154:154,"APH")+SUMIFS('Tageplanung April'!$18:$18,'Tageplanung April'!154:154,"Orient.Ph.")+SUMIFS('Tageplanung April'!$18:$18,'Tageplanung April'!154:154,"Vertiefung")+SUMIFS('Tageplanung April'!$18:$18,'Tageplanung April'!154:154,"Wahl 1")+SUMIFS('Tageplanung April'!$18:$18,'Tageplanung April'!154:154,"Wahl 2"))*(3+IF($D135="F",2,0))/5+(SUMIFS('Tageplanung August'!$20:$20,'Tageplanung August'!154:154,"APH")+SUMIFS('Tageplanung August'!$18:$18,'Tageplanung August'!154:154,"Orient.Ph.")+SUMIFS('Tageplanung August'!$18:$18,'Tageplanung August'!154:154,"Vertiefung")+SUMIFS('Tageplanung August'!$18:$18,'Tageplanung August'!154:154,"Wahl 1")+SUMIFS('Tageplanung August'!$18:$18,'Tageplanung August'!154:154,"Wahl 2"))*(3+IF($D135="F",2,0))/5+(SUMIFS('Tageplanung Oktober'!$20:$20,'Tageplanung Oktober'!154:154,"APH")+SUMIFS('Tageplanung Oktober'!$18:$18,'Tageplanung Oktober'!154:154,"Orient.Ph.")+SUMIFS('Tageplanung Oktober'!$18:$18,'Tageplanung Oktober'!154:154,"Vertiefung")+SUMIFS('Tageplanung Oktober'!$18:$18,'Tageplanung Oktober'!154:154,"Wahl 1")+SUMIFS('Tageplanung Oktober'!$18:$18,'Tageplanung Oktober'!154:154,"Wahl 2"))*(3+IF($D135="F",2,0))/5+SUMIFS('Blockplanung April'!$20:$20,'Blockplanung April'!154:154,"APH")+SUMIFS('Blockplanung April'!$18:$18,'Blockplanung April'!154:154,"Orient.Ph.")+SUMIFS('Blockplanung April'!$18:$18,'Blockplanung April'!154:154,"Vertiefung")+SUMIFS('Blockplanung April'!$18:$18,'Blockplanung April'!154:154,"Wahl 1")+SUMIFS('Blockplanung April'!$18:$18,'Blockplanung April'!154:154,"Wahl 2")+SUMIFS('Blockplanung August'!$20:$20,'Blockplanung August'!154:154,"APH")+SUMIFS('Blockplanung August'!$18:$18,'Blockplanung August'!154:154,"Orient.Ph.")+SUMIFS('Blockplanung August'!$18:$18,'Blockplanung August'!154:154,"Vertiefung")+SUMIFS('Blockplanung August'!$18:$18,'Blockplanung August'!154:154,"Wahl 1")+SUMIFS('Blockplanung August'!$18:$18,'Blockplanung August'!154:154,"Wahl 2")+SUMIFS('Blockplanung Oktober'!$20:$20,'Blockplanung Oktober'!154:154,"APH")+SUMIFS('Blockplanung Oktober'!$18:$18,'Blockplanung Oktober'!154:154,"Orient.Ph.")+SUMIFS('Blockplanung Oktober'!$18:$18,'Blockplanung Oktober'!154:154,"Vertiefung")+SUMIFS('Blockplanung Oktober'!$18:$18,'Blockplanung Oktober'!154:154,"Wahl 1")+SUMIFS('Blockplanung Oktober'!$18:$18,'Blockplanung Oktober'!154:154,"Wahl 2")</f>
        <v>238.8</v>
      </c>
      <c r="F135" s="9">
        <f>(SUMIFS('Tageplanung April'!$20:$20,'Tageplanung April'!154:154,"AD")+SUMIFS('Tageplanung April'!$17:$17,'Tageplanung April'!154:154,"Orient.Ph.")+SUMIFS('Tageplanung April'!$17:$17,'Tageplanung April'!154:154,"Vertiefung")+SUMIFS('Tageplanung April'!$17:$17,'Tageplanung April'!154:154,"Wahl 1")+SUMIFS('Tageplanung April'!$17:$17,'Tageplanung April'!154:154,"Wahl 2"))*(3+IF($D135="F",2,0))/5+(SUMIFS('Tageplanung August'!$20:$20,'Tageplanung August'!154:154,"AD")+SUMIFS('Tageplanung August'!$17:$17,'Tageplanung August'!154:154,"Orient.Ph.")+SUMIFS('Tageplanung August'!$17:$17,'Tageplanung August'!154:154,"Vertiefung")+SUMIFS('Tageplanung August'!$17:$17,'Tageplanung August'!154:154,"Wahl 1")+SUMIFS('Tageplanung August'!$17:$17,'Tageplanung August'!154:154,"Wahl 2"))*(3+IF($D135="F",2,0))/5+(SUMIFS('Tageplanung Oktober'!$20:$20,'Tageplanung Oktober'!154:154,"AD")+SUMIFS('Tageplanung Oktober'!$17:$17,'Tageplanung Oktober'!154:154,"Orient.Ph.")+SUMIFS('Tageplanung Oktober'!$17:$17,'Tageplanung Oktober'!154:154,"Vertiefung")+SUMIFS('Tageplanung Oktober'!$17:$17,'Tageplanung Oktober'!154:154,"Wahl 1")+SUMIFS('Tageplanung Oktober'!$17:$17,'Tageplanung Oktober'!154:154,"Wahl 2"))*(3+IF($D135="F",2,0))/5+SUMIFS('Blockplanung April'!$20:$20,'Blockplanung April'!154:154,"AD")+SUMIFS('Blockplanung April'!$17:$17,'Blockplanung April'!154:154,"Orient.Ph.")+SUMIFS('Blockplanung April'!$17:$17,'Blockplanung April'!154:154,"Vertiefung")+SUMIFS('Blockplanung April'!$17:$17,'Blockplanung April'!154:154,"Wahl 1")+SUMIFS('Blockplanung April'!$17:$17,'Blockplanung April'!154:154,"Wahl 2")+SUMIFS('Blockplanung August'!$20:$20,'Blockplanung August'!154:154,"AD")+SUMIFS('Blockplanung August'!$17:$17,'Blockplanung August'!154:154,"Orient.Ph.")+SUMIFS('Blockplanung August'!$17:$17,'Blockplanung August'!154:154,"Vertiefung")+SUMIFS('Blockplanung August'!$17:$17,'Blockplanung August'!154:154,"Wahl 1")+SUMIFS('Blockplanung August'!$17:$17,'Blockplanung August'!154:154,"Wahl 2")+SUMIFS('Blockplanung Oktober'!$20:$20,'Blockplanung Oktober'!154:154,"AD")+SUMIFS('Blockplanung Oktober'!$17:$17,'Blockplanung Oktober'!154:154,"Orient.Ph.")+SUMIFS('Blockplanung Oktober'!$17:$17,'Blockplanung Oktober'!154:154,"Vertiefung")+SUMIFS('Blockplanung Oktober'!$17:$17,'Blockplanung Oktober'!154:154,"Wahl 1")+SUMIFS('Blockplanung Oktober'!$17:$17,'Blockplanung Oktober'!154:154,"Wahl 2")</f>
        <v>139</v>
      </c>
      <c r="G135" s="9">
        <f>(SUMIFS('Tageplanung April'!$20:$20,'Tageplanung April'!154:154,"KH")+SUMIFS('Tageplanung April'!$15:$15,'Tageplanung April'!154:154,"Orient.Ph.")+SUMIFS('Tageplanung April'!$15:$15,'Tageplanung April'!154:154,"Vertiefung")+SUMIFS('Tageplanung April'!$15:$15,'Tageplanung April'!154:154,"Wahl 1")+SUMIFS('Tageplanung April'!$15:$15,'Tageplanung April'!154:154,"Wahl 2"))*(3+IF($D135="F",2,0))/5+(SUMIFS('Tageplanung August'!$20:$20,'Tageplanung August'!154:154,"KH")+SUMIFS('Tageplanung August'!$15:$15,'Tageplanung August'!154:154,"Orient.Ph.")+SUMIFS('Tageplanung August'!$15:$15,'Tageplanung August'!154:154,"Vertiefung")+SUMIFS('Tageplanung August'!$15:$15,'Tageplanung August'!154:154,"Wahl 1")+SUMIFS('Tageplanung August'!$15:$15,'Tageplanung August'!154:154,"Wahl 2"))*(3+IF($D135="F",2,0))/5+(SUMIFS('Tageplanung Oktober'!$20:$20,'Tageplanung Oktober'!154:154,"KH")+SUMIFS('Tageplanung Oktober'!$15:$15,'Tageplanung Oktober'!154:154,"Orient.Ph.")+SUMIFS('Tageplanung Oktober'!$15:$15,'Tageplanung Oktober'!154:154,"Vertiefung")+SUMIFS('Tageplanung Oktober'!$15:$15,'Tageplanung Oktober'!154:154,"Wahl 1")+SUMIFS('Tageplanung Oktober'!$15:$15,'Tageplanung Oktober'!154:154,"Wahl 2"))*(3+IF($D135="F",2,0))/5+SUMIFS('Blockplanung April'!$20:$20,'Blockplanung April'!154:154,"KH")+SUMIFS('Blockplanung April'!$15:$15,'Blockplanung April'!154:154,"Orient.Ph.")+SUMIFS('Blockplanung April'!$15:$15,'Blockplanung April'!154:154,"Vertiefung")+SUMIFS('Blockplanung April'!$15:$15,'Blockplanung April'!154:154,"Wahl 1")+SUMIFS('Blockplanung April'!$15:$15,'Blockplanung April'!154:154,"Wahl 2")+SUMIFS('Blockplanung August'!$20:$20,'Blockplanung August'!154:154,"KH")+SUMIFS('Blockplanung August'!$15:$15,'Blockplanung August'!154:154,"Orient.Ph.")+SUMIFS('Blockplanung August'!$15:$15,'Blockplanung August'!154:154,"Vertiefung")+SUMIFS('Blockplanung August'!$15:$15,'Blockplanung August'!154:154,"Wahl 1")+SUMIFS('Blockplanung August'!$15:$15,'Blockplanung August'!154:154,"Wahl 2")+SUMIFS('Blockplanung Oktober'!$20:$20,'Blockplanung Oktober'!154:154,"KH")+SUMIFS('Blockplanung Oktober'!$15:$15,'Blockplanung Oktober'!154:154,"Orient.Ph.")+SUMIFS('Blockplanung Oktober'!$15:$15,'Blockplanung Oktober'!154:154,"Vertiefung")+SUMIFS('Blockplanung Oktober'!$15:$15,'Blockplanung Oktober'!154:154,"Wahl 1")+SUMIFS('Blockplanung Oktober'!$15:$15,'Blockplanung Oktober'!154:154,"Wahl 2")</f>
        <v>90.4</v>
      </c>
      <c r="H135" s="9">
        <f>(SUMIFS('Tageplanung April'!$20:$20,'Tageplanung April'!154:154,"Päd")+SUMIFS('Tageplanung April'!$16:$16,'Tageplanung April'!154:154,"Orient.Ph.")+SUMIFS('Tageplanung April'!$16:$16,'Tageplanung April'!154:154,"Vertiefung")+SUMIFS('Tageplanung April'!$16:$16,'Tageplanung April'!154:154,"Wahl 1")+SUMIFS('Tageplanung April'!$16:$16,'Tageplanung April'!154:154,"Wahl 2"))*(3+IF($D135="F",2,0))/5+(SUMIFS('Tageplanung August'!$20:$20,'Tageplanung August'!154:154,"Päd")+SUMIFS('Tageplanung August'!$16:$16,'Tageplanung August'!154:154,"Orient.Ph.")+SUMIFS('Tageplanung August'!$16:$16,'Tageplanung August'!154:154,"Vertiefung")+SUMIFS('Tageplanung August'!$16:$16,'Tageplanung August'!154:154,"Wahl 1")+SUMIFS('Tageplanung August'!$16:$16,'Tageplanung August'!154:154,"Wahl 2"))*(3+IF($D135="F",2,0))/5+(SUMIFS('Tageplanung Oktober'!$20:$20,'Tageplanung Oktober'!154:154,"Päd")+SUMIFS('Tageplanung Oktober'!$16:$16,'Tageplanung Oktober'!154:154,"Orient.Ph.")+SUMIFS('Tageplanung Oktober'!$16:$16,'Tageplanung Oktober'!154:154,"Vertiefung")+SUMIFS('Tageplanung Oktober'!$16:$16,'Tageplanung Oktober'!154:154,"Wahl 1")+SUMIFS('Tageplanung Oktober'!$16:$16,'Tageplanung Oktober'!154:154,"Wahl 2"))*(3+IF($D135="F",2,0))/5+SUMIFS('Blockplanung April'!$20:$20,'Blockplanung April'!154:154,"Päd")+SUMIFS('Blockplanung April'!$16:$16,'Blockplanung April'!154:154,"Orient.Ph.")+SUMIFS('Blockplanung April'!$16:$16,'Blockplanung April'!154:154,"Vertiefung")+SUMIFS('Blockplanung April'!$16:$16,'Blockplanung April'!154:154,"Wahl 1")+SUMIFS('Blockplanung April'!$16:$16,'Blockplanung April'!154:154,"Wahl 2")+SUMIFS('Blockplanung August'!$20:$20,'Blockplanung August'!154:154,"Päd")+SUMIFS('Blockplanung August'!$16:$16,'Blockplanung August'!154:154,"Orient.Ph.")+SUMIFS('Blockplanung August'!$16:$16,'Blockplanung August'!154:154,"Vertiefung")+SUMIFS('Blockplanung August'!$16:$16,'Blockplanung August'!154:154,"Wahl 1")+SUMIFS('Blockplanung August'!$16:$16,'Blockplanung August'!154:154,"Wahl 2")+SUMIFS('Blockplanung Oktober'!$20:$20,'Blockplanung Oktober'!154:154,"Päd")+SUMIFS('Blockplanung Oktober'!$16:$16,'Blockplanung Oktober'!154:154,"Orient.Ph.")+SUMIFS('Blockplanung Oktober'!$16:$16,'Blockplanung Oktober'!154:154,"Vertiefung")+SUMIFS('Blockplanung Oktober'!$16:$16,'Blockplanung Oktober'!154:154,"Wahl 1")+SUMIFS('Blockplanung Oktober'!$16:$16,'Blockplanung Oktober'!154:154,"Wahl 2")</f>
        <v>14.2</v>
      </c>
      <c r="I135" s="9">
        <f>(SUMIFS('Tageplanung April'!$20:$20,'Tageplanung April'!154:154,"Psych")+SUMIFS('Tageplanung April'!$19:$19,'Tageplanung April'!154:154,"Orient.Ph.")+SUMIFS('Tageplanung April'!$19:$19,'Tageplanung April'!154:154,"Vertiefung")+SUMIFS('Tageplanung April'!$19:$19,'Tageplanung April'!154:154,"Wahl 1")+SUMIFS('Tageplanung April'!$19:$19,'Tageplanung April'!154:154,"Wahl 2"))*(3+IF($D135="F",2,0))/5+(SUMIFS('Tageplanung August'!$20:$20,'Tageplanung August'!154:154,"Psych")+SUMIFS('Tageplanung August'!$19:$19,'Tageplanung August'!154:154,"Orient.Ph.")+SUMIFS('Tageplanung August'!$19:$19,'Tageplanung August'!154:154,"Vertiefung")+SUMIFS('Tageplanung August'!$19:$19,'Tageplanung August'!154:154,"Wahl 1")+SUMIFS('Tageplanung August'!$19:$19,'Tageplanung August'!154:154,"Wahl 2"))*(3+IF($D135="F",2,0))/5+(SUMIFS('Tageplanung Oktober'!$20:$20,'Tageplanung Oktober'!154:154,"Psych")+SUMIFS('Tageplanung Oktober'!$19:$19,'Tageplanung Oktober'!154:154,"Orient.Ph.")+SUMIFS('Tageplanung Oktober'!$19:$19,'Tageplanung Oktober'!154:154,"Vertiefung")+SUMIFS('Tageplanung Oktober'!$19:$19,'Tageplanung Oktober'!154:154,"Wahl 1")+SUMIFS('Tageplanung Oktober'!$19:$19,'Tageplanung Oktober'!154:154,"Wahl 2"))*(3+IF($D135="F",2,0))/5+SUMIFS('Blockplanung April'!$20:$20,'Blockplanung April'!154:154,"Psych")+SUMIFS('Blockplanung April'!$19:$19,'Blockplanung April'!154:154,"Orient.Ph.")+SUMIFS('Blockplanung April'!$19:$19,'Blockplanung April'!154:154,"Vertiefung")+SUMIFS('Blockplanung April'!$19:$19,'Blockplanung April'!154:154,"Wahl 1")+SUMIFS('Blockplanung April'!$19:$19,'Blockplanung April'!154:154,"Wahl 2")+SUMIFS('Blockplanung August'!$20:$20,'Blockplanung August'!154:154,"Psych")+SUMIFS('Blockplanung August'!$19:$19,'Blockplanung August'!154:154,"Orient.Ph.")+SUMIFS('Blockplanung August'!$19:$19,'Blockplanung August'!154:154,"Vertiefung")+SUMIFS('Blockplanung August'!$19:$19,'Blockplanung August'!154:154,"Wahl 1")+SUMIFS('Blockplanung August'!$19:$19,'Blockplanung August'!154:154,"Wahl 2")+SUMIFS('Blockplanung Oktober'!$20:$20,'Blockplanung Oktober'!154:154,"Psych")+SUMIFS('Blockplanung Oktober'!$19:$19,'Blockplanung Oktober'!154:154,"Orient.Ph.")+SUMIFS('Blockplanung Oktober'!$19:$19,'Blockplanung Oktober'!154:154,"Vertiefung")+SUMIFS('Blockplanung Oktober'!$19:$19,'Blockplanung Oktober'!154:154,"Wahl 1")+SUMIFS('Blockplanung Oktober'!$19:$19,'Blockplanung Oktober'!154:154,"Wahl 2")</f>
        <v>103.2</v>
      </c>
      <c r="J135" s="9">
        <f t="shared" si="14"/>
        <v>504</v>
      </c>
      <c r="K135" s="9">
        <f t="shared" si="10"/>
        <v>198</v>
      </c>
      <c r="L135" s="9">
        <f t="shared" si="11"/>
        <v>72</v>
      </c>
      <c r="M135" s="9">
        <f t="shared" si="12"/>
        <v>18</v>
      </c>
      <c r="N135" s="7">
        <f t="shared" si="13"/>
        <v>120</v>
      </c>
      <c r="O135" s="316"/>
    </row>
    <row r="136" spans="1:15" x14ac:dyDescent="0.2">
      <c r="A136" s="258"/>
      <c r="B136" s="308"/>
      <c r="C136" s="11">
        <v>42</v>
      </c>
      <c r="D136" s="39"/>
      <c r="E136" s="9">
        <f>(SUMIFS('Tageplanung April'!$20:$20,'Tageplanung April'!155:155,"APH")+SUMIFS('Tageplanung April'!$18:$18,'Tageplanung April'!155:155,"Orient.Ph.")+SUMIFS('Tageplanung April'!$18:$18,'Tageplanung April'!155:155,"Vertiefung")+SUMIFS('Tageplanung April'!$18:$18,'Tageplanung April'!155:155,"Wahl 1")+SUMIFS('Tageplanung April'!$18:$18,'Tageplanung April'!155:155,"Wahl 2"))*(3+IF($D136="F",2,0))/5+(SUMIFS('Tageplanung August'!$20:$20,'Tageplanung August'!155:155,"APH")+SUMIFS('Tageplanung August'!$18:$18,'Tageplanung August'!155:155,"Orient.Ph.")+SUMIFS('Tageplanung August'!$18:$18,'Tageplanung August'!155:155,"Vertiefung")+SUMIFS('Tageplanung August'!$18:$18,'Tageplanung August'!155:155,"Wahl 1")+SUMIFS('Tageplanung August'!$18:$18,'Tageplanung August'!155:155,"Wahl 2"))*(3+IF($D136="F",2,0))/5+(SUMIFS('Tageplanung Oktober'!$20:$20,'Tageplanung Oktober'!155:155,"APH")+SUMIFS('Tageplanung Oktober'!$18:$18,'Tageplanung Oktober'!155:155,"Orient.Ph.")+SUMIFS('Tageplanung Oktober'!$18:$18,'Tageplanung Oktober'!155:155,"Vertiefung")+SUMIFS('Tageplanung Oktober'!$18:$18,'Tageplanung Oktober'!155:155,"Wahl 1")+SUMIFS('Tageplanung Oktober'!$18:$18,'Tageplanung Oktober'!155:155,"Wahl 2"))*(3+IF($D136="F",2,0))/5+SUMIFS('Blockplanung April'!$20:$20,'Blockplanung April'!155:155,"APH")+SUMIFS('Blockplanung April'!$18:$18,'Blockplanung April'!155:155,"Orient.Ph.")+SUMIFS('Blockplanung April'!$18:$18,'Blockplanung April'!155:155,"Vertiefung")+SUMIFS('Blockplanung April'!$18:$18,'Blockplanung April'!155:155,"Wahl 1")+SUMIFS('Blockplanung April'!$18:$18,'Blockplanung April'!155:155,"Wahl 2")+SUMIFS('Blockplanung August'!$20:$20,'Blockplanung August'!155:155,"APH")+SUMIFS('Blockplanung August'!$18:$18,'Blockplanung August'!155:155,"Orient.Ph.")+SUMIFS('Blockplanung August'!$18:$18,'Blockplanung August'!155:155,"Vertiefung")+SUMIFS('Blockplanung August'!$18:$18,'Blockplanung August'!155:155,"Wahl 1")+SUMIFS('Blockplanung August'!$18:$18,'Blockplanung August'!155:155,"Wahl 2")+SUMIFS('Blockplanung Oktober'!$20:$20,'Blockplanung Oktober'!155:155,"APH")+SUMIFS('Blockplanung Oktober'!$18:$18,'Blockplanung Oktober'!155:155,"Orient.Ph.")+SUMIFS('Blockplanung Oktober'!$18:$18,'Blockplanung Oktober'!155:155,"Vertiefung")+SUMIFS('Blockplanung Oktober'!$18:$18,'Blockplanung Oktober'!155:155,"Wahl 1")+SUMIFS('Blockplanung Oktober'!$18:$18,'Blockplanung Oktober'!155:155,"Wahl 2")</f>
        <v>253.2</v>
      </c>
      <c r="F136" s="9">
        <f>(SUMIFS('Tageplanung April'!$20:$20,'Tageplanung April'!155:155,"AD")+SUMIFS('Tageplanung April'!$17:$17,'Tageplanung April'!155:155,"Orient.Ph.")+SUMIFS('Tageplanung April'!$17:$17,'Tageplanung April'!155:155,"Vertiefung")+SUMIFS('Tageplanung April'!$17:$17,'Tageplanung April'!155:155,"Wahl 1")+SUMIFS('Tageplanung April'!$17:$17,'Tageplanung April'!155:155,"Wahl 2"))*(3+IF($D136="F",2,0))/5+(SUMIFS('Tageplanung August'!$20:$20,'Tageplanung August'!155:155,"AD")+SUMIFS('Tageplanung August'!$17:$17,'Tageplanung August'!155:155,"Orient.Ph.")+SUMIFS('Tageplanung August'!$17:$17,'Tageplanung August'!155:155,"Vertiefung")+SUMIFS('Tageplanung August'!$17:$17,'Tageplanung August'!155:155,"Wahl 1")+SUMIFS('Tageplanung August'!$17:$17,'Tageplanung August'!155:155,"Wahl 2"))*(3+IF($D136="F",2,0))/5+(SUMIFS('Tageplanung Oktober'!$20:$20,'Tageplanung Oktober'!155:155,"AD")+SUMIFS('Tageplanung Oktober'!$17:$17,'Tageplanung Oktober'!155:155,"Orient.Ph.")+SUMIFS('Tageplanung Oktober'!$17:$17,'Tageplanung Oktober'!155:155,"Vertiefung")+SUMIFS('Tageplanung Oktober'!$17:$17,'Tageplanung Oktober'!155:155,"Wahl 1")+SUMIFS('Tageplanung Oktober'!$17:$17,'Tageplanung Oktober'!155:155,"Wahl 2"))*(3+IF($D136="F",2,0))/5+SUMIFS('Blockplanung April'!$20:$20,'Blockplanung April'!155:155,"AD")+SUMIFS('Blockplanung April'!$17:$17,'Blockplanung April'!155:155,"Orient.Ph.")+SUMIFS('Blockplanung April'!$17:$17,'Blockplanung April'!155:155,"Vertiefung")+SUMIFS('Blockplanung April'!$17:$17,'Blockplanung April'!155:155,"Wahl 1")+SUMIFS('Blockplanung April'!$17:$17,'Blockplanung April'!155:155,"Wahl 2")+SUMIFS('Blockplanung August'!$20:$20,'Blockplanung August'!155:155,"AD")+SUMIFS('Blockplanung August'!$17:$17,'Blockplanung August'!155:155,"Orient.Ph.")+SUMIFS('Blockplanung August'!$17:$17,'Blockplanung August'!155:155,"Vertiefung")+SUMIFS('Blockplanung August'!$17:$17,'Blockplanung August'!155:155,"Wahl 1")+SUMIFS('Blockplanung August'!$17:$17,'Blockplanung August'!155:155,"Wahl 2")+SUMIFS('Blockplanung Oktober'!$20:$20,'Blockplanung Oktober'!155:155,"AD")+SUMIFS('Blockplanung Oktober'!$17:$17,'Blockplanung Oktober'!155:155,"Orient.Ph.")+SUMIFS('Blockplanung Oktober'!$17:$17,'Blockplanung Oktober'!155:155,"Vertiefung")+SUMIFS('Blockplanung Oktober'!$17:$17,'Blockplanung Oktober'!155:155,"Wahl 1")+SUMIFS('Blockplanung Oktober'!$17:$17,'Blockplanung Oktober'!155:155,"Wahl 2")</f>
        <v>153.4</v>
      </c>
      <c r="G136" s="9">
        <f>(SUMIFS('Tageplanung April'!$20:$20,'Tageplanung April'!155:155,"KH")+SUMIFS('Tageplanung April'!$15:$15,'Tageplanung April'!155:155,"Orient.Ph.")+SUMIFS('Tageplanung April'!$15:$15,'Tageplanung April'!155:155,"Vertiefung")+SUMIFS('Tageplanung April'!$15:$15,'Tageplanung April'!155:155,"Wahl 1")+SUMIFS('Tageplanung April'!$15:$15,'Tageplanung April'!155:155,"Wahl 2"))*(3+IF($D136="F",2,0))/5+(SUMIFS('Tageplanung August'!$20:$20,'Tageplanung August'!155:155,"KH")+SUMIFS('Tageplanung August'!$15:$15,'Tageplanung August'!155:155,"Orient.Ph.")+SUMIFS('Tageplanung August'!$15:$15,'Tageplanung August'!155:155,"Vertiefung")+SUMIFS('Tageplanung August'!$15:$15,'Tageplanung August'!155:155,"Wahl 1")+SUMIFS('Tageplanung August'!$15:$15,'Tageplanung August'!155:155,"Wahl 2"))*(3+IF($D136="F",2,0))/5+(SUMIFS('Tageplanung Oktober'!$20:$20,'Tageplanung Oktober'!155:155,"KH")+SUMIFS('Tageplanung Oktober'!$15:$15,'Tageplanung Oktober'!155:155,"Orient.Ph.")+SUMIFS('Tageplanung Oktober'!$15:$15,'Tageplanung Oktober'!155:155,"Vertiefung")+SUMIFS('Tageplanung Oktober'!$15:$15,'Tageplanung Oktober'!155:155,"Wahl 1")+SUMIFS('Tageplanung Oktober'!$15:$15,'Tageplanung Oktober'!155:155,"Wahl 2"))*(3+IF($D136="F",2,0))/5+SUMIFS('Blockplanung April'!$20:$20,'Blockplanung April'!155:155,"KH")+SUMIFS('Blockplanung April'!$15:$15,'Blockplanung April'!155:155,"Orient.Ph.")+SUMIFS('Blockplanung April'!$15:$15,'Blockplanung April'!155:155,"Vertiefung")+SUMIFS('Blockplanung April'!$15:$15,'Blockplanung April'!155:155,"Wahl 1")+SUMIFS('Blockplanung April'!$15:$15,'Blockplanung April'!155:155,"Wahl 2")+SUMIFS('Blockplanung August'!$20:$20,'Blockplanung August'!155:155,"KH")+SUMIFS('Blockplanung August'!$15:$15,'Blockplanung August'!155:155,"Orient.Ph.")+SUMIFS('Blockplanung August'!$15:$15,'Blockplanung August'!155:155,"Vertiefung")+SUMIFS('Blockplanung August'!$15:$15,'Blockplanung August'!155:155,"Wahl 1")+SUMIFS('Blockplanung August'!$15:$15,'Blockplanung August'!155:155,"Wahl 2")+SUMIFS('Blockplanung Oktober'!$20:$20,'Blockplanung Oktober'!155:155,"KH")+SUMIFS('Blockplanung Oktober'!$15:$15,'Blockplanung Oktober'!155:155,"Orient.Ph.")+SUMIFS('Blockplanung Oktober'!$15:$15,'Blockplanung Oktober'!155:155,"Vertiefung")+SUMIFS('Blockplanung Oktober'!$15:$15,'Blockplanung Oktober'!155:155,"Wahl 1")+SUMIFS('Blockplanung Oktober'!$15:$15,'Blockplanung Oktober'!155:155,"Wahl 2")</f>
        <v>104.8</v>
      </c>
      <c r="H136" s="9">
        <f>(SUMIFS('Tageplanung April'!$20:$20,'Tageplanung April'!155:155,"Päd")+SUMIFS('Tageplanung April'!$16:$16,'Tageplanung April'!155:155,"Orient.Ph.")+SUMIFS('Tageplanung April'!$16:$16,'Tageplanung April'!155:155,"Vertiefung")+SUMIFS('Tageplanung April'!$16:$16,'Tageplanung April'!155:155,"Wahl 1")+SUMIFS('Tageplanung April'!$16:$16,'Tageplanung April'!155:155,"Wahl 2"))*(3+IF($D136="F",2,0))/5+(SUMIFS('Tageplanung August'!$20:$20,'Tageplanung August'!155:155,"Päd")+SUMIFS('Tageplanung August'!$16:$16,'Tageplanung August'!155:155,"Orient.Ph.")+SUMIFS('Tageplanung August'!$16:$16,'Tageplanung August'!155:155,"Vertiefung")+SUMIFS('Tageplanung August'!$16:$16,'Tageplanung August'!155:155,"Wahl 1")+SUMIFS('Tageplanung August'!$16:$16,'Tageplanung August'!155:155,"Wahl 2"))*(3+IF($D136="F",2,0))/5+(SUMIFS('Tageplanung Oktober'!$20:$20,'Tageplanung Oktober'!155:155,"Päd")+SUMIFS('Tageplanung Oktober'!$16:$16,'Tageplanung Oktober'!155:155,"Orient.Ph.")+SUMIFS('Tageplanung Oktober'!$16:$16,'Tageplanung Oktober'!155:155,"Vertiefung")+SUMIFS('Tageplanung Oktober'!$16:$16,'Tageplanung Oktober'!155:155,"Wahl 1")+SUMIFS('Tageplanung Oktober'!$16:$16,'Tageplanung Oktober'!155:155,"Wahl 2"))*(3+IF($D136="F",2,0))/5+SUMIFS('Blockplanung April'!$20:$20,'Blockplanung April'!155:155,"Päd")+SUMIFS('Blockplanung April'!$16:$16,'Blockplanung April'!155:155,"Orient.Ph.")+SUMIFS('Blockplanung April'!$16:$16,'Blockplanung April'!155:155,"Vertiefung")+SUMIFS('Blockplanung April'!$16:$16,'Blockplanung April'!155:155,"Wahl 1")+SUMIFS('Blockplanung April'!$16:$16,'Blockplanung April'!155:155,"Wahl 2")+SUMIFS('Blockplanung August'!$20:$20,'Blockplanung August'!155:155,"Päd")+SUMIFS('Blockplanung August'!$16:$16,'Blockplanung August'!155:155,"Orient.Ph.")+SUMIFS('Blockplanung August'!$16:$16,'Blockplanung August'!155:155,"Vertiefung")+SUMIFS('Blockplanung August'!$16:$16,'Blockplanung August'!155:155,"Wahl 1")+SUMIFS('Blockplanung August'!$16:$16,'Blockplanung August'!155:155,"Wahl 2")+SUMIFS('Blockplanung Oktober'!$20:$20,'Blockplanung Oktober'!155:155,"Päd")+SUMIFS('Blockplanung Oktober'!$16:$16,'Blockplanung Oktober'!155:155,"Orient.Ph.")+SUMIFS('Blockplanung Oktober'!$16:$16,'Blockplanung Oktober'!155:155,"Vertiefung")+SUMIFS('Blockplanung Oktober'!$16:$16,'Blockplanung Oktober'!155:155,"Wahl 1")+SUMIFS('Blockplanung Oktober'!$16:$16,'Blockplanung Oktober'!155:155,"Wahl 2")</f>
        <v>14.2</v>
      </c>
      <c r="I136" s="9">
        <f>(SUMIFS('Tageplanung April'!$20:$20,'Tageplanung April'!155:155,"Psych")+SUMIFS('Tageplanung April'!$19:$19,'Tageplanung April'!155:155,"Orient.Ph.")+SUMIFS('Tageplanung April'!$19:$19,'Tageplanung April'!155:155,"Vertiefung")+SUMIFS('Tageplanung April'!$19:$19,'Tageplanung April'!155:155,"Wahl 1")+SUMIFS('Tageplanung April'!$19:$19,'Tageplanung April'!155:155,"Wahl 2"))*(3+IF($D136="F",2,0))/5+(SUMIFS('Tageplanung August'!$20:$20,'Tageplanung August'!155:155,"Psych")+SUMIFS('Tageplanung August'!$19:$19,'Tageplanung August'!155:155,"Orient.Ph.")+SUMIFS('Tageplanung August'!$19:$19,'Tageplanung August'!155:155,"Vertiefung")+SUMIFS('Tageplanung August'!$19:$19,'Tageplanung August'!155:155,"Wahl 1")+SUMIFS('Tageplanung August'!$19:$19,'Tageplanung August'!155:155,"Wahl 2"))*(3+IF($D136="F",2,0))/5+(SUMIFS('Tageplanung Oktober'!$20:$20,'Tageplanung Oktober'!155:155,"Psych")+SUMIFS('Tageplanung Oktober'!$19:$19,'Tageplanung Oktober'!155:155,"Orient.Ph.")+SUMIFS('Tageplanung Oktober'!$19:$19,'Tageplanung Oktober'!155:155,"Vertiefung")+SUMIFS('Tageplanung Oktober'!$19:$19,'Tageplanung Oktober'!155:155,"Wahl 1")+SUMIFS('Tageplanung Oktober'!$19:$19,'Tageplanung Oktober'!155:155,"Wahl 2"))*(3+IF($D136="F",2,0))/5+SUMIFS('Blockplanung April'!$20:$20,'Blockplanung April'!155:155,"Psych")+SUMIFS('Blockplanung April'!$19:$19,'Blockplanung April'!155:155,"Orient.Ph.")+SUMIFS('Blockplanung April'!$19:$19,'Blockplanung April'!155:155,"Vertiefung")+SUMIFS('Blockplanung April'!$19:$19,'Blockplanung April'!155:155,"Wahl 1")+SUMIFS('Blockplanung April'!$19:$19,'Blockplanung April'!155:155,"Wahl 2")+SUMIFS('Blockplanung August'!$20:$20,'Blockplanung August'!155:155,"Psych")+SUMIFS('Blockplanung August'!$19:$19,'Blockplanung August'!155:155,"Orient.Ph.")+SUMIFS('Blockplanung August'!$19:$19,'Blockplanung August'!155:155,"Vertiefung")+SUMIFS('Blockplanung August'!$19:$19,'Blockplanung August'!155:155,"Wahl 1")+SUMIFS('Blockplanung August'!$19:$19,'Blockplanung August'!155:155,"Wahl 2")+SUMIFS('Blockplanung Oktober'!$20:$20,'Blockplanung Oktober'!155:155,"Psych")+SUMIFS('Blockplanung Oktober'!$19:$19,'Blockplanung Oktober'!155:155,"Orient.Ph.")+SUMIFS('Blockplanung Oktober'!$19:$19,'Blockplanung Oktober'!155:155,"Vertiefung")+SUMIFS('Blockplanung Oktober'!$19:$19,'Blockplanung Oktober'!155:155,"Wahl 1")+SUMIFS('Blockplanung Oktober'!$19:$19,'Blockplanung Oktober'!155:155,"Wahl 2")</f>
        <v>103.2</v>
      </c>
      <c r="J136" s="9">
        <f t="shared" si="14"/>
        <v>504</v>
      </c>
      <c r="K136" s="9">
        <f t="shared" si="10"/>
        <v>198</v>
      </c>
      <c r="L136" s="9">
        <f t="shared" si="11"/>
        <v>72</v>
      </c>
      <c r="M136" s="9">
        <f t="shared" si="12"/>
        <v>18</v>
      </c>
      <c r="N136" s="7">
        <f t="shared" si="13"/>
        <v>120</v>
      </c>
      <c r="O136" s="316"/>
    </row>
    <row r="137" spans="1:15" x14ac:dyDescent="0.2">
      <c r="A137" s="258"/>
      <c r="B137" s="308"/>
      <c r="C137" s="11">
        <v>43</v>
      </c>
      <c r="D137" s="39"/>
      <c r="E137" s="9">
        <f>(SUMIFS('Tageplanung April'!$20:$20,'Tageplanung April'!156:156,"APH")+SUMIFS('Tageplanung April'!$18:$18,'Tageplanung April'!156:156,"Orient.Ph.")+SUMIFS('Tageplanung April'!$18:$18,'Tageplanung April'!156:156,"Vertiefung")+SUMIFS('Tageplanung April'!$18:$18,'Tageplanung April'!156:156,"Wahl 1")+SUMIFS('Tageplanung April'!$18:$18,'Tageplanung April'!156:156,"Wahl 2"))*(3+IF($D137="F",2,0))/5+(SUMIFS('Tageplanung August'!$20:$20,'Tageplanung August'!156:156,"APH")+SUMIFS('Tageplanung August'!$18:$18,'Tageplanung August'!156:156,"Orient.Ph.")+SUMIFS('Tageplanung August'!$18:$18,'Tageplanung August'!156:156,"Vertiefung")+SUMIFS('Tageplanung August'!$18:$18,'Tageplanung August'!156:156,"Wahl 1")+SUMIFS('Tageplanung August'!$18:$18,'Tageplanung August'!156:156,"Wahl 2"))*(3+IF($D137="F",2,0))/5+(SUMIFS('Tageplanung Oktober'!$20:$20,'Tageplanung Oktober'!156:156,"APH")+SUMIFS('Tageplanung Oktober'!$18:$18,'Tageplanung Oktober'!156:156,"Orient.Ph.")+SUMIFS('Tageplanung Oktober'!$18:$18,'Tageplanung Oktober'!156:156,"Vertiefung")+SUMIFS('Tageplanung Oktober'!$18:$18,'Tageplanung Oktober'!156:156,"Wahl 1")+SUMIFS('Tageplanung Oktober'!$18:$18,'Tageplanung Oktober'!156:156,"Wahl 2"))*(3+IF($D137="F",2,0))/5+SUMIFS('Blockplanung April'!$20:$20,'Blockplanung April'!156:156,"APH")+SUMIFS('Blockplanung April'!$18:$18,'Blockplanung April'!156:156,"Orient.Ph.")+SUMIFS('Blockplanung April'!$18:$18,'Blockplanung April'!156:156,"Vertiefung")+SUMIFS('Blockplanung April'!$18:$18,'Blockplanung April'!156:156,"Wahl 1")+SUMIFS('Blockplanung April'!$18:$18,'Blockplanung April'!156:156,"Wahl 2")+SUMIFS('Blockplanung August'!$20:$20,'Blockplanung August'!156:156,"APH")+SUMIFS('Blockplanung August'!$18:$18,'Blockplanung August'!156:156,"Orient.Ph.")+SUMIFS('Blockplanung August'!$18:$18,'Blockplanung August'!156:156,"Vertiefung")+SUMIFS('Blockplanung August'!$18:$18,'Blockplanung August'!156:156,"Wahl 1")+SUMIFS('Blockplanung August'!$18:$18,'Blockplanung August'!156:156,"Wahl 2")+SUMIFS('Blockplanung Oktober'!$20:$20,'Blockplanung Oktober'!156:156,"APH")+SUMIFS('Blockplanung Oktober'!$18:$18,'Blockplanung Oktober'!156:156,"Orient.Ph.")+SUMIFS('Blockplanung Oktober'!$18:$18,'Blockplanung Oktober'!156:156,"Vertiefung")+SUMIFS('Blockplanung Oktober'!$18:$18,'Blockplanung Oktober'!156:156,"Wahl 1")+SUMIFS('Blockplanung Oktober'!$18:$18,'Blockplanung Oktober'!156:156,"Wahl 2")</f>
        <v>303.2</v>
      </c>
      <c r="F137" s="9">
        <f>(SUMIFS('Tageplanung April'!$20:$20,'Tageplanung April'!156:156,"AD")+SUMIFS('Tageplanung April'!$17:$17,'Tageplanung April'!156:156,"Orient.Ph.")+SUMIFS('Tageplanung April'!$17:$17,'Tageplanung April'!156:156,"Vertiefung")+SUMIFS('Tageplanung April'!$17:$17,'Tageplanung April'!156:156,"Wahl 1")+SUMIFS('Tageplanung April'!$17:$17,'Tageplanung April'!156:156,"Wahl 2"))*(3+IF($D137="F",2,0))/5+(SUMIFS('Tageplanung August'!$20:$20,'Tageplanung August'!156:156,"AD")+SUMIFS('Tageplanung August'!$17:$17,'Tageplanung August'!156:156,"Orient.Ph.")+SUMIFS('Tageplanung August'!$17:$17,'Tageplanung August'!156:156,"Vertiefung")+SUMIFS('Tageplanung August'!$17:$17,'Tageplanung August'!156:156,"Wahl 1")+SUMIFS('Tageplanung August'!$17:$17,'Tageplanung August'!156:156,"Wahl 2"))*(3+IF($D137="F",2,0))/5+(SUMIFS('Tageplanung Oktober'!$20:$20,'Tageplanung Oktober'!156:156,"AD")+SUMIFS('Tageplanung Oktober'!$17:$17,'Tageplanung Oktober'!156:156,"Orient.Ph.")+SUMIFS('Tageplanung Oktober'!$17:$17,'Tageplanung Oktober'!156:156,"Vertiefung")+SUMIFS('Tageplanung Oktober'!$17:$17,'Tageplanung Oktober'!156:156,"Wahl 1")+SUMIFS('Tageplanung Oktober'!$17:$17,'Tageplanung Oktober'!156:156,"Wahl 2"))*(3+IF($D137="F",2,0))/5+SUMIFS('Blockplanung April'!$20:$20,'Blockplanung April'!156:156,"AD")+SUMIFS('Blockplanung April'!$17:$17,'Blockplanung April'!156:156,"Orient.Ph.")+SUMIFS('Blockplanung April'!$17:$17,'Blockplanung April'!156:156,"Vertiefung")+SUMIFS('Blockplanung April'!$17:$17,'Blockplanung April'!156:156,"Wahl 1")+SUMIFS('Blockplanung April'!$17:$17,'Blockplanung April'!156:156,"Wahl 2")+SUMIFS('Blockplanung August'!$20:$20,'Blockplanung August'!156:156,"AD")+SUMIFS('Blockplanung August'!$17:$17,'Blockplanung August'!156:156,"Orient.Ph.")+SUMIFS('Blockplanung August'!$17:$17,'Blockplanung August'!156:156,"Vertiefung")+SUMIFS('Blockplanung August'!$17:$17,'Blockplanung August'!156:156,"Wahl 1")+SUMIFS('Blockplanung August'!$17:$17,'Blockplanung August'!156:156,"Wahl 2")+SUMIFS('Blockplanung Oktober'!$20:$20,'Blockplanung Oktober'!156:156,"AD")+SUMIFS('Blockplanung Oktober'!$17:$17,'Blockplanung Oktober'!156:156,"Orient.Ph.")+SUMIFS('Blockplanung Oktober'!$17:$17,'Blockplanung Oktober'!156:156,"Vertiefung")+SUMIFS('Blockplanung Oktober'!$17:$17,'Blockplanung Oktober'!156:156,"Wahl 1")+SUMIFS('Blockplanung Oktober'!$17:$17,'Blockplanung Oktober'!156:156,"Wahl 2")</f>
        <v>188.4</v>
      </c>
      <c r="G137" s="9">
        <f>(SUMIFS('Tageplanung April'!$20:$20,'Tageplanung April'!156:156,"KH")+SUMIFS('Tageplanung April'!$15:$15,'Tageplanung April'!156:156,"Orient.Ph.")+SUMIFS('Tageplanung April'!$15:$15,'Tageplanung April'!156:156,"Vertiefung")+SUMIFS('Tageplanung April'!$15:$15,'Tageplanung April'!156:156,"Wahl 1")+SUMIFS('Tageplanung April'!$15:$15,'Tageplanung April'!156:156,"Wahl 2"))*(3+IF($D137="F",2,0))/5+(SUMIFS('Tageplanung August'!$20:$20,'Tageplanung August'!156:156,"KH")+SUMIFS('Tageplanung August'!$15:$15,'Tageplanung August'!156:156,"Orient.Ph.")+SUMIFS('Tageplanung August'!$15:$15,'Tageplanung August'!156:156,"Vertiefung")+SUMIFS('Tageplanung August'!$15:$15,'Tageplanung August'!156:156,"Wahl 1")+SUMIFS('Tageplanung August'!$15:$15,'Tageplanung August'!156:156,"Wahl 2"))*(3+IF($D137="F",2,0))/5+(SUMIFS('Tageplanung Oktober'!$20:$20,'Tageplanung Oktober'!156:156,"KH")+SUMIFS('Tageplanung Oktober'!$15:$15,'Tageplanung Oktober'!156:156,"Orient.Ph.")+SUMIFS('Tageplanung Oktober'!$15:$15,'Tageplanung Oktober'!156:156,"Vertiefung")+SUMIFS('Tageplanung Oktober'!$15:$15,'Tageplanung Oktober'!156:156,"Wahl 1")+SUMIFS('Tageplanung Oktober'!$15:$15,'Tageplanung Oktober'!156:156,"Wahl 2"))*(3+IF($D137="F",2,0))/5+SUMIFS('Blockplanung April'!$20:$20,'Blockplanung April'!156:156,"KH")+SUMIFS('Blockplanung April'!$15:$15,'Blockplanung April'!156:156,"Orient.Ph.")+SUMIFS('Blockplanung April'!$15:$15,'Blockplanung April'!156:156,"Vertiefung")+SUMIFS('Blockplanung April'!$15:$15,'Blockplanung April'!156:156,"Wahl 1")+SUMIFS('Blockplanung April'!$15:$15,'Blockplanung April'!156:156,"Wahl 2")+SUMIFS('Blockplanung August'!$20:$20,'Blockplanung August'!156:156,"KH")+SUMIFS('Blockplanung August'!$15:$15,'Blockplanung August'!156:156,"Orient.Ph.")+SUMIFS('Blockplanung August'!$15:$15,'Blockplanung August'!156:156,"Vertiefung")+SUMIFS('Blockplanung August'!$15:$15,'Blockplanung August'!156:156,"Wahl 1")+SUMIFS('Blockplanung August'!$15:$15,'Blockplanung August'!156:156,"Wahl 2")+SUMIFS('Blockplanung Oktober'!$20:$20,'Blockplanung Oktober'!156:156,"KH")+SUMIFS('Blockplanung Oktober'!$15:$15,'Blockplanung Oktober'!156:156,"Orient.Ph.")+SUMIFS('Blockplanung Oktober'!$15:$15,'Blockplanung Oktober'!156:156,"Vertiefung")+SUMIFS('Blockplanung Oktober'!$15:$15,'Blockplanung Oktober'!156:156,"Wahl 1")+SUMIFS('Blockplanung Oktober'!$15:$15,'Blockplanung Oktober'!156:156,"Wahl 2")</f>
        <v>132.80000000000001</v>
      </c>
      <c r="H137" s="9">
        <f>(SUMIFS('Tageplanung April'!$20:$20,'Tageplanung April'!156:156,"Päd")+SUMIFS('Tageplanung April'!$16:$16,'Tageplanung April'!156:156,"Orient.Ph.")+SUMIFS('Tageplanung April'!$16:$16,'Tageplanung April'!156:156,"Vertiefung")+SUMIFS('Tageplanung April'!$16:$16,'Tageplanung April'!156:156,"Wahl 1")+SUMIFS('Tageplanung April'!$16:$16,'Tageplanung April'!156:156,"Wahl 2"))*(3+IF($D137="F",2,0))/5+(SUMIFS('Tageplanung August'!$20:$20,'Tageplanung August'!156:156,"Päd")+SUMIFS('Tageplanung August'!$16:$16,'Tageplanung August'!156:156,"Orient.Ph.")+SUMIFS('Tageplanung August'!$16:$16,'Tageplanung August'!156:156,"Vertiefung")+SUMIFS('Tageplanung August'!$16:$16,'Tageplanung August'!156:156,"Wahl 1")+SUMIFS('Tageplanung August'!$16:$16,'Tageplanung August'!156:156,"Wahl 2"))*(3+IF($D137="F",2,0))/5+(SUMIFS('Tageplanung Oktober'!$20:$20,'Tageplanung Oktober'!156:156,"Päd")+SUMIFS('Tageplanung Oktober'!$16:$16,'Tageplanung Oktober'!156:156,"Orient.Ph.")+SUMIFS('Tageplanung Oktober'!$16:$16,'Tageplanung Oktober'!156:156,"Vertiefung")+SUMIFS('Tageplanung Oktober'!$16:$16,'Tageplanung Oktober'!156:156,"Wahl 1")+SUMIFS('Tageplanung Oktober'!$16:$16,'Tageplanung Oktober'!156:156,"Wahl 2"))*(3+IF($D137="F",2,0))/5+SUMIFS('Blockplanung April'!$20:$20,'Blockplanung April'!156:156,"Päd")+SUMIFS('Blockplanung April'!$16:$16,'Blockplanung April'!156:156,"Orient.Ph.")+SUMIFS('Blockplanung April'!$16:$16,'Blockplanung April'!156:156,"Vertiefung")+SUMIFS('Blockplanung April'!$16:$16,'Blockplanung April'!156:156,"Wahl 1")+SUMIFS('Blockplanung April'!$16:$16,'Blockplanung April'!156:156,"Wahl 2")+SUMIFS('Blockplanung August'!$20:$20,'Blockplanung August'!156:156,"Päd")+SUMIFS('Blockplanung August'!$16:$16,'Blockplanung August'!156:156,"Orient.Ph.")+SUMIFS('Blockplanung August'!$16:$16,'Blockplanung August'!156:156,"Vertiefung")+SUMIFS('Blockplanung August'!$16:$16,'Blockplanung August'!156:156,"Wahl 1")+SUMIFS('Blockplanung August'!$16:$16,'Blockplanung August'!156:156,"Wahl 2")+SUMIFS('Blockplanung Oktober'!$20:$20,'Blockplanung Oktober'!156:156,"Päd")+SUMIFS('Blockplanung Oktober'!$16:$16,'Blockplanung Oktober'!156:156,"Orient.Ph.")+SUMIFS('Blockplanung Oktober'!$16:$16,'Blockplanung Oktober'!156:156,"Vertiefung")+SUMIFS('Blockplanung Oktober'!$16:$16,'Blockplanung Oktober'!156:156,"Wahl 1")+SUMIFS('Blockplanung Oktober'!$16:$16,'Blockplanung Oktober'!156:156,"Wahl 2")</f>
        <v>21.2</v>
      </c>
      <c r="I137" s="9">
        <f>(SUMIFS('Tageplanung April'!$20:$20,'Tageplanung April'!156:156,"Psych")+SUMIFS('Tageplanung April'!$19:$19,'Tageplanung April'!156:156,"Orient.Ph.")+SUMIFS('Tageplanung April'!$19:$19,'Tageplanung April'!156:156,"Vertiefung")+SUMIFS('Tageplanung April'!$19:$19,'Tageplanung April'!156:156,"Wahl 1")+SUMIFS('Tageplanung April'!$19:$19,'Tageplanung April'!156:156,"Wahl 2"))*(3+IF($D137="F",2,0))/5+(SUMIFS('Tageplanung August'!$20:$20,'Tageplanung August'!156:156,"Psych")+SUMIFS('Tageplanung August'!$19:$19,'Tageplanung August'!156:156,"Orient.Ph.")+SUMIFS('Tageplanung August'!$19:$19,'Tageplanung August'!156:156,"Vertiefung")+SUMIFS('Tageplanung August'!$19:$19,'Tageplanung August'!156:156,"Wahl 1")+SUMIFS('Tageplanung August'!$19:$19,'Tageplanung August'!156:156,"Wahl 2"))*(3+IF($D137="F",2,0))/5+(SUMIFS('Tageplanung Oktober'!$20:$20,'Tageplanung Oktober'!156:156,"Psych")+SUMIFS('Tageplanung Oktober'!$19:$19,'Tageplanung Oktober'!156:156,"Orient.Ph.")+SUMIFS('Tageplanung Oktober'!$19:$19,'Tageplanung Oktober'!156:156,"Vertiefung")+SUMIFS('Tageplanung Oktober'!$19:$19,'Tageplanung Oktober'!156:156,"Wahl 1")+SUMIFS('Tageplanung Oktober'!$19:$19,'Tageplanung Oktober'!156:156,"Wahl 2"))*(3+IF($D137="F",2,0))/5+SUMIFS('Blockplanung April'!$20:$20,'Blockplanung April'!156:156,"Psych")+SUMIFS('Blockplanung April'!$19:$19,'Blockplanung April'!156:156,"Orient.Ph.")+SUMIFS('Blockplanung April'!$19:$19,'Blockplanung April'!156:156,"Vertiefung")+SUMIFS('Blockplanung April'!$19:$19,'Blockplanung April'!156:156,"Wahl 1")+SUMIFS('Blockplanung April'!$19:$19,'Blockplanung April'!156:156,"Wahl 2")+SUMIFS('Blockplanung August'!$20:$20,'Blockplanung August'!156:156,"Psych")+SUMIFS('Blockplanung August'!$19:$19,'Blockplanung August'!156:156,"Orient.Ph.")+SUMIFS('Blockplanung August'!$19:$19,'Blockplanung August'!156:156,"Vertiefung")+SUMIFS('Blockplanung August'!$19:$19,'Blockplanung August'!156:156,"Wahl 1")+SUMIFS('Blockplanung August'!$19:$19,'Blockplanung August'!156:156,"Wahl 2")+SUMIFS('Blockplanung Oktober'!$20:$20,'Blockplanung Oktober'!156:156,"Psych")+SUMIFS('Blockplanung Oktober'!$19:$19,'Blockplanung Oktober'!156:156,"Orient.Ph.")+SUMIFS('Blockplanung Oktober'!$19:$19,'Blockplanung Oktober'!156:156,"Vertiefung")+SUMIFS('Blockplanung Oktober'!$19:$19,'Blockplanung Oktober'!156:156,"Wahl 1")+SUMIFS('Blockplanung Oktober'!$19:$19,'Blockplanung Oktober'!156:156,"Wahl 2")</f>
        <v>103.2</v>
      </c>
      <c r="J137" s="9">
        <f t="shared" si="14"/>
        <v>504</v>
      </c>
      <c r="K137" s="9">
        <f t="shared" si="10"/>
        <v>198</v>
      </c>
      <c r="L137" s="9">
        <f t="shared" si="11"/>
        <v>72</v>
      </c>
      <c r="M137" s="9">
        <f t="shared" si="12"/>
        <v>18</v>
      </c>
      <c r="N137" s="7">
        <f t="shared" si="13"/>
        <v>120</v>
      </c>
      <c r="O137" s="316"/>
    </row>
    <row r="138" spans="1:15" x14ac:dyDescent="0.2">
      <c r="A138" s="258"/>
      <c r="B138" s="308" t="s">
        <v>2</v>
      </c>
      <c r="C138" s="11">
        <v>44</v>
      </c>
      <c r="D138" s="39" t="s">
        <v>27</v>
      </c>
      <c r="E138" s="9">
        <f>(SUMIFS('Tageplanung April'!$20:$20,'Tageplanung April'!157:157,"APH")+SUMIFS('Tageplanung April'!$18:$18,'Tageplanung April'!157:157,"Orient.Ph.")+SUMIFS('Tageplanung April'!$18:$18,'Tageplanung April'!157:157,"Vertiefung")+SUMIFS('Tageplanung April'!$18:$18,'Tageplanung April'!157:157,"Wahl 1")+SUMIFS('Tageplanung April'!$18:$18,'Tageplanung April'!157:157,"Wahl 2"))*(3+IF($D138="F",2,0))/5+(SUMIFS('Tageplanung August'!$20:$20,'Tageplanung August'!157:157,"APH")+SUMIFS('Tageplanung August'!$18:$18,'Tageplanung August'!157:157,"Orient.Ph.")+SUMIFS('Tageplanung August'!$18:$18,'Tageplanung August'!157:157,"Vertiefung")+SUMIFS('Tageplanung August'!$18:$18,'Tageplanung August'!157:157,"Wahl 1")+SUMIFS('Tageplanung August'!$18:$18,'Tageplanung August'!157:157,"Wahl 2"))*(3+IF($D138="F",2,0))/5+(SUMIFS('Tageplanung Oktober'!$20:$20,'Tageplanung Oktober'!157:157,"APH")+SUMIFS('Tageplanung Oktober'!$18:$18,'Tageplanung Oktober'!157:157,"Orient.Ph.")+SUMIFS('Tageplanung Oktober'!$18:$18,'Tageplanung Oktober'!157:157,"Vertiefung")+SUMIFS('Tageplanung Oktober'!$18:$18,'Tageplanung Oktober'!157:157,"Wahl 1")+SUMIFS('Tageplanung Oktober'!$18:$18,'Tageplanung Oktober'!157:157,"Wahl 2"))*(3+IF($D138="F",2,0))/5+SUMIFS('Blockplanung April'!$20:$20,'Blockplanung April'!157:157,"APH")+SUMIFS('Blockplanung April'!$18:$18,'Blockplanung April'!157:157,"Orient.Ph.")+SUMIFS('Blockplanung April'!$18:$18,'Blockplanung April'!157:157,"Vertiefung")+SUMIFS('Blockplanung April'!$18:$18,'Blockplanung April'!157:157,"Wahl 1")+SUMIFS('Blockplanung April'!$18:$18,'Blockplanung April'!157:157,"Wahl 2")+SUMIFS('Blockplanung August'!$20:$20,'Blockplanung August'!157:157,"APH")+SUMIFS('Blockplanung August'!$18:$18,'Blockplanung August'!157:157,"Orient.Ph.")+SUMIFS('Blockplanung August'!$18:$18,'Blockplanung August'!157:157,"Vertiefung")+SUMIFS('Blockplanung August'!$18:$18,'Blockplanung August'!157:157,"Wahl 1")+SUMIFS('Blockplanung August'!$18:$18,'Blockplanung August'!157:157,"Wahl 2")+SUMIFS('Blockplanung Oktober'!$20:$20,'Blockplanung Oktober'!157:157,"APH")+SUMIFS('Blockplanung Oktober'!$18:$18,'Blockplanung Oktober'!157:157,"Orient.Ph.")+SUMIFS('Blockplanung Oktober'!$18:$18,'Blockplanung Oktober'!157:157,"Vertiefung")+SUMIFS('Blockplanung Oktober'!$18:$18,'Blockplanung Oktober'!157:157,"Wahl 1")+SUMIFS('Blockplanung Oktober'!$18:$18,'Blockplanung Oktober'!157:157,"Wahl 2")</f>
        <v>428</v>
      </c>
      <c r="F138" s="9">
        <f>(SUMIFS('Tageplanung April'!$20:$20,'Tageplanung April'!157:157,"AD")+SUMIFS('Tageplanung April'!$17:$17,'Tageplanung April'!157:157,"Orient.Ph.")+SUMIFS('Tageplanung April'!$17:$17,'Tageplanung April'!157:157,"Vertiefung")+SUMIFS('Tageplanung April'!$17:$17,'Tageplanung April'!157:157,"Wahl 1")+SUMIFS('Tageplanung April'!$17:$17,'Tageplanung April'!157:157,"Wahl 2"))*(3+IF($D138="F",2,0))/5+(SUMIFS('Tageplanung August'!$20:$20,'Tageplanung August'!157:157,"AD")+SUMIFS('Tageplanung August'!$17:$17,'Tageplanung August'!157:157,"Orient.Ph.")+SUMIFS('Tageplanung August'!$17:$17,'Tageplanung August'!157:157,"Vertiefung")+SUMIFS('Tageplanung August'!$17:$17,'Tageplanung August'!157:157,"Wahl 1")+SUMIFS('Tageplanung August'!$17:$17,'Tageplanung August'!157:157,"Wahl 2"))*(3+IF($D138="F",2,0))/5+(SUMIFS('Tageplanung Oktober'!$20:$20,'Tageplanung Oktober'!157:157,"AD")+SUMIFS('Tageplanung Oktober'!$17:$17,'Tageplanung Oktober'!157:157,"Orient.Ph.")+SUMIFS('Tageplanung Oktober'!$17:$17,'Tageplanung Oktober'!157:157,"Vertiefung")+SUMIFS('Tageplanung Oktober'!$17:$17,'Tageplanung Oktober'!157:157,"Wahl 1")+SUMIFS('Tageplanung Oktober'!$17:$17,'Tageplanung Oktober'!157:157,"Wahl 2"))*(3+IF($D138="F",2,0))/5+SUMIFS('Blockplanung April'!$20:$20,'Blockplanung April'!157:157,"AD")+SUMIFS('Blockplanung April'!$17:$17,'Blockplanung April'!157:157,"Orient.Ph.")+SUMIFS('Blockplanung April'!$17:$17,'Blockplanung April'!157:157,"Vertiefung")+SUMIFS('Blockplanung April'!$17:$17,'Blockplanung April'!157:157,"Wahl 1")+SUMIFS('Blockplanung April'!$17:$17,'Blockplanung April'!157:157,"Wahl 2")+SUMIFS('Blockplanung August'!$20:$20,'Blockplanung August'!157:157,"AD")+SUMIFS('Blockplanung August'!$17:$17,'Blockplanung August'!157:157,"Orient.Ph.")+SUMIFS('Blockplanung August'!$17:$17,'Blockplanung August'!157:157,"Vertiefung")+SUMIFS('Blockplanung August'!$17:$17,'Blockplanung August'!157:157,"Wahl 1")+SUMIFS('Blockplanung August'!$17:$17,'Blockplanung August'!157:157,"Wahl 2")+SUMIFS('Blockplanung Oktober'!$20:$20,'Blockplanung Oktober'!157:157,"AD")+SUMIFS('Blockplanung Oktober'!$17:$17,'Blockplanung Oktober'!157:157,"Orient.Ph.")+SUMIFS('Blockplanung Oktober'!$17:$17,'Blockplanung Oktober'!157:157,"Vertiefung")+SUMIFS('Blockplanung Oktober'!$17:$17,'Blockplanung Oktober'!157:157,"Wahl 1")+SUMIFS('Blockplanung Oktober'!$17:$17,'Blockplanung Oktober'!157:157,"Wahl 2")</f>
        <v>258</v>
      </c>
      <c r="G138" s="9">
        <f>(SUMIFS('Tageplanung April'!$20:$20,'Tageplanung April'!157:157,"KH")+SUMIFS('Tageplanung April'!$15:$15,'Tageplanung April'!157:157,"Orient.Ph.")+SUMIFS('Tageplanung April'!$15:$15,'Tageplanung April'!157:157,"Vertiefung")+SUMIFS('Tageplanung April'!$15:$15,'Tageplanung April'!157:157,"Wahl 1")+SUMIFS('Tageplanung April'!$15:$15,'Tageplanung April'!157:157,"Wahl 2"))*(3+IF($D138="F",2,0))/5+(SUMIFS('Tageplanung August'!$20:$20,'Tageplanung August'!157:157,"KH")+SUMIFS('Tageplanung August'!$15:$15,'Tageplanung August'!157:157,"Orient.Ph.")+SUMIFS('Tageplanung August'!$15:$15,'Tageplanung August'!157:157,"Vertiefung")+SUMIFS('Tageplanung August'!$15:$15,'Tageplanung August'!157:157,"Wahl 1")+SUMIFS('Tageplanung August'!$15:$15,'Tageplanung August'!157:157,"Wahl 2"))*(3+IF($D138="F",2,0))/5+(SUMIFS('Tageplanung Oktober'!$20:$20,'Tageplanung Oktober'!157:157,"KH")+SUMIFS('Tageplanung Oktober'!$15:$15,'Tageplanung Oktober'!157:157,"Orient.Ph.")+SUMIFS('Tageplanung Oktober'!$15:$15,'Tageplanung Oktober'!157:157,"Vertiefung")+SUMIFS('Tageplanung Oktober'!$15:$15,'Tageplanung Oktober'!157:157,"Wahl 1")+SUMIFS('Tageplanung Oktober'!$15:$15,'Tageplanung Oktober'!157:157,"Wahl 2"))*(3+IF($D138="F",2,0))/5+SUMIFS('Blockplanung April'!$20:$20,'Blockplanung April'!157:157,"KH")+SUMIFS('Blockplanung April'!$15:$15,'Blockplanung April'!157:157,"Orient.Ph.")+SUMIFS('Blockplanung April'!$15:$15,'Blockplanung April'!157:157,"Vertiefung")+SUMIFS('Blockplanung April'!$15:$15,'Blockplanung April'!157:157,"Wahl 1")+SUMIFS('Blockplanung April'!$15:$15,'Blockplanung April'!157:157,"Wahl 2")+SUMIFS('Blockplanung August'!$20:$20,'Blockplanung August'!157:157,"KH")+SUMIFS('Blockplanung August'!$15:$15,'Blockplanung August'!157:157,"Orient.Ph.")+SUMIFS('Blockplanung August'!$15:$15,'Blockplanung August'!157:157,"Vertiefung")+SUMIFS('Blockplanung August'!$15:$15,'Blockplanung August'!157:157,"Wahl 1")+SUMIFS('Blockplanung August'!$15:$15,'Blockplanung August'!157:157,"Wahl 2")+SUMIFS('Blockplanung Oktober'!$20:$20,'Blockplanung Oktober'!157:157,"KH")+SUMIFS('Blockplanung Oktober'!$15:$15,'Blockplanung Oktober'!157:157,"Orient.Ph.")+SUMIFS('Blockplanung Oktober'!$15:$15,'Blockplanung Oktober'!157:157,"Vertiefung")+SUMIFS('Blockplanung Oktober'!$15:$15,'Blockplanung Oktober'!157:157,"Wahl 1")+SUMIFS('Blockplanung Oktober'!$15:$15,'Blockplanung Oktober'!157:157,"Wahl 2")</f>
        <v>164</v>
      </c>
      <c r="H138" s="9">
        <f>(SUMIFS('Tageplanung April'!$20:$20,'Tageplanung April'!157:157,"Päd")+SUMIFS('Tageplanung April'!$16:$16,'Tageplanung April'!157:157,"Orient.Ph.")+SUMIFS('Tageplanung April'!$16:$16,'Tageplanung April'!157:157,"Vertiefung")+SUMIFS('Tageplanung April'!$16:$16,'Tageplanung April'!157:157,"Wahl 1")+SUMIFS('Tageplanung April'!$16:$16,'Tageplanung April'!157:157,"Wahl 2"))*(3+IF($D138="F",2,0))/5+(SUMIFS('Tageplanung August'!$20:$20,'Tageplanung August'!157:157,"Päd")+SUMIFS('Tageplanung August'!$16:$16,'Tageplanung August'!157:157,"Orient.Ph.")+SUMIFS('Tageplanung August'!$16:$16,'Tageplanung August'!157:157,"Vertiefung")+SUMIFS('Tageplanung August'!$16:$16,'Tageplanung August'!157:157,"Wahl 1")+SUMIFS('Tageplanung August'!$16:$16,'Tageplanung August'!157:157,"Wahl 2"))*(3+IF($D138="F",2,0))/5+(SUMIFS('Tageplanung Oktober'!$20:$20,'Tageplanung Oktober'!157:157,"Päd")+SUMIFS('Tageplanung Oktober'!$16:$16,'Tageplanung Oktober'!157:157,"Orient.Ph.")+SUMIFS('Tageplanung Oktober'!$16:$16,'Tageplanung Oktober'!157:157,"Vertiefung")+SUMIFS('Tageplanung Oktober'!$16:$16,'Tageplanung Oktober'!157:157,"Wahl 1")+SUMIFS('Tageplanung Oktober'!$16:$16,'Tageplanung Oktober'!157:157,"Wahl 2"))*(3+IF($D138="F",2,0))/5+SUMIFS('Blockplanung April'!$20:$20,'Blockplanung April'!157:157,"Päd")+SUMIFS('Blockplanung April'!$16:$16,'Blockplanung April'!157:157,"Orient.Ph.")+SUMIFS('Blockplanung April'!$16:$16,'Blockplanung April'!157:157,"Vertiefung")+SUMIFS('Blockplanung April'!$16:$16,'Blockplanung April'!157:157,"Wahl 1")+SUMIFS('Blockplanung April'!$16:$16,'Blockplanung April'!157:157,"Wahl 2")+SUMIFS('Blockplanung August'!$20:$20,'Blockplanung August'!157:157,"Päd")+SUMIFS('Blockplanung August'!$16:$16,'Blockplanung August'!157:157,"Orient.Ph.")+SUMIFS('Blockplanung August'!$16:$16,'Blockplanung August'!157:157,"Vertiefung")+SUMIFS('Blockplanung August'!$16:$16,'Blockplanung August'!157:157,"Wahl 1")+SUMIFS('Blockplanung August'!$16:$16,'Blockplanung August'!157:157,"Wahl 2")+SUMIFS('Blockplanung Oktober'!$20:$20,'Blockplanung Oktober'!157:157,"Päd")+SUMIFS('Blockplanung Oktober'!$16:$16,'Blockplanung Oktober'!157:157,"Orient.Ph.")+SUMIFS('Blockplanung Oktober'!$16:$16,'Blockplanung Oktober'!157:157,"Vertiefung")+SUMIFS('Blockplanung Oktober'!$16:$16,'Blockplanung Oktober'!157:157,"Wahl 1")+SUMIFS('Blockplanung Oktober'!$16:$16,'Blockplanung Oktober'!157:157,"Wahl 2")</f>
        <v>26</v>
      </c>
      <c r="I138" s="9">
        <f>(SUMIFS('Tageplanung April'!$20:$20,'Tageplanung April'!157:157,"Psych")+SUMIFS('Tageplanung April'!$19:$19,'Tageplanung April'!157:157,"Orient.Ph.")+SUMIFS('Tageplanung April'!$19:$19,'Tageplanung April'!157:157,"Vertiefung")+SUMIFS('Tageplanung April'!$19:$19,'Tageplanung April'!157:157,"Wahl 1")+SUMIFS('Tageplanung April'!$19:$19,'Tageplanung April'!157:157,"Wahl 2"))*(3+IF($D138="F",2,0))/5+(SUMIFS('Tageplanung August'!$20:$20,'Tageplanung August'!157:157,"Psych")+SUMIFS('Tageplanung August'!$19:$19,'Tageplanung August'!157:157,"Orient.Ph.")+SUMIFS('Tageplanung August'!$19:$19,'Tageplanung August'!157:157,"Vertiefung")+SUMIFS('Tageplanung August'!$19:$19,'Tageplanung August'!157:157,"Wahl 1")+SUMIFS('Tageplanung August'!$19:$19,'Tageplanung August'!157:157,"Wahl 2"))*(3+IF($D138="F",2,0))/5+(SUMIFS('Tageplanung Oktober'!$20:$20,'Tageplanung Oktober'!157:157,"Psych")+SUMIFS('Tageplanung Oktober'!$19:$19,'Tageplanung Oktober'!157:157,"Orient.Ph.")+SUMIFS('Tageplanung Oktober'!$19:$19,'Tageplanung Oktober'!157:157,"Vertiefung")+SUMIFS('Tageplanung Oktober'!$19:$19,'Tageplanung Oktober'!157:157,"Wahl 1")+SUMIFS('Tageplanung Oktober'!$19:$19,'Tageplanung Oktober'!157:157,"Wahl 2"))*(3+IF($D138="F",2,0))/5+SUMIFS('Blockplanung April'!$20:$20,'Blockplanung April'!157:157,"Psych")+SUMIFS('Blockplanung April'!$19:$19,'Blockplanung April'!157:157,"Orient.Ph.")+SUMIFS('Blockplanung April'!$19:$19,'Blockplanung April'!157:157,"Vertiefung")+SUMIFS('Blockplanung April'!$19:$19,'Blockplanung April'!157:157,"Wahl 1")+SUMIFS('Blockplanung April'!$19:$19,'Blockplanung April'!157:157,"Wahl 2")+SUMIFS('Blockplanung August'!$20:$20,'Blockplanung August'!157:157,"Psych")+SUMIFS('Blockplanung August'!$19:$19,'Blockplanung August'!157:157,"Orient.Ph.")+SUMIFS('Blockplanung August'!$19:$19,'Blockplanung August'!157:157,"Vertiefung")+SUMIFS('Blockplanung August'!$19:$19,'Blockplanung August'!157:157,"Wahl 1")+SUMIFS('Blockplanung August'!$19:$19,'Blockplanung August'!157:157,"Wahl 2")+SUMIFS('Blockplanung Oktober'!$20:$20,'Blockplanung Oktober'!157:157,"Psych")+SUMIFS('Blockplanung Oktober'!$19:$19,'Blockplanung Oktober'!157:157,"Orient.Ph.")+SUMIFS('Blockplanung Oktober'!$19:$19,'Blockplanung Oktober'!157:157,"Vertiefung")+SUMIFS('Blockplanung Oktober'!$19:$19,'Blockplanung Oktober'!157:157,"Wahl 1")+SUMIFS('Blockplanung Oktober'!$19:$19,'Blockplanung Oktober'!157:157,"Wahl 2")</f>
        <v>132</v>
      </c>
      <c r="J138" s="9">
        <f t="shared" si="14"/>
        <v>504</v>
      </c>
      <c r="K138" s="9">
        <f t="shared" si="10"/>
        <v>198</v>
      </c>
      <c r="L138" s="9">
        <f t="shared" si="11"/>
        <v>72</v>
      </c>
      <c r="M138" s="9">
        <f t="shared" si="12"/>
        <v>18</v>
      </c>
      <c r="N138" s="7">
        <f t="shared" si="13"/>
        <v>120</v>
      </c>
      <c r="O138" s="316"/>
    </row>
    <row r="139" spans="1:15" x14ac:dyDescent="0.2">
      <c r="A139" s="258"/>
      <c r="B139" s="308"/>
      <c r="C139" s="11">
        <v>45</v>
      </c>
      <c r="D139" s="39"/>
      <c r="E139" s="9">
        <f>(SUMIFS('Tageplanung April'!$20:$20,'Tageplanung April'!158:158,"APH")+SUMIFS('Tageplanung April'!$18:$18,'Tageplanung April'!158:158,"Orient.Ph.")+SUMIFS('Tageplanung April'!$18:$18,'Tageplanung April'!158:158,"Vertiefung")+SUMIFS('Tageplanung April'!$18:$18,'Tageplanung April'!158:158,"Wahl 1")+SUMIFS('Tageplanung April'!$18:$18,'Tageplanung April'!158:158,"Wahl 2"))*(3+IF($D139="F",2,0))/5+(SUMIFS('Tageplanung August'!$20:$20,'Tageplanung August'!158:158,"APH")+SUMIFS('Tageplanung August'!$18:$18,'Tageplanung August'!158:158,"Orient.Ph.")+SUMIFS('Tageplanung August'!$18:$18,'Tageplanung August'!158:158,"Vertiefung")+SUMIFS('Tageplanung August'!$18:$18,'Tageplanung August'!158:158,"Wahl 1")+SUMIFS('Tageplanung August'!$18:$18,'Tageplanung August'!158:158,"Wahl 2"))*(3+IF($D139="F",2,0))/5+(SUMIFS('Tageplanung Oktober'!$20:$20,'Tageplanung Oktober'!158:158,"APH")+SUMIFS('Tageplanung Oktober'!$18:$18,'Tageplanung Oktober'!158:158,"Orient.Ph.")+SUMIFS('Tageplanung Oktober'!$18:$18,'Tageplanung Oktober'!158:158,"Vertiefung")+SUMIFS('Tageplanung Oktober'!$18:$18,'Tageplanung Oktober'!158:158,"Wahl 1")+SUMIFS('Tageplanung Oktober'!$18:$18,'Tageplanung Oktober'!158:158,"Wahl 2"))*(3+IF($D139="F",2,0))/5+SUMIFS('Blockplanung April'!$20:$20,'Blockplanung April'!158:158,"APH")+SUMIFS('Blockplanung April'!$18:$18,'Blockplanung April'!158:158,"Orient.Ph.")+SUMIFS('Blockplanung April'!$18:$18,'Blockplanung April'!158:158,"Vertiefung")+SUMIFS('Blockplanung April'!$18:$18,'Blockplanung April'!158:158,"Wahl 1")+SUMIFS('Blockplanung April'!$18:$18,'Blockplanung April'!158:158,"Wahl 2")+SUMIFS('Blockplanung August'!$20:$20,'Blockplanung August'!158:158,"APH")+SUMIFS('Blockplanung August'!$18:$18,'Blockplanung August'!158:158,"Orient.Ph.")+SUMIFS('Blockplanung August'!$18:$18,'Blockplanung August'!158:158,"Vertiefung")+SUMIFS('Blockplanung August'!$18:$18,'Blockplanung August'!158:158,"Wahl 1")+SUMIFS('Blockplanung August'!$18:$18,'Blockplanung August'!158:158,"Wahl 2")+SUMIFS('Blockplanung Oktober'!$20:$20,'Blockplanung Oktober'!158:158,"APH")+SUMIFS('Blockplanung Oktober'!$18:$18,'Blockplanung Oktober'!158:158,"Orient.Ph.")+SUMIFS('Blockplanung Oktober'!$18:$18,'Blockplanung Oktober'!158:158,"Vertiefung")+SUMIFS('Blockplanung Oktober'!$18:$18,'Blockplanung Oktober'!158:158,"Wahl 1")+SUMIFS('Blockplanung Oktober'!$18:$18,'Blockplanung Oktober'!158:158,"Wahl 2")</f>
        <v>277.2</v>
      </c>
      <c r="F139" s="9">
        <f>(SUMIFS('Tageplanung April'!$20:$20,'Tageplanung April'!158:158,"AD")+SUMIFS('Tageplanung April'!$17:$17,'Tageplanung April'!158:158,"Orient.Ph.")+SUMIFS('Tageplanung April'!$17:$17,'Tageplanung April'!158:158,"Vertiefung")+SUMIFS('Tageplanung April'!$17:$17,'Tageplanung April'!158:158,"Wahl 1")+SUMIFS('Tageplanung April'!$17:$17,'Tageplanung April'!158:158,"Wahl 2"))*(3+IF($D139="F",2,0))/5+(SUMIFS('Tageplanung August'!$20:$20,'Tageplanung August'!158:158,"AD")+SUMIFS('Tageplanung August'!$17:$17,'Tageplanung August'!158:158,"Orient.Ph.")+SUMIFS('Tageplanung August'!$17:$17,'Tageplanung August'!158:158,"Vertiefung")+SUMIFS('Tageplanung August'!$17:$17,'Tageplanung August'!158:158,"Wahl 1")+SUMIFS('Tageplanung August'!$17:$17,'Tageplanung August'!158:158,"Wahl 2"))*(3+IF($D139="F",2,0))/5+(SUMIFS('Tageplanung Oktober'!$20:$20,'Tageplanung Oktober'!158:158,"AD")+SUMIFS('Tageplanung Oktober'!$17:$17,'Tageplanung Oktober'!158:158,"Orient.Ph.")+SUMIFS('Tageplanung Oktober'!$17:$17,'Tageplanung Oktober'!158:158,"Vertiefung")+SUMIFS('Tageplanung Oktober'!$17:$17,'Tageplanung Oktober'!158:158,"Wahl 1")+SUMIFS('Tageplanung Oktober'!$17:$17,'Tageplanung Oktober'!158:158,"Wahl 2"))*(3+IF($D139="F",2,0))/5+SUMIFS('Blockplanung April'!$20:$20,'Blockplanung April'!158:158,"AD")+SUMIFS('Blockplanung April'!$17:$17,'Blockplanung April'!158:158,"Orient.Ph.")+SUMIFS('Blockplanung April'!$17:$17,'Blockplanung April'!158:158,"Vertiefung")+SUMIFS('Blockplanung April'!$17:$17,'Blockplanung April'!158:158,"Wahl 1")+SUMIFS('Blockplanung April'!$17:$17,'Blockplanung April'!158:158,"Wahl 2")+SUMIFS('Blockplanung August'!$20:$20,'Blockplanung August'!158:158,"AD")+SUMIFS('Blockplanung August'!$17:$17,'Blockplanung August'!158:158,"Orient.Ph.")+SUMIFS('Blockplanung August'!$17:$17,'Blockplanung August'!158:158,"Vertiefung")+SUMIFS('Blockplanung August'!$17:$17,'Blockplanung August'!158:158,"Wahl 1")+SUMIFS('Blockplanung August'!$17:$17,'Blockplanung August'!158:158,"Wahl 2")+SUMIFS('Blockplanung Oktober'!$20:$20,'Blockplanung Oktober'!158:158,"AD")+SUMIFS('Blockplanung Oktober'!$17:$17,'Blockplanung Oktober'!158:158,"Orient.Ph.")+SUMIFS('Blockplanung Oktober'!$17:$17,'Blockplanung Oktober'!158:158,"Vertiefung")+SUMIFS('Blockplanung Oktober'!$17:$17,'Blockplanung Oktober'!158:158,"Wahl 1")+SUMIFS('Blockplanung Oktober'!$17:$17,'Blockplanung Oktober'!158:158,"Wahl 2")</f>
        <v>175.8</v>
      </c>
      <c r="G139" s="9">
        <f>(SUMIFS('Tageplanung April'!$20:$20,'Tageplanung April'!158:158,"KH")+SUMIFS('Tageplanung April'!$15:$15,'Tageplanung April'!158:158,"Orient.Ph.")+SUMIFS('Tageplanung April'!$15:$15,'Tageplanung April'!158:158,"Vertiefung")+SUMIFS('Tageplanung April'!$15:$15,'Tageplanung April'!158:158,"Wahl 1")+SUMIFS('Tageplanung April'!$15:$15,'Tageplanung April'!158:158,"Wahl 2"))*(3+IF($D139="F",2,0))/5+(SUMIFS('Tageplanung August'!$20:$20,'Tageplanung August'!158:158,"KH")+SUMIFS('Tageplanung August'!$15:$15,'Tageplanung August'!158:158,"Orient.Ph.")+SUMIFS('Tageplanung August'!$15:$15,'Tageplanung August'!158:158,"Vertiefung")+SUMIFS('Tageplanung August'!$15:$15,'Tageplanung August'!158:158,"Wahl 1")+SUMIFS('Tageplanung August'!$15:$15,'Tageplanung August'!158:158,"Wahl 2"))*(3+IF($D139="F",2,0))/5+(SUMIFS('Tageplanung Oktober'!$20:$20,'Tageplanung Oktober'!158:158,"KH")+SUMIFS('Tageplanung Oktober'!$15:$15,'Tageplanung Oktober'!158:158,"Orient.Ph.")+SUMIFS('Tageplanung Oktober'!$15:$15,'Tageplanung Oktober'!158:158,"Vertiefung")+SUMIFS('Tageplanung Oktober'!$15:$15,'Tageplanung Oktober'!158:158,"Wahl 1")+SUMIFS('Tageplanung Oktober'!$15:$15,'Tageplanung Oktober'!158:158,"Wahl 2"))*(3+IF($D139="F",2,0))/5+SUMIFS('Blockplanung April'!$20:$20,'Blockplanung April'!158:158,"KH")+SUMIFS('Blockplanung April'!$15:$15,'Blockplanung April'!158:158,"Orient.Ph.")+SUMIFS('Blockplanung April'!$15:$15,'Blockplanung April'!158:158,"Vertiefung")+SUMIFS('Blockplanung April'!$15:$15,'Blockplanung April'!158:158,"Wahl 1")+SUMIFS('Blockplanung April'!$15:$15,'Blockplanung April'!158:158,"Wahl 2")+SUMIFS('Blockplanung August'!$20:$20,'Blockplanung August'!158:158,"KH")+SUMIFS('Blockplanung August'!$15:$15,'Blockplanung August'!158:158,"Orient.Ph.")+SUMIFS('Blockplanung August'!$15:$15,'Blockplanung August'!158:158,"Vertiefung")+SUMIFS('Blockplanung August'!$15:$15,'Blockplanung August'!158:158,"Wahl 1")+SUMIFS('Blockplanung August'!$15:$15,'Blockplanung August'!158:158,"Wahl 2")+SUMIFS('Blockplanung Oktober'!$20:$20,'Blockplanung Oktober'!158:158,"KH")+SUMIFS('Blockplanung Oktober'!$15:$15,'Blockplanung Oktober'!158:158,"Orient.Ph.")+SUMIFS('Blockplanung Oktober'!$15:$15,'Blockplanung Oktober'!158:158,"Vertiefung")+SUMIFS('Blockplanung Oktober'!$15:$15,'Blockplanung Oktober'!158:158,"Wahl 1")+SUMIFS('Blockplanung Oktober'!$15:$15,'Blockplanung Oktober'!158:158,"Wahl 2")</f>
        <v>114.4</v>
      </c>
      <c r="H139" s="9">
        <f>(SUMIFS('Tageplanung April'!$20:$20,'Tageplanung April'!158:158,"Päd")+SUMIFS('Tageplanung April'!$16:$16,'Tageplanung April'!158:158,"Orient.Ph.")+SUMIFS('Tageplanung April'!$16:$16,'Tageplanung April'!158:158,"Vertiefung")+SUMIFS('Tageplanung April'!$16:$16,'Tageplanung April'!158:158,"Wahl 1")+SUMIFS('Tageplanung April'!$16:$16,'Tageplanung April'!158:158,"Wahl 2"))*(3+IF($D139="F",2,0))/5+(SUMIFS('Tageplanung August'!$20:$20,'Tageplanung August'!158:158,"Päd")+SUMIFS('Tageplanung August'!$16:$16,'Tageplanung August'!158:158,"Orient.Ph.")+SUMIFS('Tageplanung August'!$16:$16,'Tageplanung August'!158:158,"Vertiefung")+SUMIFS('Tageplanung August'!$16:$16,'Tageplanung August'!158:158,"Wahl 1")+SUMIFS('Tageplanung August'!$16:$16,'Tageplanung August'!158:158,"Wahl 2"))*(3+IF($D139="F",2,0))/5+(SUMIFS('Tageplanung Oktober'!$20:$20,'Tageplanung Oktober'!158:158,"Päd")+SUMIFS('Tageplanung Oktober'!$16:$16,'Tageplanung Oktober'!158:158,"Orient.Ph.")+SUMIFS('Tageplanung Oktober'!$16:$16,'Tageplanung Oktober'!158:158,"Vertiefung")+SUMIFS('Tageplanung Oktober'!$16:$16,'Tageplanung Oktober'!158:158,"Wahl 1")+SUMIFS('Tageplanung Oktober'!$16:$16,'Tageplanung Oktober'!158:158,"Wahl 2"))*(3+IF($D139="F",2,0))/5+SUMIFS('Blockplanung April'!$20:$20,'Blockplanung April'!158:158,"Päd")+SUMIFS('Blockplanung April'!$16:$16,'Blockplanung April'!158:158,"Orient.Ph.")+SUMIFS('Blockplanung April'!$16:$16,'Blockplanung April'!158:158,"Vertiefung")+SUMIFS('Blockplanung April'!$16:$16,'Blockplanung April'!158:158,"Wahl 1")+SUMIFS('Blockplanung April'!$16:$16,'Blockplanung April'!158:158,"Wahl 2")+SUMIFS('Blockplanung August'!$20:$20,'Blockplanung August'!158:158,"Päd")+SUMIFS('Blockplanung August'!$16:$16,'Blockplanung August'!158:158,"Orient.Ph.")+SUMIFS('Blockplanung August'!$16:$16,'Blockplanung August'!158:158,"Vertiefung")+SUMIFS('Blockplanung August'!$16:$16,'Blockplanung August'!158:158,"Wahl 1")+SUMIFS('Blockplanung August'!$16:$16,'Blockplanung August'!158:158,"Wahl 2")+SUMIFS('Blockplanung Oktober'!$20:$20,'Blockplanung Oktober'!158:158,"Päd")+SUMIFS('Blockplanung Oktober'!$16:$16,'Blockplanung Oktober'!158:158,"Orient.Ph.")+SUMIFS('Blockplanung Oktober'!$16:$16,'Blockplanung Oktober'!158:158,"Vertiefung")+SUMIFS('Blockplanung Oktober'!$16:$16,'Blockplanung Oktober'!158:158,"Wahl 1")+SUMIFS('Blockplanung Oktober'!$16:$16,'Blockplanung Oktober'!158:158,"Wahl 2")</f>
        <v>18.2</v>
      </c>
      <c r="I139" s="9">
        <f>(SUMIFS('Tageplanung April'!$20:$20,'Tageplanung April'!158:158,"Psych")+SUMIFS('Tageplanung April'!$19:$19,'Tageplanung April'!158:158,"Orient.Ph.")+SUMIFS('Tageplanung April'!$19:$19,'Tageplanung April'!158:158,"Vertiefung")+SUMIFS('Tageplanung April'!$19:$19,'Tageplanung April'!158:158,"Wahl 1")+SUMIFS('Tageplanung April'!$19:$19,'Tageplanung April'!158:158,"Wahl 2"))*(3+IF($D139="F",2,0))/5+(SUMIFS('Tageplanung August'!$20:$20,'Tageplanung August'!158:158,"Psych")+SUMIFS('Tageplanung August'!$19:$19,'Tageplanung August'!158:158,"Orient.Ph.")+SUMIFS('Tageplanung August'!$19:$19,'Tageplanung August'!158:158,"Vertiefung")+SUMIFS('Tageplanung August'!$19:$19,'Tageplanung August'!158:158,"Wahl 1")+SUMIFS('Tageplanung August'!$19:$19,'Tageplanung August'!158:158,"Wahl 2"))*(3+IF($D139="F",2,0))/5+(SUMIFS('Tageplanung Oktober'!$20:$20,'Tageplanung Oktober'!158:158,"Psych")+SUMIFS('Tageplanung Oktober'!$19:$19,'Tageplanung Oktober'!158:158,"Orient.Ph.")+SUMIFS('Tageplanung Oktober'!$19:$19,'Tageplanung Oktober'!158:158,"Vertiefung")+SUMIFS('Tageplanung Oktober'!$19:$19,'Tageplanung Oktober'!158:158,"Wahl 1")+SUMIFS('Tageplanung Oktober'!$19:$19,'Tageplanung Oktober'!158:158,"Wahl 2"))*(3+IF($D139="F",2,0))/5+SUMIFS('Blockplanung April'!$20:$20,'Blockplanung April'!158:158,"Psych")+SUMIFS('Blockplanung April'!$19:$19,'Blockplanung April'!158:158,"Orient.Ph.")+SUMIFS('Blockplanung April'!$19:$19,'Blockplanung April'!158:158,"Vertiefung")+SUMIFS('Blockplanung April'!$19:$19,'Blockplanung April'!158:158,"Wahl 1")+SUMIFS('Blockplanung April'!$19:$19,'Blockplanung April'!158:158,"Wahl 2")+SUMIFS('Blockplanung August'!$20:$20,'Blockplanung August'!158:158,"Psych")+SUMIFS('Blockplanung August'!$19:$19,'Blockplanung August'!158:158,"Orient.Ph.")+SUMIFS('Blockplanung August'!$19:$19,'Blockplanung August'!158:158,"Vertiefung")+SUMIFS('Blockplanung August'!$19:$19,'Blockplanung August'!158:158,"Wahl 1")+SUMIFS('Blockplanung August'!$19:$19,'Blockplanung August'!158:158,"Wahl 2")+SUMIFS('Blockplanung Oktober'!$20:$20,'Blockplanung Oktober'!158:158,"Psych")+SUMIFS('Blockplanung Oktober'!$19:$19,'Blockplanung Oktober'!158:158,"Orient.Ph.")+SUMIFS('Blockplanung Oktober'!$19:$19,'Blockplanung Oktober'!158:158,"Vertiefung")+SUMIFS('Blockplanung Oktober'!$19:$19,'Blockplanung Oktober'!158:158,"Wahl 1")+SUMIFS('Blockplanung Oktober'!$19:$19,'Blockplanung Oktober'!158:158,"Wahl 2")</f>
        <v>103.2</v>
      </c>
      <c r="J139" s="9">
        <f t="shared" si="14"/>
        <v>504</v>
      </c>
      <c r="K139" s="9">
        <f t="shared" si="10"/>
        <v>198</v>
      </c>
      <c r="L139" s="9">
        <f t="shared" si="11"/>
        <v>72</v>
      </c>
      <c r="M139" s="9">
        <f t="shared" si="12"/>
        <v>18</v>
      </c>
      <c r="N139" s="7">
        <f t="shared" si="13"/>
        <v>120</v>
      </c>
      <c r="O139" s="316"/>
    </row>
    <row r="140" spans="1:15" x14ac:dyDescent="0.2">
      <c r="A140" s="258"/>
      <c r="B140" s="308"/>
      <c r="C140" s="11">
        <v>46</v>
      </c>
      <c r="D140" s="39"/>
      <c r="E140" s="9">
        <f>(SUMIFS('Tageplanung April'!$20:$20,'Tageplanung April'!159:159,"APH")+SUMIFS('Tageplanung April'!$18:$18,'Tageplanung April'!159:159,"Orient.Ph.")+SUMIFS('Tageplanung April'!$18:$18,'Tageplanung April'!159:159,"Vertiefung")+SUMIFS('Tageplanung April'!$18:$18,'Tageplanung April'!159:159,"Wahl 1")+SUMIFS('Tageplanung April'!$18:$18,'Tageplanung April'!159:159,"Wahl 2"))*(3+IF($D140="F",2,0))/5+(SUMIFS('Tageplanung August'!$20:$20,'Tageplanung August'!159:159,"APH")+SUMIFS('Tageplanung August'!$18:$18,'Tageplanung August'!159:159,"Orient.Ph.")+SUMIFS('Tageplanung August'!$18:$18,'Tageplanung August'!159:159,"Vertiefung")+SUMIFS('Tageplanung August'!$18:$18,'Tageplanung August'!159:159,"Wahl 1")+SUMIFS('Tageplanung August'!$18:$18,'Tageplanung August'!159:159,"Wahl 2"))*(3+IF($D140="F",2,0))/5+(SUMIFS('Tageplanung Oktober'!$20:$20,'Tageplanung Oktober'!159:159,"APH")+SUMIFS('Tageplanung Oktober'!$18:$18,'Tageplanung Oktober'!159:159,"Orient.Ph.")+SUMIFS('Tageplanung Oktober'!$18:$18,'Tageplanung Oktober'!159:159,"Vertiefung")+SUMIFS('Tageplanung Oktober'!$18:$18,'Tageplanung Oktober'!159:159,"Wahl 1")+SUMIFS('Tageplanung Oktober'!$18:$18,'Tageplanung Oktober'!159:159,"Wahl 2"))*(3+IF($D140="F",2,0))/5+SUMIFS('Blockplanung April'!$20:$20,'Blockplanung April'!159:159,"APH")+SUMIFS('Blockplanung April'!$18:$18,'Blockplanung April'!159:159,"Orient.Ph.")+SUMIFS('Blockplanung April'!$18:$18,'Blockplanung April'!159:159,"Vertiefung")+SUMIFS('Blockplanung April'!$18:$18,'Blockplanung April'!159:159,"Wahl 1")+SUMIFS('Blockplanung April'!$18:$18,'Blockplanung April'!159:159,"Wahl 2")+SUMIFS('Blockplanung August'!$20:$20,'Blockplanung August'!159:159,"APH")+SUMIFS('Blockplanung August'!$18:$18,'Blockplanung August'!159:159,"Orient.Ph.")+SUMIFS('Blockplanung August'!$18:$18,'Blockplanung August'!159:159,"Vertiefung")+SUMIFS('Blockplanung August'!$18:$18,'Blockplanung August'!159:159,"Wahl 1")+SUMIFS('Blockplanung August'!$18:$18,'Blockplanung August'!159:159,"Wahl 2")+SUMIFS('Blockplanung Oktober'!$20:$20,'Blockplanung Oktober'!159:159,"APH")+SUMIFS('Blockplanung Oktober'!$18:$18,'Blockplanung Oktober'!159:159,"Orient.Ph.")+SUMIFS('Blockplanung Oktober'!$18:$18,'Blockplanung Oktober'!159:159,"Vertiefung")+SUMIFS('Blockplanung Oktober'!$18:$18,'Blockplanung Oktober'!159:159,"Wahl 1")+SUMIFS('Blockplanung Oktober'!$18:$18,'Blockplanung Oktober'!159:159,"Wahl 2")</f>
        <v>339.6</v>
      </c>
      <c r="F140" s="9">
        <f>(SUMIFS('Tageplanung April'!$20:$20,'Tageplanung April'!159:159,"AD")+SUMIFS('Tageplanung April'!$17:$17,'Tageplanung April'!159:159,"Orient.Ph.")+SUMIFS('Tageplanung April'!$17:$17,'Tageplanung April'!159:159,"Vertiefung")+SUMIFS('Tageplanung April'!$17:$17,'Tageplanung April'!159:159,"Wahl 1")+SUMIFS('Tageplanung April'!$17:$17,'Tageplanung April'!159:159,"Wahl 2"))*(3+IF($D140="F",2,0))/5+(SUMIFS('Tageplanung August'!$20:$20,'Tageplanung August'!159:159,"AD")+SUMIFS('Tageplanung August'!$17:$17,'Tageplanung August'!159:159,"Orient.Ph.")+SUMIFS('Tageplanung August'!$17:$17,'Tageplanung August'!159:159,"Vertiefung")+SUMIFS('Tageplanung August'!$17:$17,'Tageplanung August'!159:159,"Wahl 1")+SUMIFS('Tageplanung August'!$17:$17,'Tageplanung August'!159:159,"Wahl 2"))*(3+IF($D140="F",2,0))/5+(SUMIFS('Tageplanung Oktober'!$20:$20,'Tageplanung Oktober'!159:159,"AD")+SUMIFS('Tageplanung Oktober'!$17:$17,'Tageplanung Oktober'!159:159,"Orient.Ph.")+SUMIFS('Tageplanung Oktober'!$17:$17,'Tageplanung Oktober'!159:159,"Vertiefung")+SUMIFS('Tageplanung Oktober'!$17:$17,'Tageplanung Oktober'!159:159,"Wahl 1")+SUMIFS('Tageplanung Oktober'!$17:$17,'Tageplanung Oktober'!159:159,"Wahl 2"))*(3+IF($D140="F",2,0))/5+SUMIFS('Blockplanung April'!$20:$20,'Blockplanung April'!159:159,"AD")+SUMIFS('Blockplanung April'!$17:$17,'Blockplanung April'!159:159,"Orient.Ph.")+SUMIFS('Blockplanung April'!$17:$17,'Blockplanung April'!159:159,"Vertiefung")+SUMIFS('Blockplanung April'!$17:$17,'Blockplanung April'!159:159,"Wahl 1")+SUMIFS('Blockplanung April'!$17:$17,'Blockplanung April'!159:159,"Wahl 2")+SUMIFS('Blockplanung August'!$20:$20,'Blockplanung August'!159:159,"AD")+SUMIFS('Blockplanung August'!$17:$17,'Blockplanung August'!159:159,"Orient.Ph.")+SUMIFS('Blockplanung August'!$17:$17,'Blockplanung August'!159:159,"Vertiefung")+SUMIFS('Blockplanung August'!$17:$17,'Blockplanung August'!159:159,"Wahl 1")+SUMIFS('Blockplanung August'!$17:$17,'Blockplanung August'!159:159,"Wahl 2")+SUMIFS('Blockplanung Oktober'!$20:$20,'Blockplanung Oktober'!159:159,"AD")+SUMIFS('Blockplanung Oktober'!$17:$17,'Blockplanung Oktober'!159:159,"Orient.Ph.")+SUMIFS('Blockplanung Oktober'!$17:$17,'Blockplanung Oktober'!159:159,"Vertiefung")+SUMIFS('Blockplanung Oktober'!$17:$17,'Blockplanung Oktober'!159:159,"Wahl 1")+SUMIFS('Blockplanung Oktober'!$17:$17,'Blockplanung Oktober'!159:159,"Wahl 2")</f>
        <v>201.6</v>
      </c>
      <c r="G140" s="9">
        <f>(SUMIFS('Tageplanung April'!$20:$20,'Tageplanung April'!159:159,"KH")+SUMIFS('Tageplanung April'!$15:$15,'Tageplanung April'!159:159,"Orient.Ph.")+SUMIFS('Tageplanung April'!$15:$15,'Tageplanung April'!159:159,"Vertiefung")+SUMIFS('Tageplanung April'!$15:$15,'Tageplanung April'!159:159,"Wahl 1")+SUMIFS('Tageplanung April'!$15:$15,'Tageplanung April'!159:159,"Wahl 2"))*(3+IF($D140="F",2,0))/5+(SUMIFS('Tageplanung August'!$20:$20,'Tageplanung August'!159:159,"KH")+SUMIFS('Tageplanung August'!$15:$15,'Tageplanung August'!159:159,"Orient.Ph.")+SUMIFS('Tageplanung August'!$15:$15,'Tageplanung August'!159:159,"Vertiefung")+SUMIFS('Tageplanung August'!$15:$15,'Tageplanung August'!159:159,"Wahl 1")+SUMIFS('Tageplanung August'!$15:$15,'Tageplanung August'!159:159,"Wahl 2"))*(3+IF($D140="F",2,0))/5+(SUMIFS('Tageplanung Oktober'!$20:$20,'Tageplanung Oktober'!159:159,"KH")+SUMIFS('Tageplanung Oktober'!$15:$15,'Tageplanung Oktober'!159:159,"Orient.Ph.")+SUMIFS('Tageplanung Oktober'!$15:$15,'Tageplanung Oktober'!159:159,"Vertiefung")+SUMIFS('Tageplanung Oktober'!$15:$15,'Tageplanung Oktober'!159:159,"Wahl 1")+SUMIFS('Tageplanung Oktober'!$15:$15,'Tageplanung Oktober'!159:159,"Wahl 2"))*(3+IF($D140="F",2,0))/5+SUMIFS('Blockplanung April'!$20:$20,'Blockplanung April'!159:159,"KH")+SUMIFS('Blockplanung April'!$15:$15,'Blockplanung April'!159:159,"Orient.Ph.")+SUMIFS('Blockplanung April'!$15:$15,'Blockplanung April'!159:159,"Vertiefung")+SUMIFS('Blockplanung April'!$15:$15,'Blockplanung April'!159:159,"Wahl 1")+SUMIFS('Blockplanung April'!$15:$15,'Blockplanung April'!159:159,"Wahl 2")+SUMIFS('Blockplanung August'!$20:$20,'Blockplanung August'!159:159,"KH")+SUMIFS('Blockplanung August'!$15:$15,'Blockplanung August'!159:159,"Orient.Ph.")+SUMIFS('Blockplanung August'!$15:$15,'Blockplanung August'!159:159,"Vertiefung")+SUMIFS('Blockplanung August'!$15:$15,'Blockplanung August'!159:159,"Wahl 1")+SUMIFS('Blockplanung August'!$15:$15,'Blockplanung August'!159:159,"Wahl 2")+SUMIFS('Blockplanung Oktober'!$20:$20,'Blockplanung Oktober'!159:159,"KH")+SUMIFS('Blockplanung Oktober'!$15:$15,'Blockplanung Oktober'!159:159,"Orient.Ph.")+SUMIFS('Blockplanung Oktober'!$15:$15,'Blockplanung Oktober'!159:159,"Vertiefung")+SUMIFS('Blockplanung Oktober'!$15:$15,'Blockplanung Oktober'!159:159,"Wahl 1")+SUMIFS('Blockplanung Oktober'!$15:$15,'Blockplanung Oktober'!159:159,"Wahl 2")</f>
        <v>126.4</v>
      </c>
      <c r="H140" s="9">
        <f>(SUMIFS('Tageplanung April'!$20:$20,'Tageplanung April'!159:159,"Päd")+SUMIFS('Tageplanung April'!$16:$16,'Tageplanung April'!159:159,"Orient.Ph.")+SUMIFS('Tageplanung April'!$16:$16,'Tageplanung April'!159:159,"Vertiefung")+SUMIFS('Tageplanung April'!$16:$16,'Tageplanung April'!159:159,"Wahl 1")+SUMIFS('Tageplanung April'!$16:$16,'Tageplanung April'!159:159,"Wahl 2"))*(3+IF($D140="F",2,0))/5+(SUMIFS('Tageplanung August'!$20:$20,'Tageplanung August'!159:159,"Päd")+SUMIFS('Tageplanung August'!$16:$16,'Tageplanung August'!159:159,"Orient.Ph.")+SUMIFS('Tageplanung August'!$16:$16,'Tageplanung August'!159:159,"Vertiefung")+SUMIFS('Tageplanung August'!$16:$16,'Tageplanung August'!159:159,"Wahl 1")+SUMIFS('Tageplanung August'!$16:$16,'Tageplanung August'!159:159,"Wahl 2"))*(3+IF($D140="F",2,0))/5+(SUMIFS('Tageplanung Oktober'!$20:$20,'Tageplanung Oktober'!159:159,"Päd")+SUMIFS('Tageplanung Oktober'!$16:$16,'Tageplanung Oktober'!159:159,"Orient.Ph.")+SUMIFS('Tageplanung Oktober'!$16:$16,'Tageplanung Oktober'!159:159,"Vertiefung")+SUMIFS('Tageplanung Oktober'!$16:$16,'Tageplanung Oktober'!159:159,"Wahl 1")+SUMIFS('Tageplanung Oktober'!$16:$16,'Tageplanung Oktober'!159:159,"Wahl 2"))*(3+IF($D140="F",2,0))/5+SUMIFS('Blockplanung April'!$20:$20,'Blockplanung April'!159:159,"Päd")+SUMIFS('Blockplanung April'!$16:$16,'Blockplanung April'!159:159,"Orient.Ph.")+SUMIFS('Blockplanung April'!$16:$16,'Blockplanung April'!159:159,"Vertiefung")+SUMIFS('Blockplanung April'!$16:$16,'Blockplanung April'!159:159,"Wahl 1")+SUMIFS('Blockplanung April'!$16:$16,'Blockplanung April'!159:159,"Wahl 2")+SUMIFS('Blockplanung August'!$20:$20,'Blockplanung August'!159:159,"Päd")+SUMIFS('Blockplanung August'!$16:$16,'Blockplanung August'!159:159,"Orient.Ph.")+SUMIFS('Blockplanung August'!$16:$16,'Blockplanung August'!159:159,"Vertiefung")+SUMIFS('Blockplanung August'!$16:$16,'Blockplanung August'!159:159,"Wahl 1")+SUMIFS('Blockplanung August'!$16:$16,'Blockplanung August'!159:159,"Wahl 2")+SUMIFS('Blockplanung Oktober'!$20:$20,'Blockplanung Oktober'!159:159,"Päd")+SUMIFS('Blockplanung Oktober'!$16:$16,'Blockplanung Oktober'!159:159,"Orient.Ph.")+SUMIFS('Blockplanung Oktober'!$16:$16,'Blockplanung Oktober'!159:159,"Vertiefung")+SUMIFS('Blockplanung Oktober'!$16:$16,'Blockplanung Oktober'!159:159,"Wahl 1")+SUMIFS('Blockplanung Oktober'!$16:$16,'Blockplanung Oktober'!159:159,"Wahl 2")</f>
        <v>21.2</v>
      </c>
      <c r="I140" s="9">
        <f>(SUMIFS('Tageplanung April'!$20:$20,'Tageplanung April'!159:159,"Psych")+SUMIFS('Tageplanung April'!$19:$19,'Tageplanung April'!159:159,"Orient.Ph.")+SUMIFS('Tageplanung April'!$19:$19,'Tageplanung April'!159:159,"Vertiefung")+SUMIFS('Tageplanung April'!$19:$19,'Tageplanung April'!159:159,"Wahl 1")+SUMIFS('Tageplanung April'!$19:$19,'Tageplanung April'!159:159,"Wahl 2"))*(3+IF($D140="F",2,0))/5+(SUMIFS('Tageplanung August'!$20:$20,'Tageplanung August'!159:159,"Psych")+SUMIFS('Tageplanung August'!$19:$19,'Tageplanung August'!159:159,"Orient.Ph.")+SUMIFS('Tageplanung August'!$19:$19,'Tageplanung August'!159:159,"Vertiefung")+SUMIFS('Tageplanung August'!$19:$19,'Tageplanung August'!159:159,"Wahl 1")+SUMIFS('Tageplanung August'!$19:$19,'Tageplanung August'!159:159,"Wahl 2"))*(3+IF($D140="F",2,0))/5+(SUMIFS('Tageplanung Oktober'!$20:$20,'Tageplanung Oktober'!159:159,"Psych")+SUMIFS('Tageplanung Oktober'!$19:$19,'Tageplanung Oktober'!159:159,"Orient.Ph.")+SUMIFS('Tageplanung Oktober'!$19:$19,'Tageplanung Oktober'!159:159,"Vertiefung")+SUMIFS('Tageplanung Oktober'!$19:$19,'Tageplanung Oktober'!159:159,"Wahl 1")+SUMIFS('Tageplanung Oktober'!$19:$19,'Tageplanung Oktober'!159:159,"Wahl 2"))*(3+IF($D140="F",2,0))/5+SUMIFS('Blockplanung April'!$20:$20,'Blockplanung April'!159:159,"Psych")+SUMIFS('Blockplanung April'!$19:$19,'Blockplanung April'!159:159,"Orient.Ph.")+SUMIFS('Blockplanung April'!$19:$19,'Blockplanung April'!159:159,"Vertiefung")+SUMIFS('Blockplanung April'!$19:$19,'Blockplanung April'!159:159,"Wahl 1")+SUMIFS('Blockplanung April'!$19:$19,'Blockplanung April'!159:159,"Wahl 2")+SUMIFS('Blockplanung August'!$20:$20,'Blockplanung August'!159:159,"Psych")+SUMIFS('Blockplanung August'!$19:$19,'Blockplanung August'!159:159,"Orient.Ph.")+SUMIFS('Blockplanung August'!$19:$19,'Blockplanung August'!159:159,"Vertiefung")+SUMIFS('Blockplanung August'!$19:$19,'Blockplanung August'!159:159,"Wahl 1")+SUMIFS('Blockplanung August'!$19:$19,'Blockplanung August'!159:159,"Wahl 2")+SUMIFS('Blockplanung Oktober'!$20:$20,'Blockplanung Oktober'!159:159,"Psych")+SUMIFS('Blockplanung Oktober'!$19:$19,'Blockplanung Oktober'!159:159,"Orient.Ph.")+SUMIFS('Blockplanung Oktober'!$19:$19,'Blockplanung Oktober'!159:159,"Vertiefung")+SUMIFS('Blockplanung Oktober'!$19:$19,'Blockplanung Oktober'!159:159,"Wahl 1")+SUMIFS('Blockplanung Oktober'!$19:$19,'Blockplanung Oktober'!159:159,"Wahl 2")</f>
        <v>60</v>
      </c>
      <c r="J140" s="9">
        <f t="shared" si="14"/>
        <v>504</v>
      </c>
      <c r="K140" s="9">
        <f t="shared" si="10"/>
        <v>198</v>
      </c>
      <c r="L140" s="9">
        <f t="shared" si="11"/>
        <v>72</v>
      </c>
      <c r="M140" s="9">
        <f t="shared" si="12"/>
        <v>18</v>
      </c>
      <c r="N140" s="7">
        <f t="shared" si="13"/>
        <v>120</v>
      </c>
      <c r="O140" s="316"/>
    </row>
    <row r="141" spans="1:15" x14ac:dyDescent="0.2">
      <c r="A141" s="258"/>
      <c r="B141" s="308"/>
      <c r="C141" s="11">
        <v>47</v>
      </c>
      <c r="D141" s="39"/>
      <c r="E141" s="9">
        <f>(SUMIFS('Tageplanung April'!$20:$20,'Tageplanung April'!160:160,"APH")+SUMIFS('Tageplanung April'!$18:$18,'Tageplanung April'!160:160,"Orient.Ph.")+SUMIFS('Tageplanung April'!$18:$18,'Tageplanung April'!160:160,"Vertiefung")+SUMIFS('Tageplanung April'!$18:$18,'Tageplanung April'!160:160,"Wahl 1")+SUMIFS('Tageplanung April'!$18:$18,'Tageplanung April'!160:160,"Wahl 2"))*(3+IF($D141="F",2,0))/5+(SUMIFS('Tageplanung August'!$20:$20,'Tageplanung August'!160:160,"APH")+SUMIFS('Tageplanung August'!$18:$18,'Tageplanung August'!160:160,"Orient.Ph.")+SUMIFS('Tageplanung August'!$18:$18,'Tageplanung August'!160:160,"Vertiefung")+SUMIFS('Tageplanung August'!$18:$18,'Tageplanung August'!160:160,"Wahl 1")+SUMIFS('Tageplanung August'!$18:$18,'Tageplanung August'!160:160,"Wahl 2"))*(3+IF($D141="F",2,0))/5+(SUMIFS('Tageplanung Oktober'!$20:$20,'Tageplanung Oktober'!160:160,"APH")+SUMIFS('Tageplanung Oktober'!$18:$18,'Tageplanung Oktober'!160:160,"Orient.Ph.")+SUMIFS('Tageplanung Oktober'!$18:$18,'Tageplanung Oktober'!160:160,"Vertiefung")+SUMIFS('Tageplanung Oktober'!$18:$18,'Tageplanung Oktober'!160:160,"Wahl 1")+SUMIFS('Tageplanung Oktober'!$18:$18,'Tageplanung Oktober'!160:160,"Wahl 2"))*(3+IF($D141="F",2,0))/5+SUMIFS('Blockplanung April'!$20:$20,'Blockplanung April'!160:160,"APH")+SUMIFS('Blockplanung April'!$18:$18,'Blockplanung April'!160:160,"Orient.Ph.")+SUMIFS('Blockplanung April'!$18:$18,'Blockplanung April'!160:160,"Vertiefung")+SUMIFS('Blockplanung April'!$18:$18,'Blockplanung April'!160:160,"Wahl 1")+SUMIFS('Blockplanung April'!$18:$18,'Blockplanung April'!160:160,"Wahl 2")+SUMIFS('Blockplanung August'!$20:$20,'Blockplanung August'!160:160,"APH")+SUMIFS('Blockplanung August'!$18:$18,'Blockplanung August'!160:160,"Orient.Ph.")+SUMIFS('Blockplanung August'!$18:$18,'Blockplanung August'!160:160,"Vertiefung")+SUMIFS('Blockplanung August'!$18:$18,'Blockplanung August'!160:160,"Wahl 1")+SUMIFS('Blockplanung August'!$18:$18,'Blockplanung August'!160:160,"Wahl 2")+SUMIFS('Blockplanung Oktober'!$20:$20,'Blockplanung Oktober'!160:160,"APH")+SUMIFS('Blockplanung Oktober'!$18:$18,'Blockplanung Oktober'!160:160,"Orient.Ph.")+SUMIFS('Blockplanung Oktober'!$18:$18,'Blockplanung Oktober'!160:160,"Vertiefung")+SUMIFS('Blockplanung Oktober'!$18:$18,'Blockplanung Oktober'!160:160,"Wahl 1")+SUMIFS('Blockplanung Oktober'!$18:$18,'Blockplanung Oktober'!160:160,"Wahl 2")</f>
        <v>319.60000000000002</v>
      </c>
      <c r="F141" s="9">
        <f>(SUMIFS('Tageplanung April'!$20:$20,'Tageplanung April'!160:160,"AD")+SUMIFS('Tageplanung April'!$17:$17,'Tageplanung April'!160:160,"Orient.Ph.")+SUMIFS('Tageplanung April'!$17:$17,'Tageplanung April'!160:160,"Vertiefung")+SUMIFS('Tageplanung April'!$17:$17,'Tageplanung April'!160:160,"Wahl 1")+SUMIFS('Tageplanung April'!$17:$17,'Tageplanung April'!160:160,"Wahl 2"))*(3+IF($D141="F",2,0))/5+(SUMIFS('Tageplanung August'!$20:$20,'Tageplanung August'!160:160,"AD")+SUMIFS('Tageplanung August'!$17:$17,'Tageplanung August'!160:160,"Orient.Ph.")+SUMIFS('Tageplanung August'!$17:$17,'Tageplanung August'!160:160,"Vertiefung")+SUMIFS('Tageplanung August'!$17:$17,'Tageplanung August'!160:160,"Wahl 1")+SUMIFS('Tageplanung August'!$17:$17,'Tageplanung August'!160:160,"Wahl 2"))*(3+IF($D141="F",2,0))/5+(SUMIFS('Tageplanung Oktober'!$20:$20,'Tageplanung Oktober'!160:160,"AD")+SUMIFS('Tageplanung Oktober'!$17:$17,'Tageplanung Oktober'!160:160,"Orient.Ph.")+SUMIFS('Tageplanung Oktober'!$17:$17,'Tageplanung Oktober'!160:160,"Vertiefung")+SUMIFS('Tageplanung Oktober'!$17:$17,'Tageplanung Oktober'!160:160,"Wahl 1")+SUMIFS('Tageplanung Oktober'!$17:$17,'Tageplanung Oktober'!160:160,"Wahl 2"))*(3+IF($D141="F",2,0))/5+SUMIFS('Blockplanung April'!$20:$20,'Blockplanung April'!160:160,"AD")+SUMIFS('Blockplanung April'!$17:$17,'Blockplanung April'!160:160,"Orient.Ph.")+SUMIFS('Blockplanung April'!$17:$17,'Blockplanung April'!160:160,"Vertiefung")+SUMIFS('Blockplanung April'!$17:$17,'Blockplanung April'!160:160,"Wahl 1")+SUMIFS('Blockplanung April'!$17:$17,'Blockplanung April'!160:160,"Wahl 2")+SUMIFS('Blockplanung August'!$20:$20,'Blockplanung August'!160:160,"AD")+SUMIFS('Blockplanung August'!$17:$17,'Blockplanung August'!160:160,"Orient.Ph.")+SUMIFS('Blockplanung August'!$17:$17,'Blockplanung August'!160:160,"Vertiefung")+SUMIFS('Blockplanung August'!$17:$17,'Blockplanung August'!160:160,"Wahl 1")+SUMIFS('Blockplanung August'!$17:$17,'Blockplanung August'!160:160,"Wahl 2")+SUMIFS('Blockplanung Oktober'!$20:$20,'Blockplanung Oktober'!160:160,"AD")+SUMIFS('Blockplanung Oktober'!$17:$17,'Blockplanung Oktober'!160:160,"Orient.Ph.")+SUMIFS('Blockplanung Oktober'!$17:$17,'Blockplanung Oktober'!160:160,"Vertiefung")+SUMIFS('Blockplanung Oktober'!$17:$17,'Blockplanung Oktober'!160:160,"Wahl 1")+SUMIFS('Blockplanung Oktober'!$17:$17,'Blockplanung Oktober'!160:160,"Wahl 2")</f>
        <v>179.2</v>
      </c>
      <c r="G141" s="9">
        <f>(SUMIFS('Tageplanung April'!$20:$20,'Tageplanung April'!160:160,"KH")+SUMIFS('Tageplanung April'!$15:$15,'Tageplanung April'!160:160,"Orient.Ph.")+SUMIFS('Tageplanung April'!$15:$15,'Tageplanung April'!160:160,"Vertiefung")+SUMIFS('Tageplanung April'!$15:$15,'Tageplanung April'!160:160,"Wahl 1")+SUMIFS('Tageplanung April'!$15:$15,'Tageplanung April'!160:160,"Wahl 2"))*(3+IF($D141="F",2,0))/5+(SUMIFS('Tageplanung August'!$20:$20,'Tageplanung August'!160:160,"KH")+SUMIFS('Tageplanung August'!$15:$15,'Tageplanung August'!160:160,"Orient.Ph.")+SUMIFS('Tageplanung August'!$15:$15,'Tageplanung August'!160:160,"Vertiefung")+SUMIFS('Tageplanung August'!$15:$15,'Tageplanung August'!160:160,"Wahl 1")+SUMIFS('Tageplanung August'!$15:$15,'Tageplanung August'!160:160,"Wahl 2"))*(3+IF($D141="F",2,0))/5+(SUMIFS('Tageplanung Oktober'!$20:$20,'Tageplanung Oktober'!160:160,"KH")+SUMIFS('Tageplanung Oktober'!$15:$15,'Tageplanung Oktober'!160:160,"Orient.Ph.")+SUMIFS('Tageplanung Oktober'!$15:$15,'Tageplanung Oktober'!160:160,"Vertiefung")+SUMIFS('Tageplanung Oktober'!$15:$15,'Tageplanung Oktober'!160:160,"Wahl 1")+SUMIFS('Tageplanung Oktober'!$15:$15,'Tageplanung Oktober'!160:160,"Wahl 2"))*(3+IF($D141="F",2,0))/5+SUMIFS('Blockplanung April'!$20:$20,'Blockplanung April'!160:160,"KH")+SUMIFS('Blockplanung April'!$15:$15,'Blockplanung April'!160:160,"Orient.Ph.")+SUMIFS('Blockplanung April'!$15:$15,'Blockplanung April'!160:160,"Vertiefung")+SUMIFS('Blockplanung April'!$15:$15,'Blockplanung April'!160:160,"Wahl 1")+SUMIFS('Blockplanung April'!$15:$15,'Blockplanung April'!160:160,"Wahl 2")+SUMIFS('Blockplanung August'!$20:$20,'Blockplanung August'!160:160,"KH")+SUMIFS('Blockplanung August'!$15:$15,'Blockplanung August'!160:160,"Orient.Ph.")+SUMIFS('Blockplanung August'!$15:$15,'Blockplanung August'!160:160,"Vertiefung")+SUMIFS('Blockplanung August'!$15:$15,'Blockplanung August'!160:160,"Wahl 1")+SUMIFS('Blockplanung August'!$15:$15,'Blockplanung August'!160:160,"Wahl 2")+SUMIFS('Blockplanung Oktober'!$20:$20,'Blockplanung Oktober'!160:160,"KH")+SUMIFS('Blockplanung Oktober'!$15:$15,'Blockplanung Oktober'!160:160,"Orient.Ph.")+SUMIFS('Blockplanung Oktober'!$15:$15,'Blockplanung Oktober'!160:160,"Vertiefung")+SUMIFS('Blockplanung Oktober'!$15:$15,'Blockplanung Oktober'!160:160,"Wahl 1")+SUMIFS('Blockplanung Oktober'!$15:$15,'Blockplanung Oktober'!160:160,"Wahl 2")</f>
        <v>112.8</v>
      </c>
      <c r="H141" s="9">
        <f>(SUMIFS('Tageplanung April'!$20:$20,'Tageplanung April'!160:160,"Päd")+SUMIFS('Tageplanung April'!$16:$16,'Tageplanung April'!160:160,"Orient.Ph.")+SUMIFS('Tageplanung April'!$16:$16,'Tageplanung April'!160:160,"Vertiefung")+SUMIFS('Tageplanung April'!$16:$16,'Tageplanung April'!160:160,"Wahl 1")+SUMIFS('Tageplanung April'!$16:$16,'Tageplanung April'!160:160,"Wahl 2"))*(3+IF($D141="F",2,0))/5+(SUMIFS('Tageplanung August'!$20:$20,'Tageplanung August'!160:160,"Päd")+SUMIFS('Tageplanung August'!$16:$16,'Tageplanung August'!160:160,"Orient.Ph.")+SUMIFS('Tageplanung August'!$16:$16,'Tageplanung August'!160:160,"Vertiefung")+SUMIFS('Tageplanung August'!$16:$16,'Tageplanung August'!160:160,"Wahl 1")+SUMIFS('Tageplanung August'!$16:$16,'Tageplanung August'!160:160,"Wahl 2"))*(3+IF($D141="F",2,0))/5+(SUMIFS('Tageplanung Oktober'!$20:$20,'Tageplanung Oktober'!160:160,"Päd")+SUMIFS('Tageplanung Oktober'!$16:$16,'Tageplanung Oktober'!160:160,"Orient.Ph.")+SUMIFS('Tageplanung Oktober'!$16:$16,'Tageplanung Oktober'!160:160,"Vertiefung")+SUMIFS('Tageplanung Oktober'!$16:$16,'Tageplanung Oktober'!160:160,"Wahl 1")+SUMIFS('Tageplanung Oktober'!$16:$16,'Tageplanung Oktober'!160:160,"Wahl 2"))*(3+IF($D141="F",2,0))/5+SUMIFS('Blockplanung April'!$20:$20,'Blockplanung April'!160:160,"Päd")+SUMIFS('Blockplanung April'!$16:$16,'Blockplanung April'!160:160,"Orient.Ph.")+SUMIFS('Blockplanung April'!$16:$16,'Blockplanung April'!160:160,"Vertiefung")+SUMIFS('Blockplanung April'!$16:$16,'Blockplanung April'!160:160,"Wahl 1")+SUMIFS('Blockplanung April'!$16:$16,'Blockplanung April'!160:160,"Wahl 2")+SUMIFS('Blockplanung August'!$20:$20,'Blockplanung August'!160:160,"Päd")+SUMIFS('Blockplanung August'!$16:$16,'Blockplanung August'!160:160,"Orient.Ph.")+SUMIFS('Blockplanung August'!$16:$16,'Blockplanung August'!160:160,"Vertiefung")+SUMIFS('Blockplanung August'!$16:$16,'Blockplanung August'!160:160,"Wahl 1")+SUMIFS('Blockplanung August'!$16:$16,'Blockplanung August'!160:160,"Wahl 2")+SUMIFS('Blockplanung Oktober'!$20:$20,'Blockplanung Oktober'!160:160,"Päd")+SUMIFS('Blockplanung Oktober'!$16:$16,'Blockplanung Oktober'!160:160,"Orient.Ph.")+SUMIFS('Blockplanung Oktober'!$16:$16,'Blockplanung Oktober'!160:160,"Vertiefung")+SUMIFS('Blockplanung Oktober'!$16:$16,'Blockplanung Oktober'!160:160,"Wahl 1")+SUMIFS('Blockplanung Oktober'!$16:$16,'Blockplanung Oktober'!160:160,"Wahl 2")</f>
        <v>17.2</v>
      </c>
      <c r="I141" s="9">
        <f>(SUMIFS('Tageplanung April'!$20:$20,'Tageplanung April'!160:160,"Psych")+SUMIFS('Tageplanung April'!$19:$19,'Tageplanung April'!160:160,"Orient.Ph.")+SUMIFS('Tageplanung April'!$19:$19,'Tageplanung April'!160:160,"Vertiefung")+SUMIFS('Tageplanung April'!$19:$19,'Tageplanung April'!160:160,"Wahl 1")+SUMIFS('Tageplanung April'!$19:$19,'Tageplanung April'!160:160,"Wahl 2"))*(3+IF($D141="F",2,0))/5+(SUMIFS('Tageplanung August'!$20:$20,'Tageplanung August'!160:160,"Psych")+SUMIFS('Tageplanung August'!$19:$19,'Tageplanung August'!160:160,"Orient.Ph.")+SUMIFS('Tageplanung August'!$19:$19,'Tageplanung August'!160:160,"Vertiefung")+SUMIFS('Tageplanung August'!$19:$19,'Tageplanung August'!160:160,"Wahl 1")+SUMIFS('Tageplanung August'!$19:$19,'Tageplanung August'!160:160,"Wahl 2"))*(3+IF($D141="F",2,0))/5+(SUMIFS('Tageplanung Oktober'!$20:$20,'Tageplanung Oktober'!160:160,"Psych")+SUMIFS('Tageplanung Oktober'!$19:$19,'Tageplanung Oktober'!160:160,"Orient.Ph.")+SUMIFS('Tageplanung Oktober'!$19:$19,'Tageplanung Oktober'!160:160,"Vertiefung")+SUMIFS('Tageplanung Oktober'!$19:$19,'Tageplanung Oktober'!160:160,"Wahl 1")+SUMIFS('Tageplanung Oktober'!$19:$19,'Tageplanung Oktober'!160:160,"Wahl 2"))*(3+IF($D141="F",2,0))/5+SUMIFS('Blockplanung April'!$20:$20,'Blockplanung April'!160:160,"Psych")+SUMIFS('Blockplanung April'!$19:$19,'Blockplanung April'!160:160,"Orient.Ph.")+SUMIFS('Blockplanung April'!$19:$19,'Blockplanung April'!160:160,"Vertiefung")+SUMIFS('Blockplanung April'!$19:$19,'Blockplanung April'!160:160,"Wahl 1")+SUMIFS('Blockplanung April'!$19:$19,'Blockplanung April'!160:160,"Wahl 2")+SUMIFS('Blockplanung August'!$20:$20,'Blockplanung August'!160:160,"Psych")+SUMIFS('Blockplanung August'!$19:$19,'Blockplanung August'!160:160,"Orient.Ph.")+SUMIFS('Blockplanung August'!$19:$19,'Blockplanung August'!160:160,"Vertiefung")+SUMIFS('Blockplanung August'!$19:$19,'Blockplanung August'!160:160,"Wahl 1")+SUMIFS('Blockplanung August'!$19:$19,'Blockplanung August'!160:160,"Wahl 2")+SUMIFS('Blockplanung Oktober'!$20:$20,'Blockplanung Oktober'!160:160,"Psych")+SUMIFS('Blockplanung Oktober'!$19:$19,'Blockplanung Oktober'!160:160,"Orient.Ph.")+SUMIFS('Blockplanung Oktober'!$19:$19,'Blockplanung Oktober'!160:160,"Vertiefung")+SUMIFS('Blockplanung Oktober'!$19:$19,'Blockplanung Oktober'!160:160,"Wahl 1")+SUMIFS('Blockplanung Oktober'!$19:$19,'Blockplanung Oktober'!160:160,"Wahl 2")</f>
        <v>60</v>
      </c>
      <c r="J141" s="9">
        <f t="shared" si="14"/>
        <v>504</v>
      </c>
      <c r="K141" s="9">
        <f t="shared" si="10"/>
        <v>198</v>
      </c>
      <c r="L141" s="9">
        <f t="shared" si="11"/>
        <v>72</v>
      </c>
      <c r="M141" s="9">
        <f t="shared" si="12"/>
        <v>18</v>
      </c>
      <c r="N141" s="7">
        <f t="shared" si="13"/>
        <v>120</v>
      </c>
      <c r="O141" s="316"/>
    </row>
    <row r="142" spans="1:15" x14ac:dyDescent="0.2">
      <c r="A142" s="258"/>
      <c r="B142" s="308"/>
      <c r="C142" s="11">
        <v>48</v>
      </c>
      <c r="D142" s="39"/>
      <c r="E142" s="9">
        <f>(SUMIFS('Tageplanung April'!$20:$20,'Tageplanung April'!161:161,"APH")+SUMIFS('Tageplanung April'!$18:$18,'Tageplanung April'!161:161,"Orient.Ph.")+SUMIFS('Tageplanung April'!$18:$18,'Tageplanung April'!161:161,"Vertiefung")+SUMIFS('Tageplanung April'!$18:$18,'Tageplanung April'!161:161,"Wahl 1")+SUMIFS('Tageplanung April'!$18:$18,'Tageplanung April'!161:161,"Wahl 2"))*(3+IF($D142="F",2,0))/5+(SUMIFS('Tageplanung August'!$20:$20,'Tageplanung August'!161:161,"APH")+SUMIFS('Tageplanung August'!$18:$18,'Tageplanung August'!161:161,"Orient.Ph.")+SUMIFS('Tageplanung August'!$18:$18,'Tageplanung August'!161:161,"Vertiefung")+SUMIFS('Tageplanung August'!$18:$18,'Tageplanung August'!161:161,"Wahl 1")+SUMIFS('Tageplanung August'!$18:$18,'Tageplanung August'!161:161,"Wahl 2"))*(3+IF($D142="F",2,0))/5+(SUMIFS('Tageplanung Oktober'!$20:$20,'Tageplanung Oktober'!161:161,"APH")+SUMIFS('Tageplanung Oktober'!$18:$18,'Tageplanung Oktober'!161:161,"Orient.Ph.")+SUMIFS('Tageplanung Oktober'!$18:$18,'Tageplanung Oktober'!161:161,"Vertiefung")+SUMIFS('Tageplanung Oktober'!$18:$18,'Tageplanung Oktober'!161:161,"Wahl 1")+SUMIFS('Tageplanung Oktober'!$18:$18,'Tageplanung Oktober'!161:161,"Wahl 2"))*(3+IF($D142="F",2,0))/5+SUMIFS('Blockplanung April'!$20:$20,'Blockplanung April'!161:161,"APH")+SUMIFS('Blockplanung April'!$18:$18,'Blockplanung April'!161:161,"Orient.Ph.")+SUMIFS('Blockplanung April'!$18:$18,'Blockplanung April'!161:161,"Vertiefung")+SUMIFS('Blockplanung April'!$18:$18,'Blockplanung April'!161:161,"Wahl 1")+SUMIFS('Blockplanung April'!$18:$18,'Blockplanung April'!161:161,"Wahl 2")+SUMIFS('Blockplanung August'!$20:$20,'Blockplanung August'!161:161,"APH")+SUMIFS('Blockplanung August'!$18:$18,'Blockplanung August'!161:161,"Orient.Ph.")+SUMIFS('Blockplanung August'!$18:$18,'Blockplanung August'!161:161,"Vertiefung")+SUMIFS('Blockplanung August'!$18:$18,'Blockplanung August'!161:161,"Wahl 1")+SUMIFS('Blockplanung August'!$18:$18,'Blockplanung August'!161:161,"Wahl 2")+SUMIFS('Blockplanung Oktober'!$20:$20,'Blockplanung Oktober'!161:161,"APH")+SUMIFS('Blockplanung Oktober'!$18:$18,'Blockplanung Oktober'!161:161,"Orient.Ph.")+SUMIFS('Blockplanung Oktober'!$18:$18,'Blockplanung Oktober'!161:161,"Vertiefung")+SUMIFS('Blockplanung Oktober'!$18:$18,'Blockplanung Oktober'!161:161,"Wahl 1")+SUMIFS('Blockplanung Oktober'!$18:$18,'Blockplanung Oktober'!161:161,"Wahl 2")</f>
        <v>297.2</v>
      </c>
      <c r="F142" s="9">
        <f>(SUMIFS('Tageplanung April'!$20:$20,'Tageplanung April'!161:161,"AD")+SUMIFS('Tageplanung April'!$17:$17,'Tageplanung April'!161:161,"Orient.Ph.")+SUMIFS('Tageplanung April'!$17:$17,'Tageplanung April'!161:161,"Vertiefung")+SUMIFS('Tageplanung April'!$17:$17,'Tageplanung April'!161:161,"Wahl 1")+SUMIFS('Tageplanung April'!$17:$17,'Tageplanung April'!161:161,"Wahl 2"))*(3+IF($D142="F",2,0))/5+(SUMIFS('Tageplanung August'!$20:$20,'Tageplanung August'!161:161,"AD")+SUMIFS('Tageplanung August'!$17:$17,'Tageplanung August'!161:161,"Orient.Ph.")+SUMIFS('Tageplanung August'!$17:$17,'Tageplanung August'!161:161,"Vertiefung")+SUMIFS('Tageplanung August'!$17:$17,'Tageplanung August'!161:161,"Wahl 1")+SUMIFS('Tageplanung August'!$17:$17,'Tageplanung August'!161:161,"Wahl 2"))*(3+IF($D142="F",2,0))/5+(SUMIFS('Tageplanung Oktober'!$20:$20,'Tageplanung Oktober'!161:161,"AD")+SUMIFS('Tageplanung Oktober'!$17:$17,'Tageplanung Oktober'!161:161,"Orient.Ph.")+SUMIFS('Tageplanung Oktober'!$17:$17,'Tageplanung Oktober'!161:161,"Vertiefung")+SUMIFS('Tageplanung Oktober'!$17:$17,'Tageplanung Oktober'!161:161,"Wahl 1")+SUMIFS('Tageplanung Oktober'!$17:$17,'Tageplanung Oktober'!161:161,"Wahl 2"))*(3+IF($D142="F",2,0))/5+SUMIFS('Blockplanung April'!$20:$20,'Blockplanung April'!161:161,"AD")+SUMIFS('Blockplanung April'!$17:$17,'Blockplanung April'!161:161,"Orient.Ph.")+SUMIFS('Blockplanung April'!$17:$17,'Blockplanung April'!161:161,"Vertiefung")+SUMIFS('Blockplanung April'!$17:$17,'Blockplanung April'!161:161,"Wahl 1")+SUMIFS('Blockplanung April'!$17:$17,'Blockplanung April'!161:161,"Wahl 2")+SUMIFS('Blockplanung August'!$20:$20,'Blockplanung August'!161:161,"AD")+SUMIFS('Blockplanung August'!$17:$17,'Blockplanung August'!161:161,"Orient.Ph.")+SUMIFS('Blockplanung August'!$17:$17,'Blockplanung August'!161:161,"Vertiefung")+SUMIFS('Blockplanung August'!$17:$17,'Blockplanung August'!161:161,"Wahl 1")+SUMIFS('Blockplanung August'!$17:$17,'Blockplanung August'!161:161,"Wahl 2")+SUMIFS('Blockplanung Oktober'!$20:$20,'Blockplanung Oktober'!161:161,"AD")+SUMIFS('Blockplanung Oktober'!$17:$17,'Blockplanung Oktober'!161:161,"Orient.Ph.")+SUMIFS('Blockplanung Oktober'!$17:$17,'Blockplanung Oktober'!161:161,"Vertiefung")+SUMIFS('Blockplanung Oktober'!$17:$17,'Blockplanung Oktober'!161:161,"Wahl 1")+SUMIFS('Blockplanung Oktober'!$17:$17,'Blockplanung Oktober'!161:161,"Wahl 2")</f>
        <v>163.4</v>
      </c>
      <c r="G142" s="9">
        <f>(SUMIFS('Tageplanung April'!$20:$20,'Tageplanung April'!161:161,"KH")+SUMIFS('Tageplanung April'!$15:$15,'Tageplanung April'!161:161,"Orient.Ph.")+SUMIFS('Tageplanung April'!$15:$15,'Tageplanung April'!161:161,"Vertiefung")+SUMIFS('Tageplanung April'!$15:$15,'Tageplanung April'!161:161,"Wahl 1")+SUMIFS('Tageplanung April'!$15:$15,'Tageplanung April'!161:161,"Wahl 2"))*(3+IF($D142="F",2,0))/5+(SUMIFS('Tageplanung August'!$20:$20,'Tageplanung August'!161:161,"KH")+SUMIFS('Tageplanung August'!$15:$15,'Tageplanung August'!161:161,"Orient.Ph.")+SUMIFS('Tageplanung August'!$15:$15,'Tageplanung August'!161:161,"Vertiefung")+SUMIFS('Tageplanung August'!$15:$15,'Tageplanung August'!161:161,"Wahl 1")+SUMIFS('Tageplanung August'!$15:$15,'Tageplanung August'!161:161,"Wahl 2"))*(3+IF($D142="F",2,0))/5+(SUMIFS('Tageplanung Oktober'!$20:$20,'Tageplanung Oktober'!161:161,"KH")+SUMIFS('Tageplanung Oktober'!$15:$15,'Tageplanung Oktober'!161:161,"Orient.Ph.")+SUMIFS('Tageplanung Oktober'!$15:$15,'Tageplanung Oktober'!161:161,"Vertiefung")+SUMIFS('Tageplanung Oktober'!$15:$15,'Tageplanung Oktober'!161:161,"Wahl 1")+SUMIFS('Tageplanung Oktober'!$15:$15,'Tageplanung Oktober'!161:161,"Wahl 2"))*(3+IF($D142="F",2,0))/5+SUMIFS('Blockplanung April'!$20:$20,'Blockplanung April'!161:161,"KH")+SUMIFS('Blockplanung April'!$15:$15,'Blockplanung April'!161:161,"Orient.Ph.")+SUMIFS('Blockplanung April'!$15:$15,'Blockplanung April'!161:161,"Vertiefung")+SUMIFS('Blockplanung April'!$15:$15,'Blockplanung April'!161:161,"Wahl 1")+SUMIFS('Blockplanung April'!$15:$15,'Blockplanung April'!161:161,"Wahl 2")+SUMIFS('Blockplanung August'!$20:$20,'Blockplanung August'!161:161,"KH")+SUMIFS('Blockplanung August'!$15:$15,'Blockplanung August'!161:161,"Orient.Ph.")+SUMIFS('Blockplanung August'!$15:$15,'Blockplanung August'!161:161,"Vertiefung")+SUMIFS('Blockplanung August'!$15:$15,'Blockplanung August'!161:161,"Wahl 1")+SUMIFS('Blockplanung August'!$15:$15,'Blockplanung August'!161:161,"Wahl 2")+SUMIFS('Blockplanung Oktober'!$20:$20,'Blockplanung Oktober'!161:161,"KH")+SUMIFS('Blockplanung Oktober'!$15:$15,'Blockplanung Oktober'!161:161,"Orient.Ph.")+SUMIFS('Blockplanung Oktober'!$15:$15,'Blockplanung Oktober'!161:161,"Vertiefung")+SUMIFS('Blockplanung Oktober'!$15:$15,'Blockplanung Oktober'!161:161,"Wahl 1")+SUMIFS('Blockplanung Oktober'!$15:$15,'Blockplanung Oktober'!161:161,"Wahl 2")</f>
        <v>104.8</v>
      </c>
      <c r="H142" s="9">
        <f>(SUMIFS('Tageplanung April'!$20:$20,'Tageplanung April'!161:161,"Päd")+SUMIFS('Tageplanung April'!$16:$16,'Tageplanung April'!161:161,"Orient.Ph.")+SUMIFS('Tageplanung April'!$16:$16,'Tageplanung April'!161:161,"Vertiefung")+SUMIFS('Tageplanung April'!$16:$16,'Tageplanung April'!161:161,"Wahl 1")+SUMIFS('Tageplanung April'!$16:$16,'Tageplanung April'!161:161,"Wahl 2"))*(3+IF($D142="F",2,0))/5+(SUMIFS('Tageplanung August'!$20:$20,'Tageplanung August'!161:161,"Päd")+SUMIFS('Tageplanung August'!$16:$16,'Tageplanung August'!161:161,"Orient.Ph.")+SUMIFS('Tageplanung August'!$16:$16,'Tageplanung August'!161:161,"Vertiefung")+SUMIFS('Tageplanung August'!$16:$16,'Tageplanung August'!161:161,"Wahl 1")+SUMIFS('Tageplanung August'!$16:$16,'Tageplanung August'!161:161,"Wahl 2"))*(3+IF($D142="F",2,0))/5+(SUMIFS('Tageplanung Oktober'!$20:$20,'Tageplanung Oktober'!161:161,"Päd")+SUMIFS('Tageplanung Oktober'!$16:$16,'Tageplanung Oktober'!161:161,"Orient.Ph.")+SUMIFS('Tageplanung Oktober'!$16:$16,'Tageplanung Oktober'!161:161,"Vertiefung")+SUMIFS('Tageplanung Oktober'!$16:$16,'Tageplanung Oktober'!161:161,"Wahl 1")+SUMIFS('Tageplanung Oktober'!$16:$16,'Tageplanung Oktober'!161:161,"Wahl 2"))*(3+IF($D142="F",2,0))/5+SUMIFS('Blockplanung April'!$20:$20,'Blockplanung April'!161:161,"Päd")+SUMIFS('Blockplanung April'!$16:$16,'Blockplanung April'!161:161,"Orient.Ph.")+SUMIFS('Blockplanung April'!$16:$16,'Blockplanung April'!161:161,"Vertiefung")+SUMIFS('Blockplanung April'!$16:$16,'Blockplanung April'!161:161,"Wahl 1")+SUMIFS('Blockplanung April'!$16:$16,'Blockplanung April'!161:161,"Wahl 2")+SUMIFS('Blockplanung August'!$20:$20,'Blockplanung August'!161:161,"Päd")+SUMIFS('Blockplanung August'!$16:$16,'Blockplanung August'!161:161,"Orient.Ph.")+SUMIFS('Blockplanung August'!$16:$16,'Blockplanung August'!161:161,"Vertiefung")+SUMIFS('Blockplanung August'!$16:$16,'Blockplanung August'!161:161,"Wahl 1")+SUMIFS('Blockplanung August'!$16:$16,'Blockplanung August'!161:161,"Wahl 2")+SUMIFS('Blockplanung Oktober'!$20:$20,'Blockplanung Oktober'!161:161,"Päd")+SUMIFS('Blockplanung Oktober'!$16:$16,'Blockplanung Oktober'!161:161,"Orient.Ph.")+SUMIFS('Blockplanung Oktober'!$16:$16,'Blockplanung Oktober'!161:161,"Vertiefung")+SUMIFS('Blockplanung Oktober'!$16:$16,'Blockplanung Oktober'!161:161,"Wahl 1")+SUMIFS('Blockplanung Oktober'!$16:$16,'Blockplanung Oktober'!161:161,"Wahl 2")</f>
        <v>20.2</v>
      </c>
      <c r="I142" s="9">
        <f>(SUMIFS('Tageplanung April'!$20:$20,'Tageplanung April'!161:161,"Psych")+SUMIFS('Tageplanung April'!$19:$19,'Tageplanung April'!161:161,"Orient.Ph.")+SUMIFS('Tageplanung April'!$19:$19,'Tageplanung April'!161:161,"Vertiefung")+SUMIFS('Tageplanung April'!$19:$19,'Tageplanung April'!161:161,"Wahl 1")+SUMIFS('Tageplanung April'!$19:$19,'Tageplanung April'!161:161,"Wahl 2"))*(3+IF($D142="F",2,0))/5+(SUMIFS('Tageplanung August'!$20:$20,'Tageplanung August'!161:161,"Psych")+SUMIFS('Tageplanung August'!$19:$19,'Tageplanung August'!161:161,"Orient.Ph.")+SUMIFS('Tageplanung August'!$19:$19,'Tageplanung August'!161:161,"Vertiefung")+SUMIFS('Tageplanung August'!$19:$19,'Tageplanung August'!161:161,"Wahl 1")+SUMIFS('Tageplanung August'!$19:$19,'Tageplanung August'!161:161,"Wahl 2"))*(3+IF($D142="F",2,0))/5+(SUMIFS('Tageplanung Oktober'!$20:$20,'Tageplanung Oktober'!161:161,"Psych")+SUMIFS('Tageplanung Oktober'!$19:$19,'Tageplanung Oktober'!161:161,"Orient.Ph.")+SUMIFS('Tageplanung Oktober'!$19:$19,'Tageplanung Oktober'!161:161,"Vertiefung")+SUMIFS('Tageplanung Oktober'!$19:$19,'Tageplanung Oktober'!161:161,"Wahl 1")+SUMIFS('Tageplanung Oktober'!$19:$19,'Tageplanung Oktober'!161:161,"Wahl 2"))*(3+IF($D142="F",2,0))/5+SUMIFS('Blockplanung April'!$20:$20,'Blockplanung April'!161:161,"Psych")+SUMIFS('Blockplanung April'!$19:$19,'Blockplanung April'!161:161,"Orient.Ph.")+SUMIFS('Blockplanung April'!$19:$19,'Blockplanung April'!161:161,"Vertiefung")+SUMIFS('Blockplanung April'!$19:$19,'Blockplanung April'!161:161,"Wahl 1")+SUMIFS('Blockplanung April'!$19:$19,'Blockplanung April'!161:161,"Wahl 2")+SUMIFS('Blockplanung August'!$20:$20,'Blockplanung August'!161:161,"Psych")+SUMIFS('Blockplanung August'!$19:$19,'Blockplanung August'!161:161,"Orient.Ph.")+SUMIFS('Blockplanung August'!$19:$19,'Blockplanung August'!161:161,"Vertiefung")+SUMIFS('Blockplanung August'!$19:$19,'Blockplanung August'!161:161,"Wahl 1")+SUMIFS('Blockplanung August'!$19:$19,'Blockplanung August'!161:161,"Wahl 2")+SUMIFS('Blockplanung Oktober'!$20:$20,'Blockplanung Oktober'!161:161,"Psych")+SUMIFS('Blockplanung Oktober'!$19:$19,'Blockplanung Oktober'!161:161,"Orient.Ph.")+SUMIFS('Blockplanung Oktober'!$19:$19,'Blockplanung Oktober'!161:161,"Vertiefung")+SUMIFS('Blockplanung Oktober'!$19:$19,'Blockplanung Oktober'!161:161,"Wahl 1")+SUMIFS('Blockplanung Oktober'!$19:$19,'Blockplanung Oktober'!161:161,"Wahl 2")</f>
        <v>0</v>
      </c>
      <c r="J142" s="9">
        <f t="shared" si="14"/>
        <v>504</v>
      </c>
      <c r="K142" s="9">
        <f t="shared" si="10"/>
        <v>198</v>
      </c>
      <c r="L142" s="9">
        <f t="shared" si="11"/>
        <v>72</v>
      </c>
      <c r="M142" s="9">
        <f t="shared" si="12"/>
        <v>18</v>
      </c>
      <c r="N142" s="7">
        <f t="shared" si="13"/>
        <v>120</v>
      </c>
      <c r="O142" s="316"/>
    </row>
    <row r="143" spans="1:15" x14ac:dyDescent="0.2">
      <c r="A143" s="258"/>
      <c r="B143" s="308" t="s">
        <v>3</v>
      </c>
      <c r="C143" s="11">
        <v>49</v>
      </c>
      <c r="D143" s="39"/>
      <c r="E143" s="9">
        <f>(SUMIFS('Tageplanung April'!$20:$20,'Tageplanung April'!162:162,"APH")+SUMIFS('Tageplanung April'!$18:$18,'Tageplanung April'!162:162,"Orient.Ph.")+SUMIFS('Tageplanung April'!$18:$18,'Tageplanung April'!162:162,"Vertiefung")+SUMIFS('Tageplanung April'!$18:$18,'Tageplanung April'!162:162,"Wahl 1")+SUMIFS('Tageplanung April'!$18:$18,'Tageplanung April'!162:162,"Wahl 2"))*(3+IF($D143="F",2,0))/5+(SUMIFS('Tageplanung August'!$20:$20,'Tageplanung August'!162:162,"APH")+SUMIFS('Tageplanung August'!$18:$18,'Tageplanung August'!162:162,"Orient.Ph.")+SUMIFS('Tageplanung August'!$18:$18,'Tageplanung August'!162:162,"Vertiefung")+SUMIFS('Tageplanung August'!$18:$18,'Tageplanung August'!162:162,"Wahl 1")+SUMIFS('Tageplanung August'!$18:$18,'Tageplanung August'!162:162,"Wahl 2"))*(3+IF($D143="F",2,0))/5+(SUMIFS('Tageplanung Oktober'!$20:$20,'Tageplanung Oktober'!162:162,"APH")+SUMIFS('Tageplanung Oktober'!$18:$18,'Tageplanung Oktober'!162:162,"Orient.Ph.")+SUMIFS('Tageplanung Oktober'!$18:$18,'Tageplanung Oktober'!162:162,"Vertiefung")+SUMIFS('Tageplanung Oktober'!$18:$18,'Tageplanung Oktober'!162:162,"Wahl 1")+SUMIFS('Tageplanung Oktober'!$18:$18,'Tageplanung Oktober'!162:162,"Wahl 2"))*(3+IF($D143="F",2,0))/5+SUMIFS('Blockplanung April'!$20:$20,'Blockplanung April'!162:162,"APH")+SUMIFS('Blockplanung April'!$18:$18,'Blockplanung April'!162:162,"Orient.Ph.")+SUMIFS('Blockplanung April'!$18:$18,'Blockplanung April'!162:162,"Vertiefung")+SUMIFS('Blockplanung April'!$18:$18,'Blockplanung April'!162:162,"Wahl 1")+SUMIFS('Blockplanung April'!$18:$18,'Blockplanung April'!162:162,"Wahl 2")+SUMIFS('Blockplanung August'!$20:$20,'Blockplanung August'!162:162,"APH")+SUMIFS('Blockplanung August'!$18:$18,'Blockplanung August'!162:162,"Orient.Ph.")+SUMIFS('Blockplanung August'!$18:$18,'Blockplanung August'!162:162,"Vertiefung")+SUMIFS('Blockplanung August'!$18:$18,'Blockplanung August'!162:162,"Wahl 1")+SUMIFS('Blockplanung August'!$18:$18,'Blockplanung August'!162:162,"Wahl 2")+SUMIFS('Blockplanung Oktober'!$20:$20,'Blockplanung Oktober'!162:162,"APH")+SUMIFS('Blockplanung Oktober'!$18:$18,'Blockplanung Oktober'!162:162,"Orient.Ph.")+SUMIFS('Blockplanung Oktober'!$18:$18,'Blockplanung Oktober'!162:162,"Vertiefung")+SUMIFS('Blockplanung Oktober'!$18:$18,'Blockplanung Oktober'!162:162,"Wahl 1")+SUMIFS('Blockplanung Oktober'!$18:$18,'Blockplanung Oktober'!162:162,"Wahl 2")</f>
        <v>297.2</v>
      </c>
      <c r="F143" s="9">
        <f>(SUMIFS('Tageplanung April'!$20:$20,'Tageplanung April'!162:162,"AD")+SUMIFS('Tageplanung April'!$17:$17,'Tageplanung April'!162:162,"Orient.Ph.")+SUMIFS('Tageplanung April'!$17:$17,'Tageplanung April'!162:162,"Vertiefung")+SUMIFS('Tageplanung April'!$17:$17,'Tageplanung April'!162:162,"Wahl 1")+SUMIFS('Tageplanung April'!$17:$17,'Tageplanung April'!162:162,"Wahl 2"))*(3+IF($D143="F",2,0))/5+(SUMIFS('Tageplanung August'!$20:$20,'Tageplanung August'!162:162,"AD")+SUMIFS('Tageplanung August'!$17:$17,'Tageplanung August'!162:162,"Orient.Ph.")+SUMIFS('Tageplanung August'!$17:$17,'Tageplanung August'!162:162,"Vertiefung")+SUMIFS('Tageplanung August'!$17:$17,'Tageplanung August'!162:162,"Wahl 1")+SUMIFS('Tageplanung August'!$17:$17,'Tageplanung August'!162:162,"Wahl 2"))*(3+IF($D143="F",2,0))/5+(SUMIFS('Tageplanung Oktober'!$20:$20,'Tageplanung Oktober'!162:162,"AD")+SUMIFS('Tageplanung Oktober'!$17:$17,'Tageplanung Oktober'!162:162,"Orient.Ph.")+SUMIFS('Tageplanung Oktober'!$17:$17,'Tageplanung Oktober'!162:162,"Vertiefung")+SUMIFS('Tageplanung Oktober'!$17:$17,'Tageplanung Oktober'!162:162,"Wahl 1")+SUMIFS('Tageplanung Oktober'!$17:$17,'Tageplanung Oktober'!162:162,"Wahl 2"))*(3+IF($D143="F",2,0))/5+SUMIFS('Blockplanung April'!$20:$20,'Blockplanung April'!162:162,"AD")+SUMIFS('Blockplanung April'!$17:$17,'Blockplanung April'!162:162,"Orient.Ph.")+SUMIFS('Blockplanung April'!$17:$17,'Blockplanung April'!162:162,"Vertiefung")+SUMIFS('Blockplanung April'!$17:$17,'Blockplanung April'!162:162,"Wahl 1")+SUMIFS('Blockplanung April'!$17:$17,'Blockplanung April'!162:162,"Wahl 2")+SUMIFS('Blockplanung August'!$20:$20,'Blockplanung August'!162:162,"AD")+SUMIFS('Blockplanung August'!$17:$17,'Blockplanung August'!162:162,"Orient.Ph.")+SUMIFS('Blockplanung August'!$17:$17,'Blockplanung August'!162:162,"Vertiefung")+SUMIFS('Blockplanung August'!$17:$17,'Blockplanung August'!162:162,"Wahl 1")+SUMIFS('Blockplanung August'!$17:$17,'Blockplanung August'!162:162,"Wahl 2")+SUMIFS('Blockplanung Oktober'!$20:$20,'Blockplanung Oktober'!162:162,"AD")+SUMIFS('Blockplanung Oktober'!$17:$17,'Blockplanung Oktober'!162:162,"Orient.Ph.")+SUMIFS('Blockplanung Oktober'!$17:$17,'Blockplanung Oktober'!162:162,"Vertiefung")+SUMIFS('Blockplanung Oktober'!$17:$17,'Blockplanung Oktober'!162:162,"Wahl 1")+SUMIFS('Blockplanung Oktober'!$17:$17,'Blockplanung Oktober'!162:162,"Wahl 2")</f>
        <v>163.4</v>
      </c>
      <c r="G143" s="9">
        <f>(SUMIFS('Tageplanung April'!$20:$20,'Tageplanung April'!162:162,"KH")+SUMIFS('Tageplanung April'!$15:$15,'Tageplanung April'!162:162,"Orient.Ph.")+SUMIFS('Tageplanung April'!$15:$15,'Tageplanung April'!162:162,"Vertiefung")+SUMIFS('Tageplanung April'!$15:$15,'Tageplanung April'!162:162,"Wahl 1")+SUMIFS('Tageplanung April'!$15:$15,'Tageplanung April'!162:162,"Wahl 2"))*(3+IF($D143="F",2,0))/5+(SUMIFS('Tageplanung August'!$20:$20,'Tageplanung August'!162:162,"KH")+SUMIFS('Tageplanung August'!$15:$15,'Tageplanung August'!162:162,"Orient.Ph.")+SUMIFS('Tageplanung August'!$15:$15,'Tageplanung August'!162:162,"Vertiefung")+SUMIFS('Tageplanung August'!$15:$15,'Tageplanung August'!162:162,"Wahl 1")+SUMIFS('Tageplanung August'!$15:$15,'Tageplanung August'!162:162,"Wahl 2"))*(3+IF($D143="F",2,0))/5+(SUMIFS('Tageplanung Oktober'!$20:$20,'Tageplanung Oktober'!162:162,"KH")+SUMIFS('Tageplanung Oktober'!$15:$15,'Tageplanung Oktober'!162:162,"Orient.Ph.")+SUMIFS('Tageplanung Oktober'!$15:$15,'Tageplanung Oktober'!162:162,"Vertiefung")+SUMIFS('Tageplanung Oktober'!$15:$15,'Tageplanung Oktober'!162:162,"Wahl 1")+SUMIFS('Tageplanung Oktober'!$15:$15,'Tageplanung Oktober'!162:162,"Wahl 2"))*(3+IF($D143="F",2,0))/5+SUMIFS('Blockplanung April'!$20:$20,'Blockplanung April'!162:162,"KH")+SUMIFS('Blockplanung April'!$15:$15,'Blockplanung April'!162:162,"Orient.Ph.")+SUMIFS('Blockplanung April'!$15:$15,'Blockplanung April'!162:162,"Vertiefung")+SUMIFS('Blockplanung April'!$15:$15,'Blockplanung April'!162:162,"Wahl 1")+SUMIFS('Blockplanung April'!$15:$15,'Blockplanung April'!162:162,"Wahl 2")+SUMIFS('Blockplanung August'!$20:$20,'Blockplanung August'!162:162,"KH")+SUMIFS('Blockplanung August'!$15:$15,'Blockplanung August'!162:162,"Orient.Ph.")+SUMIFS('Blockplanung August'!$15:$15,'Blockplanung August'!162:162,"Vertiefung")+SUMIFS('Blockplanung August'!$15:$15,'Blockplanung August'!162:162,"Wahl 1")+SUMIFS('Blockplanung August'!$15:$15,'Blockplanung August'!162:162,"Wahl 2")+SUMIFS('Blockplanung Oktober'!$20:$20,'Blockplanung Oktober'!162:162,"KH")+SUMIFS('Blockplanung Oktober'!$15:$15,'Blockplanung Oktober'!162:162,"Orient.Ph.")+SUMIFS('Blockplanung Oktober'!$15:$15,'Blockplanung Oktober'!162:162,"Vertiefung")+SUMIFS('Blockplanung Oktober'!$15:$15,'Blockplanung Oktober'!162:162,"Wahl 1")+SUMIFS('Blockplanung Oktober'!$15:$15,'Blockplanung Oktober'!162:162,"Wahl 2")</f>
        <v>104.8</v>
      </c>
      <c r="H143" s="9">
        <f>(SUMIFS('Tageplanung April'!$20:$20,'Tageplanung April'!162:162,"Päd")+SUMIFS('Tageplanung April'!$16:$16,'Tageplanung April'!162:162,"Orient.Ph.")+SUMIFS('Tageplanung April'!$16:$16,'Tageplanung April'!162:162,"Vertiefung")+SUMIFS('Tageplanung April'!$16:$16,'Tageplanung April'!162:162,"Wahl 1")+SUMIFS('Tageplanung April'!$16:$16,'Tageplanung April'!162:162,"Wahl 2"))*(3+IF($D143="F",2,0))/5+(SUMIFS('Tageplanung August'!$20:$20,'Tageplanung August'!162:162,"Päd")+SUMIFS('Tageplanung August'!$16:$16,'Tageplanung August'!162:162,"Orient.Ph.")+SUMIFS('Tageplanung August'!$16:$16,'Tageplanung August'!162:162,"Vertiefung")+SUMIFS('Tageplanung August'!$16:$16,'Tageplanung August'!162:162,"Wahl 1")+SUMIFS('Tageplanung August'!$16:$16,'Tageplanung August'!162:162,"Wahl 2"))*(3+IF($D143="F",2,0))/5+(SUMIFS('Tageplanung Oktober'!$20:$20,'Tageplanung Oktober'!162:162,"Päd")+SUMIFS('Tageplanung Oktober'!$16:$16,'Tageplanung Oktober'!162:162,"Orient.Ph.")+SUMIFS('Tageplanung Oktober'!$16:$16,'Tageplanung Oktober'!162:162,"Vertiefung")+SUMIFS('Tageplanung Oktober'!$16:$16,'Tageplanung Oktober'!162:162,"Wahl 1")+SUMIFS('Tageplanung Oktober'!$16:$16,'Tageplanung Oktober'!162:162,"Wahl 2"))*(3+IF($D143="F",2,0))/5+SUMIFS('Blockplanung April'!$20:$20,'Blockplanung April'!162:162,"Päd")+SUMIFS('Blockplanung April'!$16:$16,'Blockplanung April'!162:162,"Orient.Ph.")+SUMIFS('Blockplanung April'!$16:$16,'Blockplanung April'!162:162,"Vertiefung")+SUMIFS('Blockplanung April'!$16:$16,'Blockplanung April'!162:162,"Wahl 1")+SUMIFS('Blockplanung April'!$16:$16,'Blockplanung April'!162:162,"Wahl 2")+SUMIFS('Blockplanung August'!$20:$20,'Blockplanung August'!162:162,"Päd")+SUMIFS('Blockplanung August'!$16:$16,'Blockplanung August'!162:162,"Orient.Ph.")+SUMIFS('Blockplanung August'!$16:$16,'Blockplanung August'!162:162,"Vertiefung")+SUMIFS('Blockplanung August'!$16:$16,'Blockplanung August'!162:162,"Wahl 1")+SUMIFS('Blockplanung August'!$16:$16,'Blockplanung August'!162:162,"Wahl 2")+SUMIFS('Blockplanung Oktober'!$20:$20,'Blockplanung Oktober'!162:162,"Päd")+SUMIFS('Blockplanung Oktober'!$16:$16,'Blockplanung Oktober'!162:162,"Orient.Ph.")+SUMIFS('Blockplanung Oktober'!$16:$16,'Blockplanung Oktober'!162:162,"Vertiefung")+SUMIFS('Blockplanung Oktober'!$16:$16,'Blockplanung Oktober'!162:162,"Wahl 1")+SUMIFS('Blockplanung Oktober'!$16:$16,'Blockplanung Oktober'!162:162,"Wahl 2")</f>
        <v>20.2</v>
      </c>
      <c r="I143" s="9">
        <f>(SUMIFS('Tageplanung April'!$20:$20,'Tageplanung April'!162:162,"Psych")+SUMIFS('Tageplanung April'!$19:$19,'Tageplanung April'!162:162,"Orient.Ph.")+SUMIFS('Tageplanung April'!$19:$19,'Tageplanung April'!162:162,"Vertiefung")+SUMIFS('Tageplanung April'!$19:$19,'Tageplanung April'!162:162,"Wahl 1")+SUMIFS('Tageplanung April'!$19:$19,'Tageplanung April'!162:162,"Wahl 2"))*(3+IF($D143="F",2,0))/5+(SUMIFS('Tageplanung August'!$20:$20,'Tageplanung August'!162:162,"Psych")+SUMIFS('Tageplanung August'!$19:$19,'Tageplanung August'!162:162,"Orient.Ph.")+SUMIFS('Tageplanung August'!$19:$19,'Tageplanung August'!162:162,"Vertiefung")+SUMIFS('Tageplanung August'!$19:$19,'Tageplanung August'!162:162,"Wahl 1")+SUMIFS('Tageplanung August'!$19:$19,'Tageplanung August'!162:162,"Wahl 2"))*(3+IF($D143="F",2,0))/5+(SUMIFS('Tageplanung Oktober'!$20:$20,'Tageplanung Oktober'!162:162,"Psych")+SUMIFS('Tageplanung Oktober'!$19:$19,'Tageplanung Oktober'!162:162,"Orient.Ph.")+SUMIFS('Tageplanung Oktober'!$19:$19,'Tageplanung Oktober'!162:162,"Vertiefung")+SUMIFS('Tageplanung Oktober'!$19:$19,'Tageplanung Oktober'!162:162,"Wahl 1")+SUMIFS('Tageplanung Oktober'!$19:$19,'Tageplanung Oktober'!162:162,"Wahl 2"))*(3+IF($D143="F",2,0))/5+SUMIFS('Blockplanung April'!$20:$20,'Blockplanung April'!162:162,"Psych")+SUMIFS('Blockplanung April'!$19:$19,'Blockplanung April'!162:162,"Orient.Ph.")+SUMIFS('Blockplanung April'!$19:$19,'Blockplanung April'!162:162,"Vertiefung")+SUMIFS('Blockplanung April'!$19:$19,'Blockplanung April'!162:162,"Wahl 1")+SUMIFS('Blockplanung April'!$19:$19,'Blockplanung April'!162:162,"Wahl 2")+SUMIFS('Blockplanung August'!$20:$20,'Blockplanung August'!162:162,"Psych")+SUMIFS('Blockplanung August'!$19:$19,'Blockplanung August'!162:162,"Orient.Ph.")+SUMIFS('Blockplanung August'!$19:$19,'Blockplanung August'!162:162,"Vertiefung")+SUMIFS('Blockplanung August'!$19:$19,'Blockplanung August'!162:162,"Wahl 1")+SUMIFS('Blockplanung August'!$19:$19,'Blockplanung August'!162:162,"Wahl 2")+SUMIFS('Blockplanung Oktober'!$20:$20,'Blockplanung Oktober'!162:162,"Psych")+SUMIFS('Blockplanung Oktober'!$19:$19,'Blockplanung Oktober'!162:162,"Orient.Ph.")+SUMIFS('Blockplanung Oktober'!$19:$19,'Blockplanung Oktober'!162:162,"Vertiefung")+SUMIFS('Blockplanung Oktober'!$19:$19,'Blockplanung Oktober'!162:162,"Wahl 1")+SUMIFS('Blockplanung Oktober'!$19:$19,'Blockplanung Oktober'!162:162,"Wahl 2")</f>
        <v>0</v>
      </c>
      <c r="J143" s="9">
        <f t="shared" si="14"/>
        <v>504</v>
      </c>
      <c r="K143" s="9">
        <f t="shared" si="10"/>
        <v>198</v>
      </c>
      <c r="L143" s="9">
        <f t="shared" si="11"/>
        <v>72</v>
      </c>
      <c r="M143" s="9">
        <f t="shared" si="12"/>
        <v>18</v>
      </c>
      <c r="N143" s="7">
        <f t="shared" si="13"/>
        <v>120</v>
      </c>
      <c r="O143" s="316"/>
    </row>
    <row r="144" spans="1:15" x14ac:dyDescent="0.2">
      <c r="A144" s="258"/>
      <c r="B144" s="308"/>
      <c r="C144" s="11">
        <v>50</v>
      </c>
      <c r="D144" s="39"/>
      <c r="E144" s="9">
        <f>(SUMIFS('Tageplanung April'!$20:$20,'Tageplanung April'!163:163,"APH")+SUMIFS('Tageplanung April'!$18:$18,'Tageplanung April'!163:163,"Orient.Ph.")+SUMIFS('Tageplanung April'!$18:$18,'Tageplanung April'!163:163,"Vertiefung")+SUMIFS('Tageplanung April'!$18:$18,'Tageplanung April'!163:163,"Wahl 1")+SUMIFS('Tageplanung April'!$18:$18,'Tageplanung April'!163:163,"Wahl 2"))*(3+IF($D144="F",2,0))/5+(SUMIFS('Tageplanung August'!$20:$20,'Tageplanung August'!163:163,"APH")+SUMIFS('Tageplanung August'!$18:$18,'Tageplanung August'!163:163,"Orient.Ph.")+SUMIFS('Tageplanung August'!$18:$18,'Tageplanung August'!163:163,"Vertiefung")+SUMIFS('Tageplanung August'!$18:$18,'Tageplanung August'!163:163,"Wahl 1")+SUMIFS('Tageplanung August'!$18:$18,'Tageplanung August'!163:163,"Wahl 2"))*(3+IF($D144="F",2,0))/5+(SUMIFS('Tageplanung Oktober'!$20:$20,'Tageplanung Oktober'!163:163,"APH")+SUMIFS('Tageplanung Oktober'!$18:$18,'Tageplanung Oktober'!163:163,"Orient.Ph.")+SUMIFS('Tageplanung Oktober'!$18:$18,'Tageplanung Oktober'!163:163,"Vertiefung")+SUMIFS('Tageplanung Oktober'!$18:$18,'Tageplanung Oktober'!163:163,"Wahl 1")+SUMIFS('Tageplanung Oktober'!$18:$18,'Tageplanung Oktober'!163:163,"Wahl 2"))*(3+IF($D144="F",2,0))/5+SUMIFS('Blockplanung April'!$20:$20,'Blockplanung April'!163:163,"APH")+SUMIFS('Blockplanung April'!$18:$18,'Blockplanung April'!163:163,"Orient.Ph.")+SUMIFS('Blockplanung April'!$18:$18,'Blockplanung April'!163:163,"Vertiefung")+SUMIFS('Blockplanung April'!$18:$18,'Blockplanung April'!163:163,"Wahl 1")+SUMIFS('Blockplanung April'!$18:$18,'Blockplanung April'!163:163,"Wahl 2")+SUMIFS('Blockplanung August'!$20:$20,'Blockplanung August'!163:163,"APH")+SUMIFS('Blockplanung August'!$18:$18,'Blockplanung August'!163:163,"Orient.Ph.")+SUMIFS('Blockplanung August'!$18:$18,'Blockplanung August'!163:163,"Vertiefung")+SUMIFS('Blockplanung August'!$18:$18,'Blockplanung August'!163:163,"Wahl 1")+SUMIFS('Blockplanung August'!$18:$18,'Blockplanung August'!163:163,"Wahl 2")+SUMIFS('Blockplanung Oktober'!$20:$20,'Blockplanung Oktober'!163:163,"APH")+SUMIFS('Blockplanung Oktober'!$18:$18,'Blockplanung Oktober'!163:163,"Orient.Ph.")+SUMIFS('Blockplanung Oktober'!$18:$18,'Blockplanung Oktober'!163:163,"Vertiefung")+SUMIFS('Blockplanung Oktober'!$18:$18,'Blockplanung Oktober'!163:163,"Wahl 1")+SUMIFS('Blockplanung Oktober'!$18:$18,'Blockplanung Oktober'!163:163,"Wahl 2")</f>
        <v>375.6</v>
      </c>
      <c r="F144" s="9">
        <f>(SUMIFS('Tageplanung April'!$20:$20,'Tageplanung April'!163:163,"AD")+SUMIFS('Tageplanung April'!$17:$17,'Tageplanung April'!163:163,"Orient.Ph.")+SUMIFS('Tageplanung April'!$17:$17,'Tageplanung April'!163:163,"Vertiefung")+SUMIFS('Tageplanung April'!$17:$17,'Tageplanung April'!163:163,"Wahl 1")+SUMIFS('Tageplanung April'!$17:$17,'Tageplanung April'!163:163,"Wahl 2"))*(3+IF($D144="F",2,0))/5+(SUMIFS('Tageplanung August'!$20:$20,'Tageplanung August'!163:163,"AD")+SUMIFS('Tageplanung August'!$17:$17,'Tageplanung August'!163:163,"Orient.Ph.")+SUMIFS('Tageplanung August'!$17:$17,'Tageplanung August'!163:163,"Vertiefung")+SUMIFS('Tageplanung August'!$17:$17,'Tageplanung August'!163:163,"Wahl 1")+SUMIFS('Tageplanung August'!$17:$17,'Tageplanung August'!163:163,"Wahl 2"))*(3+IF($D144="F",2,0))/5+(SUMIFS('Tageplanung Oktober'!$20:$20,'Tageplanung Oktober'!163:163,"AD")+SUMIFS('Tageplanung Oktober'!$17:$17,'Tageplanung Oktober'!163:163,"Orient.Ph.")+SUMIFS('Tageplanung Oktober'!$17:$17,'Tageplanung Oktober'!163:163,"Vertiefung")+SUMIFS('Tageplanung Oktober'!$17:$17,'Tageplanung Oktober'!163:163,"Wahl 1")+SUMIFS('Tageplanung Oktober'!$17:$17,'Tageplanung Oktober'!163:163,"Wahl 2"))*(3+IF($D144="F",2,0))/5+SUMIFS('Blockplanung April'!$20:$20,'Blockplanung April'!163:163,"AD")+SUMIFS('Blockplanung April'!$17:$17,'Blockplanung April'!163:163,"Orient.Ph.")+SUMIFS('Blockplanung April'!$17:$17,'Blockplanung April'!163:163,"Vertiefung")+SUMIFS('Blockplanung April'!$17:$17,'Blockplanung April'!163:163,"Wahl 1")+SUMIFS('Blockplanung April'!$17:$17,'Blockplanung April'!163:163,"Wahl 2")+SUMIFS('Blockplanung August'!$20:$20,'Blockplanung August'!163:163,"AD")+SUMIFS('Blockplanung August'!$17:$17,'Blockplanung August'!163:163,"Orient.Ph.")+SUMIFS('Blockplanung August'!$17:$17,'Blockplanung August'!163:163,"Vertiefung")+SUMIFS('Blockplanung August'!$17:$17,'Blockplanung August'!163:163,"Wahl 1")+SUMIFS('Blockplanung August'!$17:$17,'Blockplanung August'!163:163,"Wahl 2")+SUMIFS('Blockplanung Oktober'!$20:$20,'Blockplanung Oktober'!163:163,"AD")+SUMIFS('Blockplanung Oktober'!$17:$17,'Blockplanung Oktober'!163:163,"Orient.Ph.")+SUMIFS('Blockplanung Oktober'!$17:$17,'Blockplanung Oktober'!163:163,"Vertiefung")+SUMIFS('Blockplanung Oktober'!$17:$17,'Blockplanung Oktober'!163:163,"Wahl 1")+SUMIFS('Blockplanung Oktober'!$17:$17,'Blockplanung Oktober'!163:163,"Wahl 2")</f>
        <v>209.2</v>
      </c>
      <c r="G144" s="9">
        <f>(SUMIFS('Tageplanung April'!$20:$20,'Tageplanung April'!163:163,"KH")+SUMIFS('Tageplanung April'!$15:$15,'Tageplanung April'!163:163,"Orient.Ph.")+SUMIFS('Tageplanung April'!$15:$15,'Tageplanung April'!163:163,"Vertiefung")+SUMIFS('Tageplanung April'!$15:$15,'Tageplanung April'!163:163,"Wahl 1")+SUMIFS('Tageplanung April'!$15:$15,'Tageplanung April'!163:163,"Wahl 2"))*(3+IF($D144="F",2,0))/5+(SUMIFS('Tageplanung August'!$20:$20,'Tageplanung August'!163:163,"KH")+SUMIFS('Tageplanung August'!$15:$15,'Tageplanung August'!163:163,"Orient.Ph.")+SUMIFS('Tageplanung August'!$15:$15,'Tageplanung August'!163:163,"Vertiefung")+SUMIFS('Tageplanung August'!$15:$15,'Tageplanung August'!163:163,"Wahl 1")+SUMIFS('Tageplanung August'!$15:$15,'Tageplanung August'!163:163,"Wahl 2"))*(3+IF($D144="F",2,0))/5+(SUMIFS('Tageplanung Oktober'!$20:$20,'Tageplanung Oktober'!163:163,"KH")+SUMIFS('Tageplanung Oktober'!$15:$15,'Tageplanung Oktober'!163:163,"Orient.Ph.")+SUMIFS('Tageplanung Oktober'!$15:$15,'Tageplanung Oktober'!163:163,"Vertiefung")+SUMIFS('Tageplanung Oktober'!$15:$15,'Tageplanung Oktober'!163:163,"Wahl 1")+SUMIFS('Tageplanung Oktober'!$15:$15,'Tageplanung Oktober'!163:163,"Wahl 2"))*(3+IF($D144="F",2,0))/5+SUMIFS('Blockplanung April'!$20:$20,'Blockplanung April'!163:163,"KH")+SUMIFS('Blockplanung April'!$15:$15,'Blockplanung April'!163:163,"Orient.Ph.")+SUMIFS('Blockplanung April'!$15:$15,'Blockplanung April'!163:163,"Vertiefung")+SUMIFS('Blockplanung April'!$15:$15,'Blockplanung April'!163:163,"Wahl 1")+SUMIFS('Blockplanung April'!$15:$15,'Blockplanung April'!163:163,"Wahl 2")+SUMIFS('Blockplanung August'!$20:$20,'Blockplanung August'!163:163,"KH")+SUMIFS('Blockplanung August'!$15:$15,'Blockplanung August'!163:163,"Orient.Ph.")+SUMIFS('Blockplanung August'!$15:$15,'Blockplanung August'!163:163,"Vertiefung")+SUMIFS('Blockplanung August'!$15:$15,'Blockplanung August'!163:163,"Wahl 1")+SUMIFS('Blockplanung August'!$15:$15,'Blockplanung August'!163:163,"Wahl 2")+SUMIFS('Blockplanung Oktober'!$20:$20,'Blockplanung Oktober'!163:163,"KH")+SUMIFS('Blockplanung Oktober'!$15:$15,'Blockplanung Oktober'!163:163,"Orient.Ph.")+SUMIFS('Blockplanung Oktober'!$15:$15,'Blockplanung Oktober'!163:163,"Vertiefung")+SUMIFS('Blockplanung Oktober'!$15:$15,'Blockplanung Oktober'!163:163,"Wahl 1")+SUMIFS('Blockplanung Oktober'!$15:$15,'Blockplanung Oktober'!163:163,"Wahl 2")</f>
        <v>136.80000000000001</v>
      </c>
      <c r="H144" s="9">
        <f>(SUMIFS('Tageplanung April'!$20:$20,'Tageplanung April'!163:163,"Päd")+SUMIFS('Tageplanung April'!$16:$16,'Tageplanung April'!163:163,"Orient.Ph.")+SUMIFS('Tageplanung April'!$16:$16,'Tageplanung April'!163:163,"Vertiefung")+SUMIFS('Tageplanung April'!$16:$16,'Tageplanung April'!163:163,"Wahl 1")+SUMIFS('Tageplanung April'!$16:$16,'Tageplanung April'!163:163,"Wahl 2"))*(3+IF($D144="F",2,0))/5+(SUMIFS('Tageplanung August'!$20:$20,'Tageplanung August'!163:163,"Päd")+SUMIFS('Tageplanung August'!$16:$16,'Tageplanung August'!163:163,"Orient.Ph.")+SUMIFS('Tageplanung August'!$16:$16,'Tageplanung August'!163:163,"Vertiefung")+SUMIFS('Tageplanung August'!$16:$16,'Tageplanung August'!163:163,"Wahl 1")+SUMIFS('Tageplanung August'!$16:$16,'Tageplanung August'!163:163,"Wahl 2"))*(3+IF($D144="F",2,0))/5+(SUMIFS('Tageplanung Oktober'!$20:$20,'Tageplanung Oktober'!163:163,"Päd")+SUMIFS('Tageplanung Oktober'!$16:$16,'Tageplanung Oktober'!163:163,"Orient.Ph.")+SUMIFS('Tageplanung Oktober'!$16:$16,'Tageplanung Oktober'!163:163,"Vertiefung")+SUMIFS('Tageplanung Oktober'!$16:$16,'Tageplanung Oktober'!163:163,"Wahl 1")+SUMIFS('Tageplanung Oktober'!$16:$16,'Tageplanung Oktober'!163:163,"Wahl 2"))*(3+IF($D144="F",2,0))/5+SUMIFS('Blockplanung April'!$20:$20,'Blockplanung April'!163:163,"Päd")+SUMIFS('Blockplanung April'!$16:$16,'Blockplanung April'!163:163,"Orient.Ph.")+SUMIFS('Blockplanung April'!$16:$16,'Blockplanung April'!163:163,"Vertiefung")+SUMIFS('Blockplanung April'!$16:$16,'Blockplanung April'!163:163,"Wahl 1")+SUMIFS('Blockplanung April'!$16:$16,'Blockplanung April'!163:163,"Wahl 2")+SUMIFS('Blockplanung August'!$20:$20,'Blockplanung August'!163:163,"Päd")+SUMIFS('Blockplanung August'!$16:$16,'Blockplanung August'!163:163,"Orient.Ph.")+SUMIFS('Blockplanung August'!$16:$16,'Blockplanung August'!163:163,"Vertiefung")+SUMIFS('Blockplanung August'!$16:$16,'Blockplanung August'!163:163,"Wahl 1")+SUMIFS('Blockplanung August'!$16:$16,'Blockplanung August'!163:163,"Wahl 2")+SUMIFS('Blockplanung Oktober'!$20:$20,'Blockplanung Oktober'!163:163,"Päd")+SUMIFS('Blockplanung Oktober'!$16:$16,'Blockplanung Oktober'!163:163,"Orient.Ph.")+SUMIFS('Blockplanung Oktober'!$16:$16,'Blockplanung Oktober'!163:163,"Vertiefung")+SUMIFS('Blockplanung Oktober'!$16:$16,'Blockplanung Oktober'!163:163,"Wahl 1")+SUMIFS('Blockplanung Oktober'!$16:$16,'Blockplanung Oktober'!163:163,"Wahl 2")</f>
        <v>27.2</v>
      </c>
      <c r="I144" s="9">
        <f>(SUMIFS('Tageplanung April'!$20:$20,'Tageplanung April'!163:163,"Psych")+SUMIFS('Tageplanung April'!$19:$19,'Tageplanung April'!163:163,"Orient.Ph.")+SUMIFS('Tageplanung April'!$19:$19,'Tageplanung April'!163:163,"Vertiefung")+SUMIFS('Tageplanung April'!$19:$19,'Tageplanung April'!163:163,"Wahl 1")+SUMIFS('Tageplanung April'!$19:$19,'Tageplanung April'!163:163,"Wahl 2"))*(3+IF($D144="F",2,0))/5+(SUMIFS('Tageplanung August'!$20:$20,'Tageplanung August'!163:163,"Psych")+SUMIFS('Tageplanung August'!$19:$19,'Tageplanung August'!163:163,"Orient.Ph.")+SUMIFS('Tageplanung August'!$19:$19,'Tageplanung August'!163:163,"Vertiefung")+SUMIFS('Tageplanung August'!$19:$19,'Tageplanung August'!163:163,"Wahl 1")+SUMIFS('Tageplanung August'!$19:$19,'Tageplanung August'!163:163,"Wahl 2"))*(3+IF($D144="F",2,0))/5+(SUMIFS('Tageplanung Oktober'!$20:$20,'Tageplanung Oktober'!163:163,"Psych")+SUMIFS('Tageplanung Oktober'!$19:$19,'Tageplanung Oktober'!163:163,"Orient.Ph.")+SUMIFS('Tageplanung Oktober'!$19:$19,'Tageplanung Oktober'!163:163,"Vertiefung")+SUMIFS('Tageplanung Oktober'!$19:$19,'Tageplanung Oktober'!163:163,"Wahl 1")+SUMIFS('Tageplanung Oktober'!$19:$19,'Tageplanung Oktober'!163:163,"Wahl 2"))*(3+IF($D144="F",2,0))/5+SUMIFS('Blockplanung April'!$20:$20,'Blockplanung April'!163:163,"Psych")+SUMIFS('Blockplanung April'!$19:$19,'Blockplanung April'!163:163,"Orient.Ph.")+SUMIFS('Blockplanung April'!$19:$19,'Blockplanung April'!163:163,"Vertiefung")+SUMIFS('Blockplanung April'!$19:$19,'Blockplanung April'!163:163,"Wahl 1")+SUMIFS('Blockplanung April'!$19:$19,'Blockplanung April'!163:163,"Wahl 2")+SUMIFS('Blockplanung August'!$20:$20,'Blockplanung August'!163:163,"Psych")+SUMIFS('Blockplanung August'!$19:$19,'Blockplanung August'!163:163,"Orient.Ph.")+SUMIFS('Blockplanung August'!$19:$19,'Blockplanung August'!163:163,"Vertiefung")+SUMIFS('Blockplanung August'!$19:$19,'Blockplanung August'!163:163,"Wahl 1")+SUMIFS('Blockplanung August'!$19:$19,'Blockplanung August'!163:163,"Wahl 2")+SUMIFS('Blockplanung Oktober'!$20:$20,'Blockplanung Oktober'!163:163,"Psych")+SUMIFS('Blockplanung Oktober'!$19:$19,'Blockplanung Oktober'!163:163,"Orient.Ph.")+SUMIFS('Blockplanung Oktober'!$19:$19,'Blockplanung Oktober'!163:163,"Vertiefung")+SUMIFS('Blockplanung Oktober'!$19:$19,'Blockplanung Oktober'!163:163,"Wahl 1")+SUMIFS('Blockplanung Oktober'!$19:$19,'Blockplanung Oktober'!163:163,"Wahl 2")</f>
        <v>0</v>
      </c>
      <c r="J144" s="9">
        <f t="shared" si="14"/>
        <v>504</v>
      </c>
      <c r="K144" s="9">
        <f t="shared" si="10"/>
        <v>198</v>
      </c>
      <c r="L144" s="9">
        <f t="shared" si="11"/>
        <v>72</v>
      </c>
      <c r="M144" s="9">
        <f t="shared" si="12"/>
        <v>18</v>
      </c>
      <c r="N144" s="7">
        <f t="shared" si="13"/>
        <v>120</v>
      </c>
      <c r="O144" s="316"/>
    </row>
    <row r="145" spans="1:15" x14ac:dyDescent="0.2">
      <c r="A145" s="258"/>
      <c r="B145" s="308"/>
      <c r="C145" s="11">
        <v>51</v>
      </c>
      <c r="D145" s="39" t="s">
        <v>27</v>
      </c>
      <c r="E145" s="9">
        <f>(SUMIFS('Tageplanung April'!$20:$20,'Tageplanung April'!164:164,"APH")+SUMIFS('Tageplanung April'!$18:$18,'Tageplanung April'!164:164,"Orient.Ph.")+SUMIFS('Tageplanung April'!$18:$18,'Tageplanung April'!164:164,"Vertiefung")+SUMIFS('Tageplanung April'!$18:$18,'Tageplanung April'!164:164,"Wahl 1")+SUMIFS('Tageplanung April'!$18:$18,'Tageplanung April'!164:164,"Wahl 2"))*(3+IF($D145="F",2,0))/5+(SUMIFS('Tageplanung August'!$20:$20,'Tageplanung August'!164:164,"APH")+SUMIFS('Tageplanung August'!$18:$18,'Tageplanung August'!164:164,"Orient.Ph.")+SUMIFS('Tageplanung August'!$18:$18,'Tageplanung August'!164:164,"Vertiefung")+SUMIFS('Tageplanung August'!$18:$18,'Tageplanung August'!164:164,"Wahl 1")+SUMIFS('Tageplanung August'!$18:$18,'Tageplanung August'!164:164,"Wahl 2"))*(3+IF($D145="F",2,0))/5+(SUMIFS('Tageplanung Oktober'!$20:$20,'Tageplanung Oktober'!164:164,"APH")+SUMIFS('Tageplanung Oktober'!$18:$18,'Tageplanung Oktober'!164:164,"Orient.Ph.")+SUMIFS('Tageplanung Oktober'!$18:$18,'Tageplanung Oktober'!164:164,"Vertiefung")+SUMIFS('Tageplanung Oktober'!$18:$18,'Tageplanung Oktober'!164:164,"Wahl 1")+SUMIFS('Tageplanung Oktober'!$18:$18,'Tageplanung Oktober'!164:164,"Wahl 2"))*(3+IF($D145="F",2,0))/5+SUMIFS('Blockplanung April'!$20:$20,'Blockplanung April'!164:164,"APH")+SUMIFS('Blockplanung April'!$18:$18,'Blockplanung April'!164:164,"Orient.Ph.")+SUMIFS('Blockplanung April'!$18:$18,'Blockplanung April'!164:164,"Vertiefung")+SUMIFS('Blockplanung April'!$18:$18,'Blockplanung April'!164:164,"Wahl 1")+SUMIFS('Blockplanung April'!$18:$18,'Blockplanung April'!164:164,"Wahl 2")+SUMIFS('Blockplanung August'!$20:$20,'Blockplanung August'!164:164,"APH")+SUMIFS('Blockplanung August'!$18:$18,'Blockplanung August'!164:164,"Orient.Ph.")+SUMIFS('Blockplanung August'!$18:$18,'Blockplanung August'!164:164,"Vertiefung")+SUMIFS('Blockplanung August'!$18:$18,'Blockplanung August'!164:164,"Wahl 1")+SUMIFS('Blockplanung August'!$18:$18,'Blockplanung August'!164:164,"Wahl 2")+SUMIFS('Blockplanung Oktober'!$20:$20,'Blockplanung Oktober'!164:164,"APH")+SUMIFS('Blockplanung Oktober'!$18:$18,'Blockplanung Oktober'!164:164,"Orient.Ph.")+SUMIFS('Blockplanung Oktober'!$18:$18,'Blockplanung Oktober'!164:164,"Vertiefung")+SUMIFS('Blockplanung Oktober'!$18:$18,'Blockplanung Oktober'!164:164,"Wahl 1")+SUMIFS('Blockplanung Oktober'!$18:$18,'Blockplanung Oktober'!164:164,"Wahl 2")</f>
        <v>572</v>
      </c>
      <c r="F145" s="9">
        <f>(SUMIFS('Tageplanung April'!$20:$20,'Tageplanung April'!164:164,"AD")+SUMIFS('Tageplanung April'!$17:$17,'Tageplanung April'!164:164,"Orient.Ph.")+SUMIFS('Tageplanung April'!$17:$17,'Tageplanung April'!164:164,"Vertiefung")+SUMIFS('Tageplanung April'!$17:$17,'Tageplanung April'!164:164,"Wahl 1")+SUMIFS('Tageplanung April'!$17:$17,'Tageplanung April'!164:164,"Wahl 2"))*(3+IF($D145="F",2,0))/5+(SUMIFS('Tageplanung August'!$20:$20,'Tageplanung August'!164:164,"AD")+SUMIFS('Tageplanung August'!$17:$17,'Tageplanung August'!164:164,"Orient.Ph.")+SUMIFS('Tageplanung August'!$17:$17,'Tageplanung August'!164:164,"Vertiefung")+SUMIFS('Tageplanung August'!$17:$17,'Tageplanung August'!164:164,"Wahl 1")+SUMIFS('Tageplanung August'!$17:$17,'Tageplanung August'!164:164,"Wahl 2"))*(3+IF($D145="F",2,0))/5+(SUMIFS('Tageplanung Oktober'!$20:$20,'Tageplanung Oktober'!164:164,"AD")+SUMIFS('Tageplanung Oktober'!$17:$17,'Tageplanung Oktober'!164:164,"Orient.Ph.")+SUMIFS('Tageplanung Oktober'!$17:$17,'Tageplanung Oktober'!164:164,"Vertiefung")+SUMIFS('Tageplanung Oktober'!$17:$17,'Tageplanung Oktober'!164:164,"Wahl 1")+SUMIFS('Tageplanung Oktober'!$17:$17,'Tageplanung Oktober'!164:164,"Wahl 2"))*(3+IF($D145="F",2,0))/5+SUMIFS('Blockplanung April'!$20:$20,'Blockplanung April'!164:164,"AD")+SUMIFS('Blockplanung April'!$17:$17,'Blockplanung April'!164:164,"Orient.Ph.")+SUMIFS('Blockplanung April'!$17:$17,'Blockplanung April'!164:164,"Vertiefung")+SUMIFS('Blockplanung April'!$17:$17,'Blockplanung April'!164:164,"Wahl 1")+SUMIFS('Blockplanung April'!$17:$17,'Blockplanung April'!164:164,"Wahl 2")+SUMIFS('Blockplanung August'!$20:$20,'Blockplanung August'!164:164,"AD")+SUMIFS('Blockplanung August'!$17:$17,'Blockplanung August'!164:164,"Orient.Ph.")+SUMIFS('Blockplanung August'!$17:$17,'Blockplanung August'!164:164,"Vertiefung")+SUMIFS('Blockplanung August'!$17:$17,'Blockplanung August'!164:164,"Wahl 1")+SUMIFS('Blockplanung August'!$17:$17,'Blockplanung August'!164:164,"Wahl 2")+SUMIFS('Blockplanung Oktober'!$20:$20,'Blockplanung Oktober'!164:164,"AD")+SUMIFS('Blockplanung Oktober'!$17:$17,'Blockplanung Oktober'!164:164,"Orient.Ph.")+SUMIFS('Blockplanung Oktober'!$17:$17,'Blockplanung Oktober'!164:164,"Vertiefung")+SUMIFS('Blockplanung Oktober'!$17:$17,'Blockplanung Oktober'!164:164,"Wahl 1")+SUMIFS('Blockplanung Oktober'!$17:$17,'Blockplanung Oktober'!164:164,"Wahl 2")</f>
        <v>317</v>
      </c>
      <c r="G145" s="9">
        <f>(SUMIFS('Tageplanung April'!$20:$20,'Tageplanung April'!164:164,"KH")+SUMIFS('Tageplanung April'!$15:$15,'Tageplanung April'!164:164,"Orient.Ph.")+SUMIFS('Tageplanung April'!$15:$15,'Tageplanung April'!164:164,"Vertiefung")+SUMIFS('Tageplanung April'!$15:$15,'Tageplanung April'!164:164,"Wahl 1")+SUMIFS('Tageplanung April'!$15:$15,'Tageplanung April'!164:164,"Wahl 2"))*(3+IF($D145="F",2,0))/5+(SUMIFS('Tageplanung August'!$20:$20,'Tageplanung August'!164:164,"KH")+SUMIFS('Tageplanung August'!$15:$15,'Tageplanung August'!164:164,"Orient.Ph.")+SUMIFS('Tageplanung August'!$15:$15,'Tageplanung August'!164:164,"Vertiefung")+SUMIFS('Tageplanung August'!$15:$15,'Tageplanung August'!164:164,"Wahl 1")+SUMIFS('Tageplanung August'!$15:$15,'Tageplanung August'!164:164,"Wahl 2"))*(3+IF($D145="F",2,0))/5+(SUMIFS('Tageplanung Oktober'!$20:$20,'Tageplanung Oktober'!164:164,"KH")+SUMIFS('Tageplanung Oktober'!$15:$15,'Tageplanung Oktober'!164:164,"Orient.Ph.")+SUMIFS('Tageplanung Oktober'!$15:$15,'Tageplanung Oktober'!164:164,"Vertiefung")+SUMIFS('Tageplanung Oktober'!$15:$15,'Tageplanung Oktober'!164:164,"Wahl 1")+SUMIFS('Tageplanung Oktober'!$15:$15,'Tageplanung Oktober'!164:164,"Wahl 2"))*(3+IF($D145="F",2,0))/5+SUMIFS('Blockplanung April'!$20:$20,'Blockplanung April'!164:164,"KH")+SUMIFS('Blockplanung April'!$15:$15,'Blockplanung April'!164:164,"Orient.Ph.")+SUMIFS('Blockplanung April'!$15:$15,'Blockplanung April'!164:164,"Vertiefung")+SUMIFS('Blockplanung April'!$15:$15,'Blockplanung April'!164:164,"Wahl 1")+SUMIFS('Blockplanung April'!$15:$15,'Blockplanung April'!164:164,"Wahl 2")+SUMIFS('Blockplanung August'!$20:$20,'Blockplanung August'!164:164,"KH")+SUMIFS('Blockplanung August'!$15:$15,'Blockplanung August'!164:164,"Orient.Ph.")+SUMIFS('Blockplanung August'!$15:$15,'Blockplanung August'!164:164,"Vertiefung")+SUMIFS('Blockplanung August'!$15:$15,'Blockplanung August'!164:164,"Wahl 1")+SUMIFS('Blockplanung August'!$15:$15,'Blockplanung August'!164:164,"Wahl 2")+SUMIFS('Blockplanung Oktober'!$20:$20,'Blockplanung Oktober'!164:164,"KH")+SUMIFS('Blockplanung Oktober'!$15:$15,'Blockplanung Oktober'!164:164,"Orient.Ph.")+SUMIFS('Blockplanung Oktober'!$15:$15,'Blockplanung Oktober'!164:164,"Vertiefung")+SUMIFS('Blockplanung Oktober'!$15:$15,'Blockplanung Oktober'!164:164,"Wahl 1")+SUMIFS('Blockplanung Oktober'!$15:$15,'Blockplanung Oktober'!164:164,"Wahl 2")</f>
        <v>200</v>
      </c>
      <c r="H145" s="9">
        <f>(SUMIFS('Tageplanung April'!$20:$20,'Tageplanung April'!164:164,"Päd")+SUMIFS('Tageplanung April'!$16:$16,'Tageplanung April'!164:164,"Orient.Ph.")+SUMIFS('Tageplanung April'!$16:$16,'Tageplanung April'!164:164,"Vertiefung")+SUMIFS('Tageplanung April'!$16:$16,'Tageplanung April'!164:164,"Wahl 1")+SUMIFS('Tageplanung April'!$16:$16,'Tageplanung April'!164:164,"Wahl 2"))*(3+IF($D145="F",2,0))/5+(SUMIFS('Tageplanung August'!$20:$20,'Tageplanung August'!164:164,"Päd")+SUMIFS('Tageplanung August'!$16:$16,'Tageplanung August'!164:164,"Orient.Ph.")+SUMIFS('Tageplanung August'!$16:$16,'Tageplanung August'!164:164,"Vertiefung")+SUMIFS('Tageplanung August'!$16:$16,'Tageplanung August'!164:164,"Wahl 1")+SUMIFS('Tageplanung August'!$16:$16,'Tageplanung August'!164:164,"Wahl 2"))*(3+IF($D145="F",2,0))/5+(SUMIFS('Tageplanung Oktober'!$20:$20,'Tageplanung Oktober'!164:164,"Päd")+SUMIFS('Tageplanung Oktober'!$16:$16,'Tageplanung Oktober'!164:164,"Orient.Ph.")+SUMIFS('Tageplanung Oktober'!$16:$16,'Tageplanung Oktober'!164:164,"Vertiefung")+SUMIFS('Tageplanung Oktober'!$16:$16,'Tageplanung Oktober'!164:164,"Wahl 1")+SUMIFS('Tageplanung Oktober'!$16:$16,'Tageplanung Oktober'!164:164,"Wahl 2"))*(3+IF($D145="F",2,0))/5+SUMIFS('Blockplanung April'!$20:$20,'Blockplanung April'!164:164,"Päd")+SUMIFS('Blockplanung April'!$16:$16,'Blockplanung April'!164:164,"Orient.Ph.")+SUMIFS('Blockplanung April'!$16:$16,'Blockplanung April'!164:164,"Vertiefung")+SUMIFS('Blockplanung April'!$16:$16,'Blockplanung April'!164:164,"Wahl 1")+SUMIFS('Blockplanung April'!$16:$16,'Blockplanung April'!164:164,"Wahl 2")+SUMIFS('Blockplanung August'!$20:$20,'Blockplanung August'!164:164,"Päd")+SUMIFS('Blockplanung August'!$16:$16,'Blockplanung August'!164:164,"Orient.Ph.")+SUMIFS('Blockplanung August'!$16:$16,'Blockplanung August'!164:164,"Vertiefung")+SUMIFS('Blockplanung August'!$16:$16,'Blockplanung August'!164:164,"Wahl 1")+SUMIFS('Blockplanung August'!$16:$16,'Blockplanung August'!164:164,"Wahl 2")+SUMIFS('Blockplanung Oktober'!$20:$20,'Blockplanung Oktober'!164:164,"Päd")+SUMIFS('Blockplanung Oktober'!$16:$16,'Blockplanung Oktober'!164:164,"Orient.Ph.")+SUMIFS('Blockplanung Oktober'!$16:$16,'Blockplanung Oktober'!164:164,"Vertiefung")+SUMIFS('Blockplanung Oktober'!$16:$16,'Blockplanung Oktober'!164:164,"Wahl 1")+SUMIFS('Blockplanung Oktober'!$16:$16,'Blockplanung Oktober'!164:164,"Wahl 2")</f>
        <v>39</v>
      </c>
      <c r="I145" s="9">
        <f>(SUMIFS('Tageplanung April'!$20:$20,'Tageplanung April'!164:164,"Psych")+SUMIFS('Tageplanung April'!$19:$19,'Tageplanung April'!164:164,"Orient.Ph.")+SUMIFS('Tageplanung April'!$19:$19,'Tageplanung April'!164:164,"Vertiefung")+SUMIFS('Tageplanung April'!$19:$19,'Tageplanung April'!164:164,"Wahl 1")+SUMIFS('Tageplanung April'!$19:$19,'Tageplanung April'!164:164,"Wahl 2"))*(3+IF($D145="F",2,0))/5+(SUMIFS('Tageplanung August'!$20:$20,'Tageplanung August'!164:164,"Psych")+SUMIFS('Tageplanung August'!$19:$19,'Tageplanung August'!164:164,"Orient.Ph.")+SUMIFS('Tageplanung August'!$19:$19,'Tageplanung August'!164:164,"Vertiefung")+SUMIFS('Tageplanung August'!$19:$19,'Tageplanung August'!164:164,"Wahl 1")+SUMIFS('Tageplanung August'!$19:$19,'Tageplanung August'!164:164,"Wahl 2"))*(3+IF($D145="F",2,0))/5+(SUMIFS('Tageplanung Oktober'!$20:$20,'Tageplanung Oktober'!164:164,"Psych")+SUMIFS('Tageplanung Oktober'!$19:$19,'Tageplanung Oktober'!164:164,"Orient.Ph.")+SUMIFS('Tageplanung Oktober'!$19:$19,'Tageplanung Oktober'!164:164,"Vertiefung")+SUMIFS('Tageplanung Oktober'!$19:$19,'Tageplanung Oktober'!164:164,"Wahl 1")+SUMIFS('Tageplanung Oktober'!$19:$19,'Tageplanung Oktober'!164:164,"Wahl 2"))*(3+IF($D145="F",2,0))/5+SUMIFS('Blockplanung April'!$20:$20,'Blockplanung April'!164:164,"Psych")+SUMIFS('Blockplanung April'!$19:$19,'Blockplanung April'!164:164,"Orient.Ph.")+SUMIFS('Blockplanung April'!$19:$19,'Blockplanung April'!164:164,"Vertiefung")+SUMIFS('Blockplanung April'!$19:$19,'Blockplanung April'!164:164,"Wahl 1")+SUMIFS('Blockplanung April'!$19:$19,'Blockplanung April'!164:164,"Wahl 2")+SUMIFS('Blockplanung August'!$20:$20,'Blockplanung August'!164:164,"Psych")+SUMIFS('Blockplanung August'!$19:$19,'Blockplanung August'!164:164,"Orient.Ph.")+SUMIFS('Blockplanung August'!$19:$19,'Blockplanung August'!164:164,"Vertiefung")+SUMIFS('Blockplanung August'!$19:$19,'Blockplanung August'!164:164,"Wahl 1")+SUMIFS('Blockplanung August'!$19:$19,'Blockplanung August'!164:164,"Wahl 2")+SUMIFS('Blockplanung Oktober'!$20:$20,'Blockplanung Oktober'!164:164,"Psych")+SUMIFS('Blockplanung Oktober'!$19:$19,'Blockplanung Oktober'!164:164,"Orient.Ph.")+SUMIFS('Blockplanung Oktober'!$19:$19,'Blockplanung Oktober'!164:164,"Vertiefung")+SUMIFS('Blockplanung Oktober'!$19:$19,'Blockplanung Oktober'!164:164,"Wahl 1")+SUMIFS('Blockplanung Oktober'!$19:$19,'Blockplanung Oktober'!164:164,"Wahl 2")</f>
        <v>0</v>
      </c>
      <c r="J145" s="9">
        <f t="shared" si="14"/>
        <v>504</v>
      </c>
      <c r="K145" s="9">
        <f t="shared" si="10"/>
        <v>198</v>
      </c>
      <c r="L145" s="9">
        <f t="shared" si="11"/>
        <v>72</v>
      </c>
      <c r="M145" s="9">
        <f t="shared" si="12"/>
        <v>18</v>
      </c>
      <c r="N145" s="7">
        <f t="shared" si="13"/>
        <v>120</v>
      </c>
      <c r="O145" s="316"/>
    </row>
    <row r="146" spans="1:15" ht="13.5" thickBot="1" x14ac:dyDescent="0.25">
      <c r="A146" s="291"/>
      <c r="B146" s="308"/>
      <c r="C146" s="11">
        <v>52</v>
      </c>
      <c r="D146" s="39" t="s">
        <v>27</v>
      </c>
      <c r="E146" s="9">
        <f>(SUMIFS('Tageplanung April'!$20:$20,'Tageplanung April'!165:165,"APH")+SUMIFS('Tageplanung April'!$18:$18,'Tageplanung April'!165:165,"Orient.Ph.")+SUMIFS('Tageplanung April'!$18:$18,'Tageplanung April'!165:165,"Vertiefung")+SUMIFS('Tageplanung April'!$18:$18,'Tageplanung April'!165:165,"Wahl 1")+SUMIFS('Tageplanung April'!$18:$18,'Tageplanung April'!165:165,"Wahl 2"))*(3+IF($D146="F",2,0))/5+(SUMIFS('Tageplanung August'!$20:$20,'Tageplanung August'!165:165,"APH")+SUMIFS('Tageplanung August'!$18:$18,'Tageplanung August'!165:165,"Orient.Ph.")+SUMIFS('Tageplanung August'!$18:$18,'Tageplanung August'!165:165,"Vertiefung")+SUMIFS('Tageplanung August'!$18:$18,'Tageplanung August'!165:165,"Wahl 1")+SUMIFS('Tageplanung August'!$18:$18,'Tageplanung August'!165:165,"Wahl 2"))*(3+IF($D146="F",2,0))/5+(SUMIFS('Tageplanung Oktober'!$20:$20,'Tageplanung Oktober'!165:165,"APH")+SUMIFS('Tageplanung Oktober'!$18:$18,'Tageplanung Oktober'!165:165,"Orient.Ph.")+SUMIFS('Tageplanung Oktober'!$18:$18,'Tageplanung Oktober'!165:165,"Vertiefung")+SUMIFS('Tageplanung Oktober'!$18:$18,'Tageplanung Oktober'!165:165,"Wahl 1")+SUMIFS('Tageplanung Oktober'!$18:$18,'Tageplanung Oktober'!165:165,"Wahl 2"))*(3+IF($D146="F",2,0))/5+SUMIFS('Blockplanung April'!$20:$20,'Blockplanung April'!165:165,"APH")+SUMIFS('Blockplanung April'!$18:$18,'Blockplanung April'!165:165,"Orient.Ph.")+SUMIFS('Blockplanung April'!$18:$18,'Blockplanung April'!165:165,"Vertiefung")+SUMIFS('Blockplanung April'!$18:$18,'Blockplanung April'!165:165,"Wahl 1")+SUMIFS('Blockplanung April'!$18:$18,'Blockplanung April'!165:165,"Wahl 2")+SUMIFS('Blockplanung August'!$20:$20,'Blockplanung August'!165:165,"APH")+SUMIFS('Blockplanung August'!$18:$18,'Blockplanung August'!165:165,"Orient.Ph.")+SUMIFS('Blockplanung August'!$18:$18,'Blockplanung August'!165:165,"Vertiefung")+SUMIFS('Blockplanung August'!$18:$18,'Blockplanung August'!165:165,"Wahl 1")+SUMIFS('Blockplanung August'!$18:$18,'Blockplanung August'!165:165,"Wahl 2")+SUMIFS('Blockplanung Oktober'!$20:$20,'Blockplanung Oktober'!165:165,"APH")+SUMIFS('Blockplanung Oktober'!$18:$18,'Blockplanung Oktober'!165:165,"Orient.Ph.")+SUMIFS('Blockplanung Oktober'!$18:$18,'Blockplanung Oktober'!165:165,"Vertiefung")+SUMIFS('Blockplanung Oktober'!$18:$18,'Blockplanung Oktober'!165:165,"Wahl 1")+SUMIFS('Blockplanung Oktober'!$18:$18,'Blockplanung Oktober'!165:165,"Wahl 2")</f>
        <v>592</v>
      </c>
      <c r="F146" s="9">
        <f>(SUMIFS('Tageplanung April'!$20:$20,'Tageplanung April'!165:165,"AD")+SUMIFS('Tageplanung April'!$17:$17,'Tageplanung April'!165:165,"Orient.Ph.")+SUMIFS('Tageplanung April'!$17:$17,'Tageplanung April'!165:165,"Vertiefung")+SUMIFS('Tageplanung April'!$17:$17,'Tageplanung April'!165:165,"Wahl 1")+SUMIFS('Tageplanung April'!$17:$17,'Tageplanung April'!165:165,"Wahl 2"))*(3+IF($D146="F",2,0))/5+(SUMIFS('Tageplanung August'!$20:$20,'Tageplanung August'!165:165,"AD")+SUMIFS('Tageplanung August'!$17:$17,'Tageplanung August'!165:165,"Orient.Ph.")+SUMIFS('Tageplanung August'!$17:$17,'Tageplanung August'!165:165,"Vertiefung")+SUMIFS('Tageplanung August'!$17:$17,'Tageplanung August'!165:165,"Wahl 1")+SUMIFS('Tageplanung August'!$17:$17,'Tageplanung August'!165:165,"Wahl 2"))*(3+IF($D146="F",2,0))/5+(SUMIFS('Tageplanung Oktober'!$20:$20,'Tageplanung Oktober'!165:165,"AD")+SUMIFS('Tageplanung Oktober'!$17:$17,'Tageplanung Oktober'!165:165,"Orient.Ph.")+SUMIFS('Tageplanung Oktober'!$17:$17,'Tageplanung Oktober'!165:165,"Vertiefung")+SUMIFS('Tageplanung Oktober'!$17:$17,'Tageplanung Oktober'!165:165,"Wahl 1")+SUMIFS('Tageplanung Oktober'!$17:$17,'Tageplanung Oktober'!165:165,"Wahl 2"))*(3+IF($D146="F",2,0))/5+SUMIFS('Blockplanung April'!$20:$20,'Blockplanung April'!165:165,"AD")+SUMIFS('Blockplanung April'!$17:$17,'Blockplanung April'!165:165,"Orient.Ph.")+SUMIFS('Blockplanung April'!$17:$17,'Blockplanung April'!165:165,"Vertiefung")+SUMIFS('Blockplanung April'!$17:$17,'Blockplanung April'!165:165,"Wahl 1")+SUMIFS('Blockplanung April'!$17:$17,'Blockplanung April'!165:165,"Wahl 2")+SUMIFS('Blockplanung August'!$20:$20,'Blockplanung August'!165:165,"AD")+SUMIFS('Blockplanung August'!$17:$17,'Blockplanung August'!165:165,"Orient.Ph.")+SUMIFS('Blockplanung August'!$17:$17,'Blockplanung August'!165:165,"Vertiefung")+SUMIFS('Blockplanung August'!$17:$17,'Blockplanung August'!165:165,"Wahl 1")+SUMIFS('Blockplanung August'!$17:$17,'Blockplanung August'!165:165,"Wahl 2")+SUMIFS('Blockplanung Oktober'!$20:$20,'Blockplanung Oktober'!165:165,"AD")+SUMIFS('Blockplanung Oktober'!$17:$17,'Blockplanung Oktober'!165:165,"Orient.Ph.")+SUMIFS('Blockplanung Oktober'!$17:$17,'Blockplanung Oktober'!165:165,"Vertiefung")+SUMIFS('Blockplanung Oktober'!$17:$17,'Blockplanung Oktober'!165:165,"Wahl 1")+SUMIFS('Blockplanung Oktober'!$17:$17,'Blockplanung Oktober'!165:165,"Wahl 2")</f>
        <v>337</v>
      </c>
      <c r="G146" s="9">
        <f>(SUMIFS('Tageplanung April'!$20:$20,'Tageplanung April'!165:165,"KH")+SUMIFS('Tageplanung April'!$15:$15,'Tageplanung April'!165:165,"Orient.Ph.")+SUMIFS('Tageplanung April'!$15:$15,'Tageplanung April'!165:165,"Vertiefung")+SUMIFS('Tageplanung April'!$15:$15,'Tageplanung April'!165:165,"Wahl 1")+SUMIFS('Tageplanung April'!$15:$15,'Tageplanung April'!165:165,"Wahl 2"))*(3+IF($D146="F",2,0))/5+(SUMIFS('Tageplanung August'!$20:$20,'Tageplanung August'!165:165,"KH")+SUMIFS('Tageplanung August'!$15:$15,'Tageplanung August'!165:165,"Orient.Ph.")+SUMIFS('Tageplanung August'!$15:$15,'Tageplanung August'!165:165,"Vertiefung")+SUMIFS('Tageplanung August'!$15:$15,'Tageplanung August'!165:165,"Wahl 1")+SUMIFS('Tageplanung August'!$15:$15,'Tageplanung August'!165:165,"Wahl 2"))*(3+IF($D146="F",2,0))/5+(SUMIFS('Tageplanung Oktober'!$20:$20,'Tageplanung Oktober'!165:165,"KH")+SUMIFS('Tageplanung Oktober'!$15:$15,'Tageplanung Oktober'!165:165,"Orient.Ph.")+SUMIFS('Tageplanung Oktober'!$15:$15,'Tageplanung Oktober'!165:165,"Vertiefung")+SUMIFS('Tageplanung Oktober'!$15:$15,'Tageplanung Oktober'!165:165,"Wahl 1")+SUMIFS('Tageplanung Oktober'!$15:$15,'Tageplanung Oktober'!165:165,"Wahl 2"))*(3+IF($D146="F",2,0))/5+SUMIFS('Blockplanung April'!$20:$20,'Blockplanung April'!165:165,"KH")+SUMIFS('Blockplanung April'!$15:$15,'Blockplanung April'!165:165,"Orient.Ph.")+SUMIFS('Blockplanung April'!$15:$15,'Blockplanung April'!165:165,"Vertiefung")+SUMIFS('Blockplanung April'!$15:$15,'Blockplanung April'!165:165,"Wahl 1")+SUMIFS('Blockplanung April'!$15:$15,'Blockplanung April'!165:165,"Wahl 2")+SUMIFS('Blockplanung August'!$20:$20,'Blockplanung August'!165:165,"KH")+SUMIFS('Blockplanung August'!$15:$15,'Blockplanung August'!165:165,"Orient.Ph.")+SUMIFS('Blockplanung August'!$15:$15,'Blockplanung August'!165:165,"Vertiefung")+SUMIFS('Blockplanung August'!$15:$15,'Blockplanung August'!165:165,"Wahl 1")+SUMIFS('Blockplanung August'!$15:$15,'Blockplanung August'!165:165,"Wahl 2")+SUMIFS('Blockplanung Oktober'!$20:$20,'Blockplanung Oktober'!165:165,"KH")+SUMIFS('Blockplanung Oktober'!$15:$15,'Blockplanung Oktober'!165:165,"Orient.Ph.")+SUMIFS('Blockplanung Oktober'!$15:$15,'Blockplanung Oktober'!165:165,"Vertiefung")+SUMIFS('Blockplanung Oktober'!$15:$15,'Blockplanung Oktober'!165:165,"Wahl 1")+SUMIFS('Blockplanung Oktober'!$15:$15,'Blockplanung Oktober'!165:165,"Wahl 2")</f>
        <v>220</v>
      </c>
      <c r="H146" s="9">
        <f>(SUMIFS('Tageplanung April'!$20:$20,'Tageplanung April'!165:165,"Päd")+SUMIFS('Tageplanung April'!$16:$16,'Tageplanung April'!165:165,"Orient.Ph.")+SUMIFS('Tageplanung April'!$16:$16,'Tageplanung April'!165:165,"Vertiefung")+SUMIFS('Tageplanung April'!$16:$16,'Tageplanung April'!165:165,"Wahl 1")+SUMIFS('Tageplanung April'!$16:$16,'Tageplanung April'!165:165,"Wahl 2"))*(3+IF($D146="F",2,0))/5+(SUMIFS('Tageplanung August'!$20:$20,'Tageplanung August'!165:165,"Päd")+SUMIFS('Tageplanung August'!$16:$16,'Tageplanung August'!165:165,"Orient.Ph.")+SUMIFS('Tageplanung August'!$16:$16,'Tageplanung August'!165:165,"Vertiefung")+SUMIFS('Tageplanung August'!$16:$16,'Tageplanung August'!165:165,"Wahl 1")+SUMIFS('Tageplanung August'!$16:$16,'Tageplanung August'!165:165,"Wahl 2"))*(3+IF($D146="F",2,0))/5+(SUMIFS('Tageplanung Oktober'!$20:$20,'Tageplanung Oktober'!165:165,"Päd")+SUMIFS('Tageplanung Oktober'!$16:$16,'Tageplanung Oktober'!165:165,"Orient.Ph.")+SUMIFS('Tageplanung Oktober'!$16:$16,'Tageplanung Oktober'!165:165,"Vertiefung")+SUMIFS('Tageplanung Oktober'!$16:$16,'Tageplanung Oktober'!165:165,"Wahl 1")+SUMIFS('Tageplanung Oktober'!$16:$16,'Tageplanung Oktober'!165:165,"Wahl 2"))*(3+IF($D146="F",2,0))/5+SUMIFS('Blockplanung April'!$20:$20,'Blockplanung April'!165:165,"Päd")+SUMIFS('Blockplanung April'!$16:$16,'Blockplanung April'!165:165,"Orient.Ph.")+SUMIFS('Blockplanung April'!$16:$16,'Blockplanung April'!165:165,"Vertiefung")+SUMIFS('Blockplanung April'!$16:$16,'Blockplanung April'!165:165,"Wahl 1")+SUMIFS('Blockplanung April'!$16:$16,'Blockplanung April'!165:165,"Wahl 2")+SUMIFS('Blockplanung August'!$20:$20,'Blockplanung August'!165:165,"Päd")+SUMIFS('Blockplanung August'!$16:$16,'Blockplanung August'!165:165,"Orient.Ph.")+SUMIFS('Blockplanung August'!$16:$16,'Blockplanung August'!165:165,"Vertiefung")+SUMIFS('Blockplanung August'!$16:$16,'Blockplanung August'!165:165,"Wahl 1")+SUMIFS('Blockplanung August'!$16:$16,'Blockplanung August'!165:165,"Wahl 2")+SUMIFS('Blockplanung Oktober'!$20:$20,'Blockplanung Oktober'!165:165,"Päd")+SUMIFS('Blockplanung Oktober'!$16:$16,'Blockplanung Oktober'!165:165,"Orient.Ph.")+SUMIFS('Blockplanung Oktober'!$16:$16,'Blockplanung Oktober'!165:165,"Vertiefung")+SUMIFS('Blockplanung Oktober'!$16:$16,'Blockplanung Oktober'!165:165,"Wahl 1")+SUMIFS('Blockplanung Oktober'!$16:$16,'Blockplanung Oktober'!165:165,"Wahl 2")</f>
        <v>39</v>
      </c>
      <c r="I146" s="9">
        <f>(SUMIFS('Tageplanung April'!$20:$20,'Tageplanung April'!165:165,"Psych")+SUMIFS('Tageplanung April'!$19:$19,'Tageplanung April'!165:165,"Orient.Ph.")+SUMIFS('Tageplanung April'!$19:$19,'Tageplanung April'!165:165,"Vertiefung")+SUMIFS('Tageplanung April'!$19:$19,'Tageplanung April'!165:165,"Wahl 1")+SUMIFS('Tageplanung April'!$19:$19,'Tageplanung April'!165:165,"Wahl 2"))*(3+IF($D146="F",2,0))/5+(SUMIFS('Tageplanung August'!$20:$20,'Tageplanung August'!165:165,"Psych")+SUMIFS('Tageplanung August'!$19:$19,'Tageplanung August'!165:165,"Orient.Ph.")+SUMIFS('Tageplanung August'!$19:$19,'Tageplanung August'!165:165,"Vertiefung")+SUMIFS('Tageplanung August'!$19:$19,'Tageplanung August'!165:165,"Wahl 1")+SUMIFS('Tageplanung August'!$19:$19,'Tageplanung August'!165:165,"Wahl 2"))*(3+IF($D146="F",2,0))/5+(SUMIFS('Tageplanung Oktober'!$20:$20,'Tageplanung Oktober'!165:165,"Psych")+SUMIFS('Tageplanung Oktober'!$19:$19,'Tageplanung Oktober'!165:165,"Orient.Ph.")+SUMIFS('Tageplanung Oktober'!$19:$19,'Tageplanung Oktober'!165:165,"Vertiefung")+SUMIFS('Tageplanung Oktober'!$19:$19,'Tageplanung Oktober'!165:165,"Wahl 1")+SUMIFS('Tageplanung Oktober'!$19:$19,'Tageplanung Oktober'!165:165,"Wahl 2"))*(3+IF($D146="F",2,0))/5+SUMIFS('Blockplanung April'!$20:$20,'Blockplanung April'!165:165,"Psych")+SUMIFS('Blockplanung April'!$19:$19,'Blockplanung April'!165:165,"Orient.Ph.")+SUMIFS('Blockplanung April'!$19:$19,'Blockplanung April'!165:165,"Vertiefung")+SUMIFS('Blockplanung April'!$19:$19,'Blockplanung April'!165:165,"Wahl 1")+SUMIFS('Blockplanung April'!$19:$19,'Blockplanung April'!165:165,"Wahl 2")+SUMIFS('Blockplanung August'!$20:$20,'Blockplanung August'!165:165,"Psych")+SUMIFS('Blockplanung August'!$19:$19,'Blockplanung August'!165:165,"Orient.Ph.")+SUMIFS('Blockplanung August'!$19:$19,'Blockplanung August'!165:165,"Vertiefung")+SUMIFS('Blockplanung August'!$19:$19,'Blockplanung August'!165:165,"Wahl 1")+SUMIFS('Blockplanung August'!$19:$19,'Blockplanung August'!165:165,"Wahl 2")+SUMIFS('Blockplanung Oktober'!$20:$20,'Blockplanung Oktober'!165:165,"Psych")+SUMIFS('Blockplanung Oktober'!$19:$19,'Blockplanung Oktober'!165:165,"Orient.Ph.")+SUMIFS('Blockplanung Oktober'!$19:$19,'Blockplanung Oktober'!165:165,"Vertiefung")+SUMIFS('Blockplanung Oktober'!$19:$19,'Blockplanung Oktober'!165:165,"Wahl 1")+SUMIFS('Blockplanung Oktober'!$19:$19,'Blockplanung Oktober'!165:165,"Wahl 2")</f>
        <v>0</v>
      </c>
      <c r="J146" s="9">
        <f t="shared" si="14"/>
        <v>504</v>
      </c>
      <c r="K146" s="9">
        <f t="shared" si="10"/>
        <v>198</v>
      </c>
      <c r="L146" s="9">
        <f t="shared" si="11"/>
        <v>72</v>
      </c>
      <c r="M146" s="9">
        <f t="shared" si="12"/>
        <v>18</v>
      </c>
      <c r="N146" s="7">
        <f t="shared" si="13"/>
        <v>120</v>
      </c>
      <c r="O146" s="316"/>
    </row>
    <row r="147" spans="1:15" x14ac:dyDescent="0.2">
      <c r="A147" s="252">
        <v>2023</v>
      </c>
      <c r="B147" s="307" t="s">
        <v>4</v>
      </c>
      <c r="C147" s="11">
        <v>1</v>
      </c>
      <c r="D147" s="39" t="s">
        <v>27</v>
      </c>
      <c r="E147" s="9">
        <f>(SUMIFS('Tageplanung April'!$20:$20,'Tageplanung April'!166:166,"APH")+SUMIFS('Tageplanung April'!$18:$18,'Tageplanung April'!166:166,"Orient.Ph.")+SUMIFS('Tageplanung April'!$18:$18,'Tageplanung April'!166:166,"Vertiefung")+SUMIFS('Tageplanung April'!$18:$18,'Tageplanung April'!166:166,"Wahl 1")+SUMIFS('Tageplanung April'!$18:$18,'Tageplanung April'!166:166,"Wahl 2"))*(3+IF($D147="F",2,0))/5+(SUMIFS('Tageplanung August'!$20:$20,'Tageplanung August'!166:166,"APH")+SUMIFS('Tageplanung August'!$18:$18,'Tageplanung August'!166:166,"Orient.Ph.")+SUMIFS('Tageplanung August'!$18:$18,'Tageplanung August'!166:166,"Vertiefung")+SUMIFS('Tageplanung August'!$18:$18,'Tageplanung August'!166:166,"Wahl 1")+SUMIFS('Tageplanung August'!$18:$18,'Tageplanung August'!166:166,"Wahl 2"))*(3+IF($D147="F",2,0))/5+(SUMIFS('Tageplanung Oktober'!$20:$20,'Tageplanung Oktober'!166:166,"APH")+SUMIFS('Tageplanung Oktober'!$18:$18,'Tageplanung Oktober'!166:166,"Orient.Ph.")+SUMIFS('Tageplanung Oktober'!$18:$18,'Tageplanung Oktober'!166:166,"Vertiefung")+SUMIFS('Tageplanung Oktober'!$18:$18,'Tageplanung Oktober'!166:166,"Wahl 1")+SUMIFS('Tageplanung Oktober'!$18:$18,'Tageplanung Oktober'!166:166,"Wahl 2"))*(3+IF($D147="F",2,0))/5+SUMIFS('Blockplanung April'!$20:$20,'Blockplanung April'!166:166,"APH")+SUMIFS('Blockplanung April'!$18:$18,'Blockplanung April'!166:166,"Orient.Ph.")+SUMIFS('Blockplanung April'!$18:$18,'Blockplanung April'!166:166,"Vertiefung")+SUMIFS('Blockplanung April'!$18:$18,'Blockplanung April'!166:166,"Wahl 1")+SUMIFS('Blockplanung April'!$18:$18,'Blockplanung April'!166:166,"Wahl 2")+SUMIFS('Blockplanung August'!$20:$20,'Blockplanung August'!166:166,"APH")+SUMIFS('Blockplanung August'!$18:$18,'Blockplanung August'!166:166,"Orient.Ph.")+SUMIFS('Blockplanung August'!$18:$18,'Blockplanung August'!166:166,"Vertiefung")+SUMIFS('Blockplanung August'!$18:$18,'Blockplanung August'!166:166,"Wahl 1")+SUMIFS('Blockplanung August'!$18:$18,'Blockplanung August'!166:166,"Wahl 2")+SUMIFS('Blockplanung Oktober'!$20:$20,'Blockplanung Oktober'!166:166,"APH")+SUMIFS('Blockplanung Oktober'!$18:$18,'Blockplanung Oktober'!166:166,"Orient.Ph.")+SUMIFS('Blockplanung Oktober'!$18:$18,'Blockplanung Oktober'!166:166,"Vertiefung")+SUMIFS('Blockplanung Oktober'!$18:$18,'Blockplanung Oktober'!166:166,"Wahl 1")+SUMIFS('Blockplanung Oktober'!$18:$18,'Blockplanung Oktober'!166:166,"Wahl 2")</f>
        <v>562</v>
      </c>
      <c r="F147" s="9">
        <f>(SUMIFS('Tageplanung April'!$20:$20,'Tageplanung April'!166:166,"AD")+SUMIFS('Tageplanung April'!$17:$17,'Tageplanung April'!166:166,"Orient.Ph.")+SUMIFS('Tageplanung April'!$17:$17,'Tageplanung April'!166:166,"Vertiefung")+SUMIFS('Tageplanung April'!$17:$17,'Tageplanung April'!166:166,"Wahl 1")+SUMIFS('Tageplanung April'!$17:$17,'Tageplanung April'!166:166,"Wahl 2"))*(3+IF($D147="F",2,0))/5+(SUMIFS('Tageplanung August'!$20:$20,'Tageplanung August'!166:166,"AD")+SUMIFS('Tageplanung August'!$17:$17,'Tageplanung August'!166:166,"Orient.Ph.")+SUMIFS('Tageplanung August'!$17:$17,'Tageplanung August'!166:166,"Vertiefung")+SUMIFS('Tageplanung August'!$17:$17,'Tageplanung August'!166:166,"Wahl 1")+SUMIFS('Tageplanung August'!$17:$17,'Tageplanung August'!166:166,"Wahl 2"))*(3+IF($D147="F",2,0))/5+(SUMIFS('Tageplanung Oktober'!$20:$20,'Tageplanung Oktober'!166:166,"AD")+SUMIFS('Tageplanung Oktober'!$17:$17,'Tageplanung Oktober'!166:166,"Orient.Ph.")+SUMIFS('Tageplanung Oktober'!$17:$17,'Tageplanung Oktober'!166:166,"Vertiefung")+SUMIFS('Tageplanung Oktober'!$17:$17,'Tageplanung Oktober'!166:166,"Wahl 1")+SUMIFS('Tageplanung Oktober'!$17:$17,'Tageplanung Oktober'!166:166,"Wahl 2"))*(3+IF($D147="F",2,0))/5+SUMIFS('Blockplanung April'!$20:$20,'Blockplanung April'!166:166,"AD")+SUMIFS('Blockplanung April'!$17:$17,'Blockplanung April'!166:166,"Orient.Ph.")+SUMIFS('Blockplanung April'!$17:$17,'Blockplanung April'!166:166,"Vertiefung")+SUMIFS('Blockplanung April'!$17:$17,'Blockplanung April'!166:166,"Wahl 1")+SUMIFS('Blockplanung April'!$17:$17,'Blockplanung April'!166:166,"Wahl 2")+SUMIFS('Blockplanung August'!$20:$20,'Blockplanung August'!166:166,"AD")+SUMIFS('Blockplanung August'!$17:$17,'Blockplanung August'!166:166,"Orient.Ph.")+SUMIFS('Blockplanung August'!$17:$17,'Blockplanung August'!166:166,"Vertiefung")+SUMIFS('Blockplanung August'!$17:$17,'Blockplanung August'!166:166,"Wahl 1")+SUMIFS('Blockplanung August'!$17:$17,'Blockplanung August'!166:166,"Wahl 2")+SUMIFS('Blockplanung Oktober'!$20:$20,'Blockplanung Oktober'!166:166,"AD")+SUMIFS('Blockplanung Oktober'!$17:$17,'Blockplanung Oktober'!166:166,"Orient.Ph.")+SUMIFS('Blockplanung Oktober'!$17:$17,'Blockplanung Oktober'!166:166,"Vertiefung")+SUMIFS('Blockplanung Oktober'!$17:$17,'Blockplanung Oktober'!166:166,"Wahl 1")+SUMIFS('Blockplanung Oktober'!$17:$17,'Blockplanung Oktober'!166:166,"Wahl 2")</f>
        <v>347</v>
      </c>
      <c r="G147" s="9">
        <f>(SUMIFS('Tageplanung April'!$20:$20,'Tageplanung April'!166:166,"KH")+SUMIFS('Tageplanung April'!$15:$15,'Tageplanung April'!166:166,"Orient.Ph.")+SUMIFS('Tageplanung April'!$15:$15,'Tageplanung April'!166:166,"Vertiefung")+SUMIFS('Tageplanung April'!$15:$15,'Tageplanung April'!166:166,"Wahl 1")+SUMIFS('Tageplanung April'!$15:$15,'Tageplanung April'!166:166,"Wahl 2"))*(3+IF($D147="F",2,0))/5+(SUMIFS('Tageplanung August'!$20:$20,'Tageplanung August'!166:166,"KH")+SUMIFS('Tageplanung August'!$15:$15,'Tageplanung August'!166:166,"Orient.Ph.")+SUMIFS('Tageplanung August'!$15:$15,'Tageplanung August'!166:166,"Vertiefung")+SUMIFS('Tageplanung August'!$15:$15,'Tageplanung August'!166:166,"Wahl 1")+SUMIFS('Tageplanung August'!$15:$15,'Tageplanung August'!166:166,"Wahl 2"))*(3+IF($D147="F",2,0))/5+(SUMIFS('Tageplanung Oktober'!$20:$20,'Tageplanung Oktober'!166:166,"KH")+SUMIFS('Tageplanung Oktober'!$15:$15,'Tageplanung Oktober'!166:166,"Orient.Ph.")+SUMIFS('Tageplanung Oktober'!$15:$15,'Tageplanung Oktober'!166:166,"Vertiefung")+SUMIFS('Tageplanung Oktober'!$15:$15,'Tageplanung Oktober'!166:166,"Wahl 1")+SUMIFS('Tageplanung Oktober'!$15:$15,'Tageplanung Oktober'!166:166,"Wahl 2"))*(3+IF($D147="F",2,0))/5+SUMIFS('Blockplanung April'!$20:$20,'Blockplanung April'!166:166,"KH")+SUMIFS('Blockplanung April'!$15:$15,'Blockplanung April'!166:166,"Orient.Ph.")+SUMIFS('Blockplanung April'!$15:$15,'Blockplanung April'!166:166,"Vertiefung")+SUMIFS('Blockplanung April'!$15:$15,'Blockplanung April'!166:166,"Wahl 1")+SUMIFS('Blockplanung April'!$15:$15,'Blockplanung April'!166:166,"Wahl 2")+SUMIFS('Blockplanung August'!$20:$20,'Blockplanung August'!166:166,"KH")+SUMIFS('Blockplanung August'!$15:$15,'Blockplanung August'!166:166,"Orient.Ph.")+SUMIFS('Blockplanung August'!$15:$15,'Blockplanung August'!166:166,"Vertiefung")+SUMIFS('Blockplanung August'!$15:$15,'Blockplanung August'!166:166,"Wahl 1")+SUMIFS('Blockplanung August'!$15:$15,'Blockplanung August'!166:166,"Wahl 2")+SUMIFS('Blockplanung Oktober'!$20:$20,'Blockplanung Oktober'!166:166,"KH")+SUMIFS('Blockplanung Oktober'!$15:$15,'Blockplanung Oktober'!166:166,"Orient.Ph.")+SUMIFS('Blockplanung Oktober'!$15:$15,'Blockplanung Oktober'!166:166,"Vertiefung")+SUMIFS('Blockplanung Oktober'!$15:$15,'Blockplanung Oktober'!166:166,"Wahl 1")+SUMIFS('Blockplanung Oktober'!$15:$15,'Blockplanung Oktober'!166:166,"Wahl 2")</f>
        <v>236</v>
      </c>
      <c r="H147" s="9">
        <f>(SUMIFS('Tageplanung April'!$20:$20,'Tageplanung April'!166:166,"Päd")+SUMIFS('Tageplanung April'!$16:$16,'Tageplanung April'!166:166,"Orient.Ph.")+SUMIFS('Tageplanung April'!$16:$16,'Tageplanung April'!166:166,"Vertiefung")+SUMIFS('Tageplanung April'!$16:$16,'Tageplanung April'!166:166,"Wahl 1")+SUMIFS('Tageplanung April'!$16:$16,'Tageplanung April'!166:166,"Wahl 2"))*(3+IF($D147="F",2,0))/5+(SUMIFS('Tageplanung August'!$20:$20,'Tageplanung August'!166:166,"Päd")+SUMIFS('Tageplanung August'!$16:$16,'Tageplanung August'!166:166,"Orient.Ph.")+SUMIFS('Tageplanung August'!$16:$16,'Tageplanung August'!166:166,"Vertiefung")+SUMIFS('Tageplanung August'!$16:$16,'Tageplanung August'!166:166,"Wahl 1")+SUMIFS('Tageplanung August'!$16:$16,'Tageplanung August'!166:166,"Wahl 2"))*(3+IF($D147="F",2,0))/5+(SUMIFS('Tageplanung Oktober'!$20:$20,'Tageplanung Oktober'!166:166,"Päd")+SUMIFS('Tageplanung Oktober'!$16:$16,'Tageplanung Oktober'!166:166,"Orient.Ph.")+SUMIFS('Tageplanung Oktober'!$16:$16,'Tageplanung Oktober'!166:166,"Vertiefung")+SUMIFS('Tageplanung Oktober'!$16:$16,'Tageplanung Oktober'!166:166,"Wahl 1")+SUMIFS('Tageplanung Oktober'!$16:$16,'Tageplanung Oktober'!166:166,"Wahl 2"))*(3+IF($D147="F",2,0))/5+SUMIFS('Blockplanung April'!$20:$20,'Blockplanung April'!166:166,"Päd")+SUMIFS('Blockplanung April'!$16:$16,'Blockplanung April'!166:166,"Orient.Ph.")+SUMIFS('Blockplanung April'!$16:$16,'Blockplanung April'!166:166,"Vertiefung")+SUMIFS('Blockplanung April'!$16:$16,'Blockplanung April'!166:166,"Wahl 1")+SUMIFS('Blockplanung April'!$16:$16,'Blockplanung April'!166:166,"Wahl 2")+SUMIFS('Blockplanung August'!$20:$20,'Blockplanung August'!166:166,"Päd")+SUMIFS('Blockplanung August'!$16:$16,'Blockplanung August'!166:166,"Orient.Ph.")+SUMIFS('Blockplanung August'!$16:$16,'Blockplanung August'!166:166,"Vertiefung")+SUMIFS('Blockplanung August'!$16:$16,'Blockplanung August'!166:166,"Wahl 1")+SUMIFS('Blockplanung August'!$16:$16,'Blockplanung August'!166:166,"Wahl 2")+SUMIFS('Blockplanung Oktober'!$20:$20,'Blockplanung Oktober'!166:166,"Päd")+SUMIFS('Blockplanung Oktober'!$16:$16,'Blockplanung Oktober'!166:166,"Orient.Ph.")+SUMIFS('Blockplanung Oktober'!$16:$16,'Blockplanung Oktober'!166:166,"Vertiefung")+SUMIFS('Blockplanung Oktober'!$16:$16,'Blockplanung Oktober'!166:166,"Wahl 1")+SUMIFS('Blockplanung Oktober'!$16:$16,'Blockplanung Oktober'!166:166,"Wahl 2")</f>
        <v>43</v>
      </c>
      <c r="I147" s="9">
        <f>(SUMIFS('Tageplanung April'!$20:$20,'Tageplanung April'!166:166,"Psych")+SUMIFS('Tageplanung April'!$19:$19,'Tageplanung April'!166:166,"Orient.Ph.")+SUMIFS('Tageplanung April'!$19:$19,'Tageplanung April'!166:166,"Vertiefung")+SUMIFS('Tageplanung April'!$19:$19,'Tageplanung April'!166:166,"Wahl 1")+SUMIFS('Tageplanung April'!$19:$19,'Tageplanung April'!166:166,"Wahl 2"))*(3+IF($D147="F",2,0))/5+(SUMIFS('Tageplanung August'!$20:$20,'Tageplanung August'!166:166,"Psych")+SUMIFS('Tageplanung August'!$19:$19,'Tageplanung August'!166:166,"Orient.Ph.")+SUMIFS('Tageplanung August'!$19:$19,'Tageplanung August'!166:166,"Vertiefung")+SUMIFS('Tageplanung August'!$19:$19,'Tageplanung August'!166:166,"Wahl 1")+SUMIFS('Tageplanung August'!$19:$19,'Tageplanung August'!166:166,"Wahl 2"))*(3+IF($D147="F",2,0))/5+(SUMIFS('Tageplanung Oktober'!$20:$20,'Tageplanung Oktober'!166:166,"Psych")+SUMIFS('Tageplanung Oktober'!$19:$19,'Tageplanung Oktober'!166:166,"Orient.Ph.")+SUMIFS('Tageplanung Oktober'!$19:$19,'Tageplanung Oktober'!166:166,"Vertiefung")+SUMIFS('Tageplanung Oktober'!$19:$19,'Tageplanung Oktober'!166:166,"Wahl 1")+SUMIFS('Tageplanung Oktober'!$19:$19,'Tageplanung Oktober'!166:166,"Wahl 2"))*(3+IF($D147="F",2,0))/5+SUMIFS('Blockplanung April'!$20:$20,'Blockplanung April'!166:166,"Psych")+SUMIFS('Blockplanung April'!$19:$19,'Blockplanung April'!166:166,"Orient.Ph.")+SUMIFS('Blockplanung April'!$19:$19,'Blockplanung April'!166:166,"Vertiefung")+SUMIFS('Blockplanung April'!$19:$19,'Blockplanung April'!166:166,"Wahl 1")+SUMIFS('Blockplanung April'!$19:$19,'Blockplanung April'!166:166,"Wahl 2")+SUMIFS('Blockplanung August'!$20:$20,'Blockplanung August'!166:166,"Psych")+SUMIFS('Blockplanung August'!$19:$19,'Blockplanung August'!166:166,"Orient.Ph.")+SUMIFS('Blockplanung August'!$19:$19,'Blockplanung August'!166:166,"Vertiefung")+SUMIFS('Blockplanung August'!$19:$19,'Blockplanung August'!166:166,"Wahl 1")+SUMIFS('Blockplanung August'!$19:$19,'Blockplanung August'!166:166,"Wahl 2")+SUMIFS('Blockplanung Oktober'!$20:$20,'Blockplanung Oktober'!166:166,"Psych")+SUMIFS('Blockplanung Oktober'!$19:$19,'Blockplanung Oktober'!166:166,"Orient.Ph.")+SUMIFS('Blockplanung Oktober'!$19:$19,'Blockplanung Oktober'!166:166,"Vertiefung")+SUMIFS('Blockplanung Oktober'!$19:$19,'Blockplanung Oktober'!166:166,"Wahl 1")+SUMIFS('Blockplanung Oktober'!$19:$19,'Blockplanung Oktober'!166:166,"Wahl 2")</f>
        <v>0</v>
      </c>
      <c r="J147" s="9">
        <f t="shared" si="14"/>
        <v>504</v>
      </c>
      <c r="K147" s="9">
        <f t="shared" si="10"/>
        <v>198</v>
      </c>
      <c r="L147" s="9">
        <f t="shared" si="11"/>
        <v>72</v>
      </c>
      <c r="M147" s="9">
        <f t="shared" si="12"/>
        <v>18</v>
      </c>
      <c r="N147" s="7">
        <f t="shared" si="13"/>
        <v>120</v>
      </c>
      <c r="O147" s="316"/>
    </row>
    <row r="148" spans="1:15" x14ac:dyDescent="0.2">
      <c r="A148" s="253"/>
      <c r="B148" s="307"/>
      <c r="C148" s="11">
        <v>2</v>
      </c>
      <c r="D148" s="39"/>
      <c r="E148" s="9">
        <f>(SUMIFS('Tageplanung April'!$20:$20,'Tageplanung April'!167:167,"APH")+SUMIFS('Tageplanung April'!$18:$18,'Tageplanung April'!167:167,"Orient.Ph.")+SUMIFS('Tageplanung April'!$18:$18,'Tageplanung April'!167:167,"Vertiefung")+SUMIFS('Tageplanung April'!$18:$18,'Tageplanung April'!167:167,"Wahl 1")+SUMIFS('Tageplanung April'!$18:$18,'Tageplanung April'!167:167,"Wahl 2"))*(3+IF($D148="F",2,0))/5+(SUMIFS('Tageplanung August'!$20:$20,'Tageplanung August'!167:167,"APH")+SUMIFS('Tageplanung August'!$18:$18,'Tageplanung August'!167:167,"Orient.Ph.")+SUMIFS('Tageplanung August'!$18:$18,'Tageplanung August'!167:167,"Vertiefung")+SUMIFS('Tageplanung August'!$18:$18,'Tageplanung August'!167:167,"Wahl 1")+SUMIFS('Tageplanung August'!$18:$18,'Tageplanung August'!167:167,"Wahl 2"))*(3+IF($D148="F",2,0))/5+(SUMIFS('Tageplanung Oktober'!$20:$20,'Tageplanung Oktober'!167:167,"APH")+SUMIFS('Tageplanung Oktober'!$18:$18,'Tageplanung Oktober'!167:167,"Orient.Ph.")+SUMIFS('Tageplanung Oktober'!$18:$18,'Tageplanung Oktober'!167:167,"Vertiefung")+SUMIFS('Tageplanung Oktober'!$18:$18,'Tageplanung Oktober'!167:167,"Wahl 1")+SUMIFS('Tageplanung Oktober'!$18:$18,'Tageplanung Oktober'!167:167,"Wahl 2"))*(3+IF($D148="F",2,0))/5+SUMIFS('Blockplanung April'!$20:$20,'Blockplanung April'!167:167,"APH")+SUMIFS('Blockplanung April'!$18:$18,'Blockplanung April'!167:167,"Orient.Ph.")+SUMIFS('Blockplanung April'!$18:$18,'Blockplanung April'!167:167,"Vertiefung")+SUMIFS('Blockplanung April'!$18:$18,'Blockplanung April'!167:167,"Wahl 1")+SUMIFS('Blockplanung April'!$18:$18,'Blockplanung April'!167:167,"Wahl 2")+SUMIFS('Blockplanung August'!$20:$20,'Blockplanung August'!167:167,"APH")+SUMIFS('Blockplanung August'!$18:$18,'Blockplanung August'!167:167,"Orient.Ph.")+SUMIFS('Blockplanung August'!$18:$18,'Blockplanung August'!167:167,"Vertiefung")+SUMIFS('Blockplanung August'!$18:$18,'Blockplanung August'!167:167,"Wahl 1")+SUMIFS('Blockplanung August'!$18:$18,'Blockplanung August'!167:167,"Wahl 2")+SUMIFS('Blockplanung Oktober'!$20:$20,'Blockplanung Oktober'!167:167,"APH")+SUMIFS('Blockplanung Oktober'!$18:$18,'Blockplanung Oktober'!167:167,"Orient.Ph.")+SUMIFS('Blockplanung Oktober'!$18:$18,'Blockplanung Oktober'!167:167,"Vertiefung")+SUMIFS('Blockplanung Oktober'!$18:$18,'Blockplanung Oktober'!167:167,"Wahl 1")+SUMIFS('Blockplanung Oktober'!$18:$18,'Blockplanung Oktober'!167:167,"Wahl 2")</f>
        <v>311.60000000000002</v>
      </c>
      <c r="F148" s="9">
        <f>(SUMIFS('Tageplanung April'!$20:$20,'Tageplanung April'!167:167,"AD")+SUMIFS('Tageplanung April'!$17:$17,'Tageplanung April'!167:167,"Orient.Ph.")+SUMIFS('Tageplanung April'!$17:$17,'Tageplanung April'!167:167,"Vertiefung")+SUMIFS('Tageplanung April'!$17:$17,'Tageplanung April'!167:167,"Wahl 1")+SUMIFS('Tageplanung April'!$17:$17,'Tageplanung April'!167:167,"Wahl 2"))*(3+IF($D148="F",2,0))/5+(SUMIFS('Tageplanung August'!$20:$20,'Tageplanung August'!167:167,"AD")+SUMIFS('Tageplanung August'!$17:$17,'Tageplanung August'!167:167,"Orient.Ph.")+SUMIFS('Tageplanung August'!$17:$17,'Tageplanung August'!167:167,"Vertiefung")+SUMIFS('Tageplanung August'!$17:$17,'Tageplanung August'!167:167,"Wahl 1")+SUMIFS('Tageplanung August'!$17:$17,'Tageplanung August'!167:167,"Wahl 2"))*(3+IF($D148="F",2,0))/5+(SUMIFS('Tageplanung Oktober'!$20:$20,'Tageplanung Oktober'!167:167,"AD")+SUMIFS('Tageplanung Oktober'!$17:$17,'Tageplanung Oktober'!167:167,"Orient.Ph.")+SUMIFS('Tageplanung Oktober'!$17:$17,'Tageplanung Oktober'!167:167,"Vertiefung")+SUMIFS('Tageplanung Oktober'!$17:$17,'Tageplanung Oktober'!167:167,"Wahl 1")+SUMIFS('Tageplanung Oktober'!$17:$17,'Tageplanung Oktober'!167:167,"Wahl 2"))*(3+IF($D148="F",2,0))/5+SUMIFS('Blockplanung April'!$20:$20,'Blockplanung April'!167:167,"AD")+SUMIFS('Blockplanung April'!$17:$17,'Blockplanung April'!167:167,"Orient.Ph.")+SUMIFS('Blockplanung April'!$17:$17,'Blockplanung April'!167:167,"Vertiefung")+SUMIFS('Blockplanung April'!$17:$17,'Blockplanung April'!167:167,"Wahl 1")+SUMIFS('Blockplanung April'!$17:$17,'Blockplanung April'!167:167,"Wahl 2")+SUMIFS('Blockplanung August'!$20:$20,'Blockplanung August'!167:167,"AD")+SUMIFS('Blockplanung August'!$17:$17,'Blockplanung August'!167:167,"Orient.Ph.")+SUMIFS('Blockplanung August'!$17:$17,'Blockplanung August'!167:167,"Vertiefung")+SUMIFS('Blockplanung August'!$17:$17,'Blockplanung August'!167:167,"Wahl 1")+SUMIFS('Blockplanung August'!$17:$17,'Blockplanung August'!167:167,"Wahl 2")+SUMIFS('Blockplanung Oktober'!$20:$20,'Blockplanung Oktober'!167:167,"AD")+SUMIFS('Blockplanung Oktober'!$17:$17,'Blockplanung Oktober'!167:167,"Orient.Ph.")+SUMIFS('Blockplanung Oktober'!$17:$17,'Blockplanung Oktober'!167:167,"Vertiefung")+SUMIFS('Blockplanung Oktober'!$17:$17,'Blockplanung Oktober'!167:167,"Wahl 1")+SUMIFS('Blockplanung Oktober'!$17:$17,'Blockplanung Oktober'!167:167,"Wahl 2")</f>
        <v>210.2</v>
      </c>
      <c r="G148" s="9">
        <f>(SUMIFS('Tageplanung April'!$20:$20,'Tageplanung April'!167:167,"KH")+SUMIFS('Tageplanung April'!$15:$15,'Tageplanung April'!167:167,"Orient.Ph.")+SUMIFS('Tageplanung April'!$15:$15,'Tageplanung April'!167:167,"Vertiefung")+SUMIFS('Tageplanung April'!$15:$15,'Tageplanung April'!167:167,"Wahl 1")+SUMIFS('Tageplanung April'!$15:$15,'Tageplanung April'!167:167,"Wahl 2"))*(3+IF($D148="F",2,0))/5+(SUMIFS('Tageplanung August'!$20:$20,'Tageplanung August'!167:167,"KH")+SUMIFS('Tageplanung August'!$15:$15,'Tageplanung August'!167:167,"Orient.Ph.")+SUMIFS('Tageplanung August'!$15:$15,'Tageplanung August'!167:167,"Vertiefung")+SUMIFS('Tageplanung August'!$15:$15,'Tageplanung August'!167:167,"Wahl 1")+SUMIFS('Tageplanung August'!$15:$15,'Tageplanung August'!167:167,"Wahl 2"))*(3+IF($D148="F",2,0))/5+(SUMIFS('Tageplanung Oktober'!$20:$20,'Tageplanung Oktober'!167:167,"KH")+SUMIFS('Tageplanung Oktober'!$15:$15,'Tageplanung Oktober'!167:167,"Orient.Ph.")+SUMIFS('Tageplanung Oktober'!$15:$15,'Tageplanung Oktober'!167:167,"Vertiefung")+SUMIFS('Tageplanung Oktober'!$15:$15,'Tageplanung Oktober'!167:167,"Wahl 1")+SUMIFS('Tageplanung Oktober'!$15:$15,'Tageplanung Oktober'!167:167,"Wahl 2"))*(3+IF($D148="F",2,0))/5+SUMIFS('Blockplanung April'!$20:$20,'Blockplanung April'!167:167,"KH")+SUMIFS('Blockplanung April'!$15:$15,'Blockplanung April'!167:167,"Orient.Ph.")+SUMIFS('Blockplanung April'!$15:$15,'Blockplanung April'!167:167,"Vertiefung")+SUMIFS('Blockplanung April'!$15:$15,'Blockplanung April'!167:167,"Wahl 1")+SUMIFS('Blockplanung April'!$15:$15,'Blockplanung April'!167:167,"Wahl 2")+SUMIFS('Blockplanung August'!$20:$20,'Blockplanung August'!167:167,"KH")+SUMIFS('Blockplanung August'!$15:$15,'Blockplanung August'!167:167,"Orient.Ph.")+SUMIFS('Blockplanung August'!$15:$15,'Blockplanung August'!167:167,"Vertiefung")+SUMIFS('Blockplanung August'!$15:$15,'Blockplanung August'!167:167,"Wahl 1")+SUMIFS('Blockplanung August'!$15:$15,'Blockplanung August'!167:167,"Wahl 2")+SUMIFS('Blockplanung Oktober'!$20:$20,'Blockplanung Oktober'!167:167,"KH")+SUMIFS('Blockplanung Oktober'!$15:$15,'Blockplanung Oktober'!167:167,"Orient.Ph.")+SUMIFS('Blockplanung Oktober'!$15:$15,'Blockplanung Oktober'!167:167,"Vertiefung")+SUMIFS('Blockplanung Oktober'!$15:$15,'Blockplanung Oktober'!167:167,"Wahl 1")+SUMIFS('Blockplanung Oktober'!$15:$15,'Blockplanung Oktober'!167:167,"Wahl 2")</f>
        <v>142.4</v>
      </c>
      <c r="H148" s="9">
        <f>(SUMIFS('Tageplanung April'!$20:$20,'Tageplanung April'!167:167,"Päd")+SUMIFS('Tageplanung April'!$16:$16,'Tageplanung April'!167:167,"Orient.Ph.")+SUMIFS('Tageplanung April'!$16:$16,'Tageplanung April'!167:167,"Vertiefung")+SUMIFS('Tageplanung April'!$16:$16,'Tageplanung April'!167:167,"Wahl 1")+SUMIFS('Tageplanung April'!$16:$16,'Tageplanung April'!167:167,"Wahl 2"))*(3+IF($D148="F",2,0))/5+(SUMIFS('Tageplanung August'!$20:$20,'Tageplanung August'!167:167,"Päd")+SUMIFS('Tageplanung August'!$16:$16,'Tageplanung August'!167:167,"Orient.Ph.")+SUMIFS('Tageplanung August'!$16:$16,'Tageplanung August'!167:167,"Vertiefung")+SUMIFS('Tageplanung August'!$16:$16,'Tageplanung August'!167:167,"Wahl 1")+SUMIFS('Tageplanung August'!$16:$16,'Tageplanung August'!167:167,"Wahl 2"))*(3+IF($D148="F",2,0))/5+(SUMIFS('Tageplanung Oktober'!$20:$20,'Tageplanung Oktober'!167:167,"Päd")+SUMIFS('Tageplanung Oktober'!$16:$16,'Tageplanung Oktober'!167:167,"Orient.Ph.")+SUMIFS('Tageplanung Oktober'!$16:$16,'Tageplanung Oktober'!167:167,"Vertiefung")+SUMIFS('Tageplanung Oktober'!$16:$16,'Tageplanung Oktober'!167:167,"Wahl 1")+SUMIFS('Tageplanung Oktober'!$16:$16,'Tageplanung Oktober'!167:167,"Wahl 2"))*(3+IF($D148="F",2,0))/5+SUMIFS('Blockplanung April'!$20:$20,'Blockplanung April'!167:167,"Päd")+SUMIFS('Blockplanung April'!$16:$16,'Blockplanung April'!167:167,"Orient.Ph.")+SUMIFS('Blockplanung April'!$16:$16,'Blockplanung April'!167:167,"Vertiefung")+SUMIFS('Blockplanung April'!$16:$16,'Blockplanung April'!167:167,"Wahl 1")+SUMIFS('Blockplanung April'!$16:$16,'Blockplanung April'!167:167,"Wahl 2")+SUMIFS('Blockplanung August'!$20:$20,'Blockplanung August'!167:167,"Päd")+SUMIFS('Blockplanung August'!$16:$16,'Blockplanung August'!167:167,"Orient.Ph.")+SUMIFS('Blockplanung August'!$16:$16,'Blockplanung August'!167:167,"Vertiefung")+SUMIFS('Blockplanung August'!$16:$16,'Blockplanung August'!167:167,"Wahl 1")+SUMIFS('Blockplanung August'!$16:$16,'Blockplanung August'!167:167,"Wahl 2")+SUMIFS('Blockplanung Oktober'!$20:$20,'Blockplanung Oktober'!167:167,"Päd")+SUMIFS('Blockplanung Oktober'!$16:$16,'Blockplanung Oktober'!167:167,"Orient.Ph.")+SUMIFS('Blockplanung Oktober'!$16:$16,'Blockplanung Oktober'!167:167,"Vertiefung")+SUMIFS('Blockplanung Oktober'!$16:$16,'Blockplanung Oktober'!167:167,"Wahl 1")+SUMIFS('Blockplanung Oktober'!$16:$16,'Blockplanung Oktober'!167:167,"Wahl 2")</f>
        <v>24.6</v>
      </c>
      <c r="I148" s="9">
        <f>(SUMIFS('Tageplanung April'!$20:$20,'Tageplanung April'!167:167,"Psych")+SUMIFS('Tageplanung April'!$19:$19,'Tageplanung April'!167:167,"Orient.Ph.")+SUMIFS('Tageplanung April'!$19:$19,'Tageplanung April'!167:167,"Vertiefung")+SUMIFS('Tageplanung April'!$19:$19,'Tageplanung April'!167:167,"Wahl 1")+SUMIFS('Tageplanung April'!$19:$19,'Tageplanung April'!167:167,"Wahl 2"))*(3+IF($D148="F",2,0))/5+(SUMIFS('Tageplanung August'!$20:$20,'Tageplanung August'!167:167,"Psych")+SUMIFS('Tageplanung August'!$19:$19,'Tageplanung August'!167:167,"Orient.Ph.")+SUMIFS('Tageplanung August'!$19:$19,'Tageplanung August'!167:167,"Vertiefung")+SUMIFS('Tageplanung August'!$19:$19,'Tageplanung August'!167:167,"Wahl 1")+SUMIFS('Tageplanung August'!$19:$19,'Tageplanung August'!167:167,"Wahl 2"))*(3+IF($D148="F",2,0))/5+(SUMIFS('Tageplanung Oktober'!$20:$20,'Tageplanung Oktober'!167:167,"Psych")+SUMIFS('Tageplanung Oktober'!$19:$19,'Tageplanung Oktober'!167:167,"Orient.Ph.")+SUMIFS('Tageplanung Oktober'!$19:$19,'Tageplanung Oktober'!167:167,"Vertiefung")+SUMIFS('Tageplanung Oktober'!$19:$19,'Tageplanung Oktober'!167:167,"Wahl 1")+SUMIFS('Tageplanung Oktober'!$19:$19,'Tageplanung Oktober'!167:167,"Wahl 2"))*(3+IF($D148="F",2,0))/5+SUMIFS('Blockplanung April'!$20:$20,'Blockplanung April'!167:167,"Psych")+SUMIFS('Blockplanung April'!$19:$19,'Blockplanung April'!167:167,"Orient.Ph.")+SUMIFS('Blockplanung April'!$19:$19,'Blockplanung April'!167:167,"Vertiefung")+SUMIFS('Blockplanung April'!$19:$19,'Blockplanung April'!167:167,"Wahl 1")+SUMIFS('Blockplanung April'!$19:$19,'Blockplanung April'!167:167,"Wahl 2")+SUMIFS('Blockplanung August'!$20:$20,'Blockplanung August'!167:167,"Psych")+SUMIFS('Blockplanung August'!$19:$19,'Blockplanung August'!167:167,"Orient.Ph.")+SUMIFS('Blockplanung August'!$19:$19,'Blockplanung August'!167:167,"Vertiefung")+SUMIFS('Blockplanung August'!$19:$19,'Blockplanung August'!167:167,"Wahl 1")+SUMIFS('Blockplanung August'!$19:$19,'Blockplanung August'!167:167,"Wahl 2")+SUMIFS('Blockplanung Oktober'!$20:$20,'Blockplanung Oktober'!167:167,"Psych")+SUMIFS('Blockplanung Oktober'!$19:$19,'Blockplanung Oktober'!167:167,"Orient.Ph.")+SUMIFS('Blockplanung Oktober'!$19:$19,'Blockplanung Oktober'!167:167,"Vertiefung")+SUMIFS('Blockplanung Oktober'!$19:$19,'Blockplanung Oktober'!167:167,"Wahl 1")+SUMIFS('Blockplanung Oktober'!$19:$19,'Blockplanung Oktober'!167:167,"Wahl 2")</f>
        <v>0</v>
      </c>
      <c r="J148" s="9">
        <f t="shared" si="14"/>
        <v>504</v>
      </c>
      <c r="K148" s="9">
        <f t="shared" si="10"/>
        <v>198</v>
      </c>
      <c r="L148" s="9">
        <f t="shared" si="11"/>
        <v>72</v>
      </c>
      <c r="M148" s="9">
        <f t="shared" si="12"/>
        <v>18</v>
      </c>
      <c r="N148" s="7">
        <f t="shared" si="13"/>
        <v>120</v>
      </c>
      <c r="O148" s="316"/>
    </row>
    <row r="149" spans="1:15" x14ac:dyDescent="0.2">
      <c r="A149" s="253"/>
      <c r="B149" s="307"/>
      <c r="C149" s="11">
        <v>3</v>
      </c>
      <c r="D149" s="39"/>
      <c r="E149" s="9">
        <f>(SUMIFS('Tageplanung April'!$20:$20,'Tageplanung April'!168:168,"APH")+SUMIFS('Tageplanung April'!$18:$18,'Tageplanung April'!168:168,"Orient.Ph.")+SUMIFS('Tageplanung April'!$18:$18,'Tageplanung April'!168:168,"Vertiefung")+SUMIFS('Tageplanung April'!$18:$18,'Tageplanung April'!168:168,"Wahl 1")+SUMIFS('Tageplanung April'!$18:$18,'Tageplanung April'!168:168,"Wahl 2"))*(3+IF($D149="F",2,0))/5+(SUMIFS('Tageplanung August'!$20:$20,'Tageplanung August'!168:168,"APH")+SUMIFS('Tageplanung August'!$18:$18,'Tageplanung August'!168:168,"Orient.Ph.")+SUMIFS('Tageplanung August'!$18:$18,'Tageplanung August'!168:168,"Vertiefung")+SUMIFS('Tageplanung August'!$18:$18,'Tageplanung August'!168:168,"Wahl 1")+SUMIFS('Tageplanung August'!$18:$18,'Tageplanung August'!168:168,"Wahl 2"))*(3+IF($D149="F",2,0))/5+(SUMIFS('Tageplanung Oktober'!$20:$20,'Tageplanung Oktober'!168:168,"APH")+SUMIFS('Tageplanung Oktober'!$18:$18,'Tageplanung Oktober'!168:168,"Orient.Ph.")+SUMIFS('Tageplanung Oktober'!$18:$18,'Tageplanung Oktober'!168:168,"Vertiefung")+SUMIFS('Tageplanung Oktober'!$18:$18,'Tageplanung Oktober'!168:168,"Wahl 1")+SUMIFS('Tageplanung Oktober'!$18:$18,'Tageplanung Oktober'!168:168,"Wahl 2"))*(3+IF($D149="F",2,0))/5+SUMIFS('Blockplanung April'!$20:$20,'Blockplanung April'!168:168,"APH")+SUMIFS('Blockplanung April'!$18:$18,'Blockplanung April'!168:168,"Orient.Ph.")+SUMIFS('Blockplanung April'!$18:$18,'Blockplanung April'!168:168,"Vertiefung")+SUMIFS('Blockplanung April'!$18:$18,'Blockplanung April'!168:168,"Wahl 1")+SUMIFS('Blockplanung April'!$18:$18,'Blockplanung April'!168:168,"Wahl 2")+SUMIFS('Blockplanung August'!$20:$20,'Blockplanung August'!168:168,"APH")+SUMIFS('Blockplanung August'!$18:$18,'Blockplanung August'!168:168,"Orient.Ph.")+SUMIFS('Blockplanung August'!$18:$18,'Blockplanung August'!168:168,"Vertiefung")+SUMIFS('Blockplanung August'!$18:$18,'Blockplanung August'!168:168,"Wahl 1")+SUMIFS('Blockplanung August'!$18:$18,'Blockplanung August'!168:168,"Wahl 2")+SUMIFS('Blockplanung Oktober'!$20:$20,'Blockplanung Oktober'!168:168,"APH")+SUMIFS('Blockplanung Oktober'!$18:$18,'Blockplanung Oktober'!168:168,"Orient.Ph.")+SUMIFS('Blockplanung Oktober'!$18:$18,'Blockplanung Oktober'!168:168,"Vertiefung")+SUMIFS('Blockplanung Oktober'!$18:$18,'Blockplanung Oktober'!168:168,"Wahl 1")+SUMIFS('Blockplanung Oktober'!$18:$18,'Blockplanung Oktober'!168:168,"Wahl 2")</f>
        <v>261.60000000000002</v>
      </c>
      <c r="F149" s="9">
        <f>(SUMIFS('Tageplanung April'!$20:$20,'Tageplanung April'!168:168,"AD")+SUMIFS('Tageplanung April'!$17:$17,'Tageplanung April'!168:168,"Orient.Ph.")+SUMIFS('Tageplanung April'!$17:$17,'Tageplanung April'!168:168,"Vertiefung")+SUMIFS('Tageplanung April'!$17:$17,'Tageplanung April'!168:168,"Wahl 1")+SUMIFS('Tageplanung April'!$17:$17,'Tageplanung April'!168:168,"Wahl 2"))*(3+IF($D149="F",2,0))/5+(SUMIFS('Tageplanung August'!$20:$20,'Tageplanung August'!168:168,"AD")+SUMIFS('Tageplanung August'!$17:$17,'Tageplanung August'!168:168,"Orient.Ph.")+SUMIFS('Tageplanung August'!$17:$17,'Tageplanung August'!168:168,"Vertiefung")+SUMIFS('Tageplanung August'!$17:$17,'Tageplanung August'!168:168,"Wahl 1")+SUMIFS('Tageplanung August'!$17:$17,'Tageplanung August'!168:168,"Wahl 2"))*(3+IF($D149="F",2,0))/5+(SUMIFS('Tageplanung Oktober'!$20:$20,'Tageplanung Oktober'!168:168,"AD")+SUMIFS('Tageplanung Oktober'!$17:$17,'Tageplanung Oktober'!168:168,"Orient.Ph.")+SUMIFS('Tageplanung Oktober'!$17:$17,'Tageplanung Oktober'!168:168,"Vertiefung")+SUMIFS('Tageplanung Oktober'!$17:$17,'Tageplanung Oktober'!168:168,"Wahl 1")+SUMIFS('Tageplanung Oktober'!$17:$17,'Tageplanung Oktober'!168:168,"Wahl 2"))*(3+IF($D149="F",2,0))/5+SUMIFS('Blockplanung April'!$20:$20,'Blockplanung April'!168:168,"AD")+SUMIFS('Blockplanung April'!$17:$17,'Blockplanung April'!168:168,"Orient.Ph.")+SUMIFS('Blockplanung April'!$17:$17,'Blockplanung April'!168:168,"Vertiefung")+SUMIFS('Blockplanung April'!$17:$17,'Blockplanung April'!168:168,"Wahl 1")+SUMIFS('Blockplanung April'!$17:$17,'Blockplanung April'!168:168,"Wahl 2")+SUMIFS('Blockplanung August'!$20:$20,'Blockplanung August'!168:168,"AD")+SUMIFS('Blockplanung August'!$17:$17,'Blockplanung August'!168:168,"Orient.Ph.")+SUMIFS('Blockplanung August'!$17:$17,'Blockplanung August'!168:168,"Vertiefung")+SUMIFS('Blockplanung August'!$17:$17,'Blockplanung August'!168:168,"Wahl 1")+SUMIFS('Blockplanung August'!$17:$17,'Blockplanung August'!168:168,"Wahl 2")+SUMIFS('Blockplanung Oktober'!$20:$20,'Blockplanung Oktober'!168:168,"AD")+SUMIFS('Blockplanung Oktober'!$17:$17,'Blockplanung Oktober'!168:168,"Orient.Ph.")+SUMIFS('Blockplanung Oktober'!$17:$17,'Blockplanung Oktober'!168:168,"Vertiefung")+SUMIFS('Blockplanung Oktober'!$17:$17,'Blockplanung Oktober'!168:168,"Wahl 1")+SUMIFS('Blockplanung Oktober'!$17:$17,'Blockplanung Oktober'!168:168,"Wahl 2")</f>
        <v>175.2</v>
      </c>
      <c r="G149" s="9">
        <f>(SUMIFS('Tageplanung April'!$20:$20,'Tageplanung April'!168:168,"KH")+SUMIFS('Tageplanung April'!$15:$15,'Tageplanung April'!168:168,"Orient.Ph.")+SUMIFS('Tageplanung April'!$15:$15,'Tageplanung April'!168:168,"Vertiefung")+SUMIFS('Tageplanung April'!$15:$15,'Tageplanung April'!168:168,"Wahl 1")+SUMIFS('Tageplanung April'!$15:$15,'Tageplanung April'!168:168,"Wahl 2"))*(3+IF($D149="F",2,0))/5+(SUMIFS('Tageplanung August'!$20:$20,'Tageplanung August'!168:168,"KH")+SUMIFS('Tageplanung August'!$15:$15,'Tageplanung August'!168:168,"Orient.Ph.")+SUMIFS('Tageplanung August'!$15:$15,'Tageplanung August'!168:168,"Vertiefung")+SUMIFS('Tageplanung August'!$15:$15,'Tageplanung August'!168:168,"Wahl 1")+SUMIFS('Tageplanung August'!$15:$15,'Tageplanung August'!168:168,"Wahl 2"))*(3+IF($D149="F",2,0))/5+(SUMIFS('Tageplanung Oktober'!$20:$20,'Tageplanung Oktober'!168:168,"KH")+SUMIFS('Tageplanung Oktober'!$15:$15,'Tageplanung Oktober'!168:168,"Orient.Ph.")+SUMIFS('Tageplanung Oktober'!$15:$15,'Tageplanung Oktober'!168:168,"Vertiefung")+SUMIFS('Tageplanung Oktober'!$15:$15,'Tageplanung Oktober'!168:168,"Wahl 1")+SUMIFS('Tageplanung Oktober'!$15:$15,'Tageplanung Oktober'!168:168,"Wahl 2"))*(3+IF($D149="F",2,0))/5+SUMIFS('Blockplanung April'!$20:$20,'Blockplanung April'!168:168,"KH")+SUMIFS('Blockplanung April'!$15:$15,'Blockplanung April'!168:168,"Orient.Ph.")+SUMIFS('Blockplanung April'!$15:$15,'Blockplanung April'!168:168,"Vertiefung")+SUMIFS('Blockplanung April'!$15:$15,'Blockplanung April'!168:168,"Wahl 1")+SUMIFS('Blockplanung April'!$15:$15,'Blockplanung April'!168:168,"Wahl 2")+SUMIFS('Blockplanung August'!$20:$20,'Blockplanung August'!168:168,"KH")+SUMIFS('Blockplanung August'!$15:$15,'Blockplanung August'!168:168,"Orient.Ph.")+SUMIFS('Blockplanung August'!$15:$15,'Blockplanung August'!168:168,"Vertiefung")+SUMIFS('Blockplanung August'!$15:$15,'Blockplanung August'!168:168,"Wahl 1")+SUMIFS('Blockplanung August'!$15:$15,'Blockplanung August'!168:168,"Wahl 2")+SUMIFS('Blockplanung Oktober'!$20:$20,'Blockplanung Oktober'!168:168,"KH")+SUMIFS('Blockplanung Oktober'!$15:$15,'Blockplanung Oktober'!168:168,"Orient.Ph.")+SUMIFS('Blockplanung Oktober'!$15:$15,'Blockplanung Oktober'!168:168,"Vertiefung")+SUMIFS('Blockplanung Oktober'!$15:$15,'Blockplanung Oktober'!168:168,"Wahl 1")+SUMIFS('Blockplanung Oktober'!$15:$15,'Blockplanung Oktober'!168:168,"Wahl 2")</f>
        <v>118.4</v>
      </c>
      <c r="H149" s="9">
        <f>(SUMIFS('Tageplanung April'!$20:$20,'Tageplanung April'!168:168,"Päd")+SUMIFS('Tageplanung April'!$16:$16,'Tageplanung April'!168:168,"Orient.Ph.")+SUMIFS('Tageplanung April'!$16:$16,'Tageplanung April'!168:168,"Vertiefung")+SUMIFS('Tageplanung April'!$16:$16,'Tageplanung April'!168:168,"Wahl 1")+SUMIFS('Tageplanung April'!$16:$16,'Tageplanung April'!168:168,"Wahl 2"))*(3+IF($D149="F",2,0))/5+(SUMIFS('Tageplanung August'!$20:$20,'Tageplanung August'!168:168,"Päd")+SUMIFS('Tageplanung August'!$16:$16,'Tageplanung August'!168:168,"Orient.Ph.")+SUMIFS('Tageplanung August'!$16:$16,'Tageplanung August'!168:168,"Vertiefung")+SUMIFS('Tageplanung August'!$16:$16,'Tageplanung August'!168:168,"Wahl 1")+SUMIFS('Tageplanung August'!$16:$16,'Tageplanung August'!168:168,"Wahl 2"))*(3+IF($D149="F",2,0))/5+(SUMIFS('Tageplanung Oktober'!$20:$20,'Tageplanung Oktober'!168:168,"Päd")+SUMIFS('Tageplanung Oktober'!$16:$16,'Tageplanung Oktober'!168:168,"Orient.Ph.")+SUMIFS('Tageplanung Oktober'!$16:$16,'Tageplanung Oktober'!168:168,"Vertiefung")+SUMIFS('Tageplanung Oktober'!$16:$16,'Tageplanung Oktober'!168:168,"Wahl 1")+SUMIFS('Tageplanung Oktober'!$16:$16,'Tageplanung Oktober'!168:168,"Wahl 2"))*(3+IF($D149="F",2,0))/5+SUMIFS('Blockplanung April'!$20:$20,'Blockplanung April'!168:168,"Päd")+SUMIFS('Blockplanung April'!$16:$16,'Blockplanung April'!168:168,"Orient.Ph.")+SUMIFS('Blockplanung April'!$16:$16,'Blockplanung April'!168:168,"Vertiefung")+SUMIFS('Blockplanung April'!$16:$16,'Blockplanung April'!168:168,"Wahl 1")+SUMIFS('Blockplanung April'!$16:$16,'Blockplanung April'!168:168,"Wahl 2")+SUMIFS('Blockplanung August'!$20:$20,'Blockplanung August'!168:168,"Päd")+SUMIFS('Blockplanung August'!$16:$16,'Blockplanung August'!168:168,"Orient.Ph.")+SUMIFS('Blockplanung August'!$16:$16,'Blockplanung August'!168:168,"Vertiefung")+SUMIFS('Blockplanung August'!$16:$16,'Blockplanung August'!168:168,"Wahl 1")+SUMIFS('Blockplanung August'!$16:$16,'Blockplanung August'!168:168,"Wahl 2")+SUMIFS('Blockplanung Oktober'!$20:$20,'Blockplanung Oktober'!168:168,"Päd")+SUMIFS('Blockplanung Oktober'!$16:$16,'Blockplanung Oktober'!168:168,"Orient.Ph.")+SUMIFS('Blockplanung Oktober'!$16:$16,'Blockplanung Oktober'!168:168,"Vertiefung")+SUMIFS('Blockplanung Oktober'!$16:$16,'Blockplanung Oktober'!168:168,"Wahl 1")+SUMIFS('Blockplanung Oktober'!$16:$16,'Blockplanung Oktober'!168:168,"Wahl 2")</f>
        <v>13.6</v>
      </c>
      <c r="I149" s="9">
        <f>(SUMIFS('Tageplanung April'!$20:$20,'Tageplanung April'!168:168,"Psych")+SUMIFS('Tageplanung April'!$19:$19,'Tageplanung April'!168:168,"Orient.Ph.")+SUMIFS('Tageplanung April'!$19:$19,'Tageplanung April'!168:168,"Vertiefung")+SUMIFS('Tageplanung April'!$19:$19,'Tageplanung April'!168:168,"Wahl 1")+SUMIFS('Tageplanung April'!$19:$19,'Tageplanung April'!168:168,"Wahl 2"))*(3+IF($D149="F",2,0))/5+(SUMIFS('Tageplanung August'!$20:$20,'Tageplanung August'!168:168,"Psych")+SUMIFS('Tageplanung August'!$19:$19,'Tageplanung August'!168:168,"Orient.Ph.")+SUMIFS('Tageplanung August'!$19:$19,'Tageplanung August'!168:168,"Vertiefung")+SUMIFS('Tageplanung August'!$19:$19,'Tageplanung August'!168:168,"Wahl 1")+SUMIFS('Tageplanung August'!$19:$19,'Tageplanung August'!168:168,"Wahl 2"))*(3+IF($D149="F",2,0))/5+(SUMIFS('Tageplanung Oktober'!$20:$20,'Tageplanung Oktober'!168:168,"Psych")+SUMIFS('Tageplanung Oktober'!$19:$19,'Tageplanung Oktober'!168:168,"Orient.Ph.")+SUMIFS('Tageplanung Oktober'!$19:$19,'Tageplanung Oktober'!168:168,"Vertiefung")+SUMIFS('Tageplanung Oktober'!$19:$19,'Tageplanung Oktober'!168:168,"Wahl 1")+SUMIFS('Tageplanung Oktober'!$19:$19,'Tageplanung Oktober'!168:168,"Wahl 2"))*(3+IF($D149="F",2,0))/5+SUMIFS('Blockplanung April'!$20:$20,'Blockplanung April'!168:168,"Psych")+SUMIFS('Blockplanung April'!$19:$19,'Blockplanung April'!168:168,"Orient.Ph.")+SUMIFS('Blockplanung April'!$19:$19,'Blockplanung April'!168:168,"Vertiefung")+SUMIFS('Blockplanung April'!$19:$19,'Blockplanung April'!168:168,"Wahl 1")+SUMIFS('Blockplanung April'!$19:$19,'Blockplanung April'!168:168,"Wahl 2")+SUMIFS('Blockplanung August'!$20:$20,'Blockplanung August'!168:168,"Psych")+SUMIFS('Blockplanung August'!$19:$19,'Blockplanung August'!168:168,"Orient.Ph.")+SUMIFS('Blockplanung August'!$19:$19,'Blockplanung August'!168:168,"Vertiefung")+SUMIFS('Blockplanung August'!$19:$19,'Blockplanung August'!168:168,"Wahl 1")+SUMIFS('Blockplanung August'!$19:$19,'Blockplanung August'!168:168,"Wahl 2")+SUMIFS('Blockplanung Oktober'!$20:$20,'Blockplanung Oktober'!168:168,"Psych")+SUMIFS('Blockplanung Oktober'!$19:$19,'Blockplanung Oktober'!168:168,"Orient.Ph.")+SUMIFS('Blockplanung Oktober'!$19:$19,'Blockplanung Oktober'!168:168,"Vertiefung")+SUMIFS('Blockplanung Oktober'!$19:$19,'Blockplanung Oktober'!168:168,"Wahl 1")+SUMIFS('Blockplanung Oktober'!$19:$19,'Blockplanung Oktober'!168:168,"Wahl 2")</f>
        <v>0</v>
      </c>
      <c r="J149" s="9">
        <f t="shared" si="14"/>
        <v>504</v>
      </c>
      <c r="K149" s="9">
        <f t="shared" si="10"/>
        <v>198</v>
      </c>
      <c r="L149" s="9">
        <f t="shared" si="11"/>
        <v>72</v>
      </c>
      <c r="M149" s="9">
        <f t="shared" si="12"/>
        <v>18</v>
      </c>
      <c r="N149" s="7">
        <f t="shared" si="13"/>
        <v>120</v>
      </c>
      <c r="O149" s="316"/>
    </row>
    <row r="150" spans="1:15" x14ac:dyDescent="0.2">
      <c r="A150" s="253"/>
      <c r="B150" s="307"/>
      <c r="C150" s="11">
        <v>4</v>
      </c>
      <c r="D150" s="39"/>
      <c r="E150" s="9">
        <f>(SUMIFS('Tageplanung April'!$20:$20,'Tageplanung April'!169:169,"APH")+SUMIFS('Tageplanung April'!$18:$18,'Tageplanung April'!169:169,"Orient.Ph.")+SUMIFS('Tageplanung April'!$18:$18,'Tageplanung April'!169:169,"Vertiefung")+SUMIFS('Tageplanung April'!$18:$18,'Tageplanung April'!169:169,"Wahl 1")+SUMIFS('Tageplanung April'!$18:$18,'Tageplanung April'!169:169,"Wahl 2"))*(3+IF($D150="F",2,0))/5+(SUMIFS('Tageplanung August'!$20:$20,'Tageplanung August'!169:169,"APH")+SUMIFS('Tageplanung August'!$18:$18,'Tageplanung August'!169:169,"Orient.Ph.")+SUMIFS('Tageplanung August'!$18:$18,'Tageplanung August'!169:169,"Vertiefung")+SUMIFS('Tageplanung August'!$18:$18,'Tageplanung August'!169:169,"Wahl 1")+SUMIFS('Tageplanung August'!$18:$18,'Tageplanung August'!169:169,"Wahl 2"))*(3+IF($D150="F",2,0))/5+(SUMIFS('Tageplanung Oktober'!$20:$20,'Tageplanung Oktober'!169:169,"APH")+SUMIFS('Tageplanung Oktober'!$18:$18,'Tageplanung Oktober'!169:169,"Orient.Ph.")+SUMIFS('Tageplanung Oktober'!$18:$18,'Tageplanung Oktober'!169:169,"Vertiefung")+SUMIFS('Tageplanung Oktober'!$18:$18,'Tageplanung Oktober'!169:169,"Wahl 1")+SUMIFS('Tageplanung Oktober'!$18:$18,'Tageplanung Oktober'!169:169,"Wahl 2"))*(3+IF($D150="F",2,0))/5+SUMIFS('Blockplanung April'!$20:$20,'Blockplanung April'!169:169,"APH")+SUMIFS('Blockplanung April'!$18:$18,'Blockplanung April'!169:169,"Orient.Ph.")+SUMIFS('Blockplanung April'!$18:$18,'Blockplanung April'!169:169,"Vertiefung")+SUMIFS('Blockplanung April'!$18:$18,'Blockplanung April'!169:169,"Wahl 1")+SUMIFS('Blockplanung April'!$18:$18,'Blockplanung April'!169:169,"Wahl 2")+SUMIFS('Blockplanung August'!$20:$20,'Blockplanung August'!169:169,"APH")+SUMIFS('Blockplanung August'!$18:$18,'Blockplanung August'!169:169,"Orient.Ph.")+SUMIFS('Blockplanung August'!$18:$18,'Blockplanung August'!169:169,"Vertiefung")+SUMIFS('Blockplanung August'!$18:$18,'Blockplanung August'!169:169,"Wahl 1")+SUMIFS('Blockplanung August'!$18:$18,'Blockplanung August'!169:169,"Wahl 2")+SUMIFS('Blockplanung Oktober'!$20:$20,'Blockplanung Oktober'!169:169,"APH")+SUMIFS('Blockplanung Oktober'!$18:$18,'Blockplanung Oktober'!169:169,"Orient.Ph.")+SUMIFS('Blockplanung Oktober'!$18:$18,'Blockplanung Oktober'!169:169,"Vertiefung")+SUMIFS('Blockplanung Oktober'!$18:$18,'Blockplanung Oktober'!169:169,"Wahl 1")+SUMIFS('Blockplanung Oktober'!$18:$18,'Blockplanung Oktober'!169:169,"Wahl 2")</f>
        <v>261.60000000000002</v>
      </c>
      <c r="F150" s="9">
        <f>(SUMIFS('Tageplanung April'!$20:$20,'Tageplanung April'!169:169,"AD")+SUMIFS('Tageplanung April'!$17:$17,'Tageplanung April'!169:169,"Orient.Ph.")+SUMIFS('Tageplanung April'!$17:$17,'Tageplanung April'!169:169,"Vertiefung")+SUMIFS('Tageplanung April'!$17:$17,'Tageplanung April'!169:169,"Wahl 1")+SUMIFS('Tageplanung April'!$17:$17,'Tageplanung April'!169:169,"Wahl 2"))*(3+IF($D150="F",2,0))/5+(SUMIFS('Tageplanung August'!$20:$20,'Tageplanung August'!169:169,"AD")+SUMIFS('Tageplanung August'!$17:$17,'Tageplanung August'!169:169,"Orient.Ph.")+SUMIFS('Tageplanung August'!$17:$17,'Tageplanung August'!169:169,"Vertiefung")+SUMIFS('Tageplanung August'!$17:$17,'Tageplanung August'!169:169,"Wahl 1")+SUMIFS('Tageplanung August'!$17:$17,'Tageplanung August'!169:169,"Wahl 2"))*(3+IF($D150="F",2,0))/5+(SUMIFS('Tageplanung Oktober'!$20:$20,'Tageplanung Oktober'!169:169,"AD")+SUMIFS('Tageplanung Oktober'!$17:$17,'Tageplanung Oktober'!169:169,"Orient.Ph.")+SUMIFS('Tageplanung Oktober'!$17:$17,'Tageplanung Oktober'!169:169,"Vertiefung")+SUMIFS('Tageplanung Oktober'!$17:$17,'Tageplanung Oktober'!169:169,"Wahl 1")+SUMIFS('Tageplanung Oktober'!$17:$17,'Tageplanung Oktober'!169:169,"Wahl 2"))*(3+IF($D150="F",2,0))/5+SUMIFS('Blockplanung April'!$20:$20,'Blockplanung April'!169:169,"AD")+SUMIFS('Blockplanung April'!$17:$17,'Blockplanung April'!169:169,"Orient.Ph.")+SUMIFS('Blockplanung April'!$17:$17,'Blockplanung April'!169:169,"Vertiefung")+SUMIFS('Blockplanung April'!$17:$17,'Blockplanung April'!169:169,"Wahl 1")+SUMIFS('Blockplanung April'!$17:$17,'Blockplanung April'!169:169,"Wahl 2")+SUMIFS('Blockplanung August'!$20:$20,'Blockplanung August'!169:169,"AD")+SUMIFS('Blockplanung August'!$17:$17,'Blockplanung August'!169:169,"Orient.Ph.")+SUMIFS('Blockplanung August'!$17:$17,'Blockplanung August'!169:169,"Vertiefung")+SUMIFS('Blockplanung August'!$17:$17,'Blockplanung August'!169:169,"Wahl 1")+SUMIFS('Blockplanung August'!$17:$17,'Blockplanung August'!169:169,"Wahl 2")+SUMIFS('Blockplanung Oktober'!$20:$20,'Blockplanung Oktober'!169:169,"AD")+SUMIFS('Blockplanung Oktober'!$17:$17,'Blockplanung Oktober'!169:169,"Orient.Ph.")+SUMIFS('Blockplanung Oktober'!$17:$17,'Blockplanung Oktober'!169:169,"Vertiefung")+SUMIFS('Blockplanung Oktober'!$17:$17,'Blockplanung Oktober'!169:169,"Wahl 1")+SUMIFS('Blockplanung Oktober'!$17:$17,'Blockplanung Oktober'!169:169,"Wahl 2")</f>
        <v>172.8</v>
      </c>
      <c r="G150" s="9">
        <f>(SUMIFS('Tageplanung April'!$20:$20,'Tageplanung April'!169:169,"KH")+SUMIFS('Tageplanung April'!$15:$15,'Tageplanung April'!169:169,"Orient.Ph.")+SUMIFS('Tageplanung April'!$15:$15,'Tageplanung April'!169:169,"Vertiefung")+SUMIFS('Tageplanung April'!$15:$15,'Tageplanung April'!169:169,"Wahl 1")+SUMIFS('Tageplanung April'!$15:$15,'Tageplanung April'!169:169,"Wahl 2"))*(3+IF($D150="F",2,0))/5+(SUMIFS('Tageplanung August'!$20:$20,'Tageplanung August'!169:169,"KH")+SUMIFS('Tageplanung August'!$15:$15,'Tageplanung August'!169:169,"Orient.Ph.")+SUMIFS('Tageplanung August'!$15:$15,'Tageplanung August'!169:169,"Vertiefung")+SUMIFS('Tageplanung August'!$15:$15,'Tageplanung August'!169:169,"Wahl 1")+SUMIFS('Tageplanung August'!$15:$15,'Tageplanung August'!169:169,"Wahl 2"))*(3+IF($D150="F",2,0))/5+(SUMIFS('Tageplanung Oktober'!$20:$20,'Tageplanung Oktober'!169:169,"KH")+SUMIFS('Tageplanung Oktober'!$15:$15,'Tageplanung Oktober'!169:169,"Orient.Ph.")+SUMIFS('Tageplanung Oktober'!$15:$15,'Tageplanung Oktober'!169:169,"Vertiefung")+SUMIFS('Tageplanung Oktober'!$15:$15,'Tageplanung Oktober'!169:169,"Wahl 1")+SUMIFS('Tageplanung Oktober'!$15:$15,'Tageplanung Oktober'!169:169,"Wahl 2"))*(3+IF($D150="F",2,0))/5+SUMIFS('Blockplanung April'!$20:$20,'Blockplanung April'!169:169,"KH")+SUMIFS('Blockplanung April'!$15:$15,'Blockplanung April'!169:169,"Orient.Ph.")+SUMIFS('Blockplanung April'!$15:$15,'Blockplanung April'!169:169,"Vertiefung")+SUMIFS('Blockplanung April'!$15:$15,'Blockplanung April'!169:169,"Wahl 1")+SUMIFS('Blockplanung April'!$15:$15,'Blockplanung April'!169:169,"Wahl 2")+SUMIFS('Blockplanung August'!$20:$20,'Blockplanung August'!169:169,"KH")+SUMIFS('Blockplanung August'!$15:$15,'Blockplanung August'!169:169,"Orient.Ph.")+SUMIFS('Blockplanung August'!$15:$15,'Blockplanung August'!169:169,"Vertiefung")+SUMIFS('Blockplanung August'!$15:$15,'Blockplanung August'!169:169,"Wahl 1")+SUMIFS('Blockplanung August'!$15:$15,'Blockplanung August'!169:169,"Wahl 2")+SUMIFS('Blockplanung Oktober'!$20:$20,'Blockplanung Oktober'!169:169,"KH")+SUMIFS('Blockplanung Oktober'!$15:$15,'Blockplanung Oktober'!169:169,"Orient.Ph.")+SUMIFS('Blockplanung Oktober'!$15:$15,'Blockplanung Oktober'!169:169,"Vertiefung")+SUMIFS('Blockplanung Oktober'!$15:$15,'Blockplanung Oktober'!169:169,"Wahl 1")+SUMIFS('Blockplanung Oktober'!$15:$15,'Blockplanung Oktober'!169:169,"Wahl 2")</f>
        <v>120.8</v>
      </c>
      <c r="H150" s="9">
        <f>(SUMIFS('Tageplanung April'!$20:$20,'Tageplanung April'!169:169,"Päd")+SUMIFS('Tageplanung April'!$16:$16,'Tageplanung April'!169:169,"Orient.Ph.")+SUMIFS('Tageplanung April'!$16:$16,'Tageplanung April'!169:169,"Vertiefung")+SUMIFS('Tageplanung April'!$16:$16,'Tageplanung April'!169:169,"Wahl 1")+SUMIFS('Tageplanung April'!$16:$16,'Tageplanung April'!169:169,"Wahl 2"))*(3+IF($D150="F",2,0))/5+(SUMIFS('Tageplanung August'!$20:$20,'Tageplanung August'!169:169,"Päd")+SUMIFS('Tageplanung August'!$16:$16,'Tageplanung August'!169:169,"Orient.Ph.")+SUMIFS('Tageplanung August'!$16:$16,'Tageplanung August'!169:169,"Vertiefung")+SUMIFS('Tageplanung August'!$16:$16,'Tageplanung August'!169:169,"Wahl 1")+SUMIFS('Tageplanung August'!$16:$16,'Tageplanung August'!169:169,"Wahl 2"))*(3+IF($D150="F",2,0))/5+(SUMIFS('Tageplanung Oktober'!$20:$20,'Tageplanung Oktober'!169:169,"Päd")+SUMIFS('Tageplanung Oktober'!$16:$16,'Tageplanung Oktober'!169:169,"Orient.Ph.")+SUMIFS('Tageplanung Oktober'!$16:$16,'Tageplanung Oktober'!169:169,"Vertiefung")+SUMIFS('Tageplanung Oktober'!$16:$16,'Tageplanung Oktober'!169:169,"Wahl 1")+SUMIFS('Tageplanung Oktober'!$16:$16,'Tageplanung Oktober'!169:169,"Wahl 2"))*(3+IF($D150="F",2,0))/5+SUMIFS('Blockplanung April'!$20:$20,'Blockplanung April'!169:169,"Päd")+SUMIFS('Blockplanung April'!$16:$16,'Blockplanung April'!169:169,"Orient.Ph.")+SUMIFS('Blockplanung April'!$16:$16,'Blockplanung April'!169:169,"Vertiefung")+SUMIFS('Blockplanung April'!$16:$16,'Blockplanung April'!169:169,"Wahl 1")+SUMIFS('Blockplanung April'!$16:$16,'Blockplanung April'!169:169,"Wahl 2")+SUMIFS('Blockplanung August'!$20:$20,'Blockplanung August'!169:169,"Päd")+SUMIFS('Blockplanung August'!$16:$16,'Blockplanung August'!169:169,"Orient.Ph.")+SUMIFS('Blockplanung August'!$16:$16,'Blockplanung August'!169:169,"Vertiefung")+SUMIFS('Blockplanung August'!$16:$16,'Blockplanung August'!169:169,"Wahl 1")+SUMIFS('Blockplanung August'!$16:$16,'Blockplanung August'!169:169,"Wahl 2")+SUMIFS('Blockplanung Oktober'!$20:$20,'Blockplanung Oktober'!169:169,"Päd")+SUMIFS('Blockplanung Oktober'!$16:$16,'Blockplanung Oktober'!169:169,"Orient.Ph.")+SUMIFS('Blockplanung Oktober'!$16:$16,'Blockplanung Oktober'!169:169,"Vertiefung")+SUMIFS('Blockplanung Oktober'!$16:$16,'Blockplanung Oktober'!169:169,"Wahl 1")+SUMIFS('Blockplanung Oktober'!$16:$16,'Blockplanung Oktober'!169:169,"Wahl 2")</f>
        <v>13.6</v>
      </c>
      <c r="I150" s="9">
        <f>(SUMIFS('Tageplanung April'!$20:$20,'Tageplanung April'!169:169,"Psych")+SUMIFS('Tageplanung April'!$19:$19,'Tageplanung April'!169:169,"Orient.Ph.")+SUMIFS('Tageplanung April'!$19:$19,'Tageplanung April'!169:169,"Vertiefung")+SUMIFS('Tageplanung April'!$19:$19,'Tageplanung April'!169:169,"Wahl 1")+SUMIFS('Tageplanung April'!$19:$19,'Tageplanung April'!169:169,"Wahl 2"))*(3+IF($D150="F",2,0))/5+(SUMIFS('Tageplanung August'!$20:$20,'Tageplanung August'!169:169,"Psych")+SUMIFS('Tageplanung August'!$19:$19,'Tageplanung August'!169:169,"Orient.Ph.")+SUMIFS('Tageplanung August'!$19:$19,'Tageplanung August'!169:169,"Vertiefung")+SUMIFS('Tageplanung August'!$19:$19,'Tageplanung August'!169:169,"Wahl 1")+SUMIFS('Tageplanung August'!$19:$19,'Tageplanung August'!169:169,"Wahl 2"))*(3+IF($D150="F",2,0))/5+(SUMIFS('Tageplanung Oktober'!$20:$20,'Tageplanung Oktober'!169:169,"Psych")+SUMIFS('Tageplanung Oktober'!$19:$19,'Tageplanung Oktober'!169:169,"Orient.Ph.")+SUMIFS('Tageplanung Oktober'!$19:$19,'Tageplanung Oktober'!169:169,"Vertiefung")+SUMIFS('Tageplanung Oktober'!$19:$19,'Tageplanung Oktober'!169:169,"Wahl 1")+SUMIFS('Tageplanung Oktober'!$19:$19,'Tageplanung Oktober'!169:169,"Wahl 2"))*(3+IF($D150="F",2,0))/5+SUMIFS('Blockplanung April'!$20:$20,'Blockplanung April'!169:169,"Psych")+SUMIFS('Blockplanung April'!$19:$19,'Blockplanung April'!169:169,"Orient.Ph.")+SUMIFS('Blockplanung April'!$19:$19,'Blockplanung April'!169:169,"Vertiefung")+SUMIFS('Blockplanung April'!$19:$19,'Blockplanung April'!169:169,"Wahl 1")+SUMIFS('Blockplanung April'!$19:$19,'Blockplanung April'!169:169,"Wahl 2")+SUMIFS('Blockplanung August'!$20:$20,'Blockplanung August'!169:169,"Psych")+SUMIFS('Blockplanung August'!$19:$19,'Blockplanung August'!169:169,"Orient.Ph.")+SUMIFS('Blockplanung August'!$19:$19,'Blockplanung August'!169:169,"Vertiefung")+SUMIFS('Blockplanung August'!$19:$19,'Blockplanung August'!169:169,"Wahl 1")+SUMIFS('Blockplanung August'!$19:$19,'Blockplanung August'!169:169,"Wahl 2")+SUMIFS('Blockplanung Oktober'!$20:$20,'Blockplanung Oktober'!169:169,"Psych")+SUMIFS('Blockplanung Oktober'!$19:$19,'Blockplanung Oktober'!169:169,"Orient.Ph.")+SUMIFS('Blockplanung Oktober'!$19:$19,'Blockplanung Oktober'!169:169,"Vertiefung")+SUMIFS('Blockplanung Oktober'!$19:$19,'Blockplanung Oktober'!169:169,"Wahl 1")+SUMIFS('Blockplanung Oktober'!$19:$19,'Blockplanung Oktober'!169:169,"Wahl 2")</f>
        <v>0</v>
      </c>
      <c r="J150" s="9">
        <f t="shared" si="14"/>
        <v>504</v>
      </c>
      <c r="K150" s="9">
        <f t="shared" si="10"/>
        <v>198</v>
      </c>
      <c r="L150" s="9">
        <f t="shared" si="11"/>
        <v>72</v>
      </c>
      <c r="M150" s="9">
        <f t="shared" si="12"/>
        <v>18</v>
      </c>
      <c r="N150" s="7">
        <f t="shared" si="13"/>
        <v>120</v>
      </c>
      <c r="O150" s="316"/>
    </row>
    <row r="151" spans="1:15" x14ac:dyDescent="0.2">
      <c r="A151" s="253"/>
      <c r="B151" s="308" t="s">
        <v>5</v>
      </c>
      <c r="C151" s="11">
        <v>5</v>
      </c>
      <c r="D151" s="39"/>
      <c r="E151" s="9">
        <f>(SUMIFS('Tageplanung April'!$20:$20,'Tageplanung April'!170:170,"APH")+SUMIFS('Tageplanung April'!$18:$18,'Tageplanung April'!170:170,"Orient.Ph.")+SUMIFS('Tageplanung April'!$18:$18,'Tageplanung April'!170:170,"Vertiefung")+SUMIFS('Tageplanung April'!$18:$18,'Tageplanung April'!170:170,"Wahl 1")+SUMIFS('Tageplanung April'!$18:$18,'Tageplanung April'!170:170,"Wahl 2"))*(3+IF($D151="F",2,0))/5+(SUMIFS('Tageplanung August'!$20:$20,'Tageplanung August'!170:170,"APH")+SUMIFS('Tageplanung August'!$18:$18,'Tageplanung August'!170:170,"Orient.Ph.")+SUMIFS('Tageplanung August'!$18:$18,'Tageplanung August'!170:170,"Vertiefung")+SUMIFS('Tageplanung August'!$18:$18,'Tageplanung August'!170:170,"Wahl 1")+SUMIFS('Tageplanung August'!$18:$18,'Tageplanung August'!170:170,"Wahl 2"))*(3+IF($D151="F",2,0))/5+(SUMIFS('Tageplanung Oktober'!$20:$20,'Tageplanung Oktober'!170:170,"APH")+SUMIFS('Tageplanung Oktober'!$18:$18,'Tageplanung Oktober'!170:170,"Orient.Ph.")+SUMIFS('Tageplanung Oktober'!$18:$18,'Tageplanung Oktober'!170:170,"Vertiefung")+SUMIFS('Tageplanung Oktober'!$18:$18,'Tageplanung Oktober'!170:170,"Wahl 1")+SUMIFS('Tageplanung Oktober'!$18:$18,'Tageplanung Oktober'!170:170,"Wahl 2"))*(3+IF($D151="F",2,0))/5+SUMIFS('Blockplanung April'!$20:$20,'Blockplanung April'!170:170,"APH")+SUMIFS('Blockplanung April'!$18:$18,'Blockplanung April'!170:170,"Orient.Ph.")+SUMIFS('Blockplanung April'!$18:$18,'Blockplanung April'!170:170,"Vertiefung")+SUMIFS('Blockplanung April'!$18:$18,'Blockplanung April'!170:170,"Wahl 1")+SUMIFS('Blockplanung April'!$18:$18,'Blockplanung April'!170:170,"Wahl 2")+SUMIFS('Blockplanung August'!$20:$20,'Blockplanung August'!170:170,"APH")+SUMIFS('Blockplanung August'!$18:$18,'Blockplanung August'!170:170,"Orient.Ph.")+SUMIFS('Blockplanung August'!$18:$18,'Blockplanung August'!170:170,"Vertiefung")+SUMIFS('Blockplanung August'!$18:$18,'Blockplanung August'!170:170,"Wahl 1")+SUMIFS('Blockplanung August'!$18:$18,'Blockplanung August'!170:170,"Wahl 2")+SUMIFS('Blockplanung Oktober'!$20:$20,'Blockplanung Oktober'!170:170,"APH")+SUMIFS('Blockplanung Oktober'!$18:$18,'Blockplanung Oktober'!170:170,"Orient.Ph.")+SUMIFS('Blockplanung Oktober'!$18:$18,'Blockplanung Oktober'!170:170,"Vertiefung")+SUMIFS('Blockplanung Oktober'!$18:$18,'Blockplanung Oktober'!170:170,"Wahl 1")+SUMIFS('Blockplanung Oktober'!$18:$18,'Blockplanung Oktober'!170:170,"Wahl 2")</f>
        <v>321.60000000000002</v>
      </c>
      <c r="F151" s="9">
        <f>(SUMIFS('Tageplanung April'!$20:$20,'Tageplanung April'!170:170,"AD")+SUMIFS('Tageplanung April'!$17:$17,'Tageplanung April'!170:170,"Orient.Ph.")+SUMIFS('Tageplanung April'!$17:$17,'Tageplanung April'!170:170,"Vertiefung")+SUMIFS('Tageplanung April'!$17:$17,'Tageplanung April'!170:170,"Wahl 1")+SUMIFS('Tageplanung April'!$17:$17,'Tageplanung April'!170:170,"Wahl 2"))*(3+IF($D151="F",2,0))/5+(SUMIFS('Tageplanung August'!$20:$20,'Tageplanung August'!170:170,"AD")+SUMIFS('Tageplanung August'!$17:$17,'Tageplanung August'!170:170,"Orient.Ph.")+SUMIFS('Tageplanung August'!$17:$17,'Tageplanung August'!170:170,"Vertiefung")+SUMIFS('Tageplanung August'!$17:$17,'Tageplanung August'!170:170,"Wahl 1")+SUMIFS('Tageplanung August'!$17:$17,'Tageplanung August'!170:170,"Wahl 2"))*(3+IF($D151="F",2,0))/5+(SUMIFS('Tageplanung Oktober'!$20:$20,'Tageplanung Oktober'!170:170,"AD")+SUMIFS('Tageplanung Oktober'!$17:$17,'Tageplanung Oktober'!170:170,"Orient.Ph.")+SUMIFS('Tageplanung Oktober'!$17:$17,'Tageplanung Oktober'!170:170,"Vertiefung")+SUMIFS('Tageplanung Oktober'!$17:$17,'Tageplanung Oktober'!170:170,"Wahl 1")+SUMIFS('Tageplanung Oktober'!$17:$17,'Tageplanung Oktober'!170:170,"Wahl 2"))*(3+IF($D151="F",2,0))/5+SUMIFS('Blockplanung April'!$20:$20,'Blockplanung April'!170:170,"AD")+SUMIFS('Blockplanung April'!$17:$17,'Blockplanung April'!170:170,"Orient.Ph.")+SUMIFS('Blockplanung April'!$17:$17,'Blockplanung April'!170:170,"Vertiefung")+SUMIFS('Blockplanung April'!$17:$17,'Blockplanung April'!170:170,"Wahl 1")+SUMIFS('Blockplanung April'!$17:$17,'Blockplanung April'!170:170,"Wahl 2")+SUMIFS('Blockplanung August'!$20:$20,'Blockplanung August'!170:170,"AD")+SUMIFS('Blockplanung August'!$17:$17,'Blockplanung August'!170:170,"Orient.Ph.")+SUMIFS('Blockplanung August'!$17:$17,'Blockplanung August'!170:170,"Vertiefung")+SUMIFS('Blockplanung August'!$17:$17,'Blockplanung August'!170:170,"Wahl 1")+SUMIFS('Blockplanung August'!$17:$17,'Blockplanung August'!170:170,"Wahl 2")+SUMIFS('Blockplanung Oktober'!$20:$20,'Blockplanung Oktober'!170:170,"AD")+SUMIFS('Blockplanung Oktober'!$17:$17,'Blockplanung Oktober'!170:170,"Orient.Ph.")+SUMIFS('Blockplanung Oktober'!$17:$17,'Blockplanung Oktober'!170:170,"Vertiefung")+SUMIFS('Blockplanung Oktober'!$17:$17,'Blockplanung Oktober'!170:170,"Wahl 1")+SUMIFS('Blockplanung Oktober'!$17:$17,'Blockplanung Oktober'!170:170,"Wahl 2")</f>
        <v>202.8</v>
      </c>
      <c r="G151" s="9">
        <f>(SUMIFS('Tageplanung April'!$20:$20,'Tageplanung April'!170:170,"KH")+SUMIFS('Tageplanung April'!$15:$15,'Tageplanung April'!170:170,"Orient.Ph.")+SUMIFS('Tageplanung April'!$15:$15,'Tageplanung April'!170:170,"Vertiefung")+SUMIFS('Tageplanung April'!$15:$15,'Tageplanung April'!170:170,"Wahl 1")+SUMIFS('Tageplanung April'!$15:$15,'Tageplanung April'!170:170,"Wahl 2"))*(3+IF($D151="F",2,0))/5+(SUMIFS('Tageplanung August'!$20:$20,'Tageplanung August'!170:170,"KH")+SUMIFS('Tageplanung August'!$15:$15,'Tageplanung August'!170:170,"Orient.Ph.")+SUMIFS('Tageplanung August'!$15:$15,'Tageplanung August'!170:170,"Vertiefung")+SUMIFS('Tageplanung August'!$15:$15,'Tageplanung August'!170:170,"Wahl 1")+SUMIFS('Tageplanung August'!$15:$15,'Tageplanung August'!170:170,"Wahl 2"))*(3+IF($D151="F",2,0))/5+(SUMIFS('Tageplanung Oktober'!$20:$20,'Tageplanung Oktober'!170:170,"KH")+SUMIFS('Tageplanung Oktober'!$15:$15,'Tageplanung Oktober'!170:170,"Orient.Ph.")+SUMIFS('Tageplanung Oktober'!$15:$15,'Tageplanung Oktober'!170:170,"Vertiefung")+SUMIFS('Tageplanung Oktober'!$15:$15,'Tageplanung Oktober'!170:170,"Wahl 1")+SUMIFS('Tageplanung Oktober'!$15:$15,'Tageplanung Oktober'!170:170,"Wahl 2"))*(3+IF($D151="F",2,0))/5+SUMIFS('Blockplanung April'!$20:$20,'Blockplanung April'!170:170,"KH")+SUMIFS('Blockplanung April'!$15:$15,'Blockplanung April'!170:170,"Orient.Ph.")+SUMIFS('Blockplanung April'!$15:$15,'Blockplanung April'!170:170,"Vertiefung")+SUMIFS('Blockplanung April'!$15:$15,'Blockplanung April'!170:170,"Wahl 1")+SUMIFS('Blockplanung April'!$15:$15,'Blockplanung April'!170:170,"Wahl 2")+SUMIFS('Blockplanung August'!$20:$20,'Blockplanung August'!170:170,"KH")+SUMIFS('Blockplanung August'!$15:$15,'Blockplanung August'!170:170,"Orient.Ph.")+SUMIFS('Blockplanung August'!$15:$15,'Blockplanung August'!170:170,"Vertiefung")+SUMIFS('Blockplanung August'!$15:$15,'Blockplanung August'!170:170,"Wahl 1")+SUMIFS('Blockplanung August'!$15:$15,'Blockplanung August'!170:170,"Wahl 2")+SUMIFS('Blockplanung Oktober'!$20:$20,'Blockplanung Oktober'!170:170,"KH")+SUMIFS('Blockplanung Oktober'!$15:$15,'Blockplanung Oktober'!170:170,"Orient.Ph.")+SUMIFS('Blockplanung Oktober'!$15:$15,'Blockplanung Oktober'!170:170,"Vertiefung")+SUMIFS('Blockplanung Oktober'!$15:$15,'Blockplanung Oktober'!170:170,"Wahl 1")+SUMIFS('Blockplanung Oktober'!$15:$15,'Blockplanung Oktober'!170:170,"Wahl 2")</f>
        <v>147.19999999999999</v>
      </c>
      <c r="H151" s="9">
        <f>(SUMIFS('Tageplanung April'!$20:$20,'Tageplanung April'!170:170,"Päd")+SUMIFS('Tageplanung April'!$16:$16,'Tageplanung April'!170:170,"Orient.Ph.")+SUMIFS('Tageplanung April'!$16:$16,'Tageplanung April'!170:170,"Vertiefung")+SUMIFS('Tageplanung April'!$16:$16,'Tageplanung April'!170:170,"Wahl 1")+SUMIFS('Tageplanung April'!$16:$16,'Tageplanung April'!170:170,"Wahl 2"))*(3+IF($D151="F",2,0))/5+(SUMIFS('Tageplanung August'!$20:$20,'Tageplanung August'!170:170,"Päd")+SUMIFS('Tageplanung August'!$16:$16,'Tageplanung August'!170:170,"Orient.Ph.")+SUMIFS('Tageplanung August'!$16:$16,'Tageplanung August'!170:170,"Vertiefung")+SUMIFS('Tageplanung August'!$16:$16,'Tageplanung August'!170:170,"Wahl 1")+SUMIFS('Tageplanung August'!$16:$16,'Tageplanung August'!170:170,"Wahl 2"))*(3+IF($D151="F",2,0))/5+(SUMIFS('Tageplanung Oktober'!$20:$20,'Tageplanung Oktober'!170:170,"Päd")+SUMIFS('Tageplanung Oktober'!$16:$16,'Tageplanung Oktober'!170:170,"Orient.Ph.")+SUMIFS('Tageplanung Oktober'!$16:$16,'Tageplanung Oktober'!170:170,"Vertiefung")+SUMIFS('Tageplanung Oktober'!$16:$16,'Tageplanung Oktober'!170:170,"Wahl 1")+SUMIFS('Tageplanung Oktober'!$16:$16,'Tageplanung Oktober'!170:170,"Wahl 2"))*(3+IF($D151="F",2,0))/5+SUMIFS('Blockplanung April'!$20:$20,'Blockplanung April'!170:170,"Päd")+SUMIFS('Blockplanung April'!$16:$16,'Blockplanung April'!170:170,"Orient.Ph.")+SUMIFS('Blockplanung April'!$16:$16,'Blockplanung April'!170:170,"Vertiefung")+SUMIFS('Blockplanung April'!$16:$16,'Blockplanung April'!170:170,"Wahl 1")+SUMIFS('Blockplanung April'!$16:$16,'Blockplanung April'!170:170,"Wahl 2")+SUMIFS('Blockplanung August'!$20:$20,'Blockplanung August'!170:170,"Päd")+SUMIFS('Blockplanung August'!$16:$16,'Blockplanung August'!170:170,"Orient.Ph.")+SUMIFS('Blockplanung August'!$16:$16,'Blockplanung August'!170:170,"Vertiefung")+SUMIFS('Blockplanung August'!$16:$16,'Blockplanung August'!170:170,"Wahl 1")+SUMIFS('Blockplanung August'!$16:$16,'Blockplanung August'!170:170,"Wahl 2")+SUMIFS('Blockplanung Oktober'!$20:$20,'Blockplanung Oktober'!170:170,"Päd")+SUMIFS('Blockplanung Oktober'!$16:$16,'Blockplanung Oktober'!170:170,"Orient.Ph.")+SUMIFS('Blockplanung Oktober'!$16:$16,'Blockplanung Oktober'!170:170,"Vertiefung")+SUMIFS('Blockplanung Oktober'!$16:$16,'Blockplanung Oktober'!170:170,"Wahl 1")+SUMIFS('Blockplanung Oktober'!$16:$16,'Blockplanung Oktober'!170:170,"Wahl 2")</f>
        <v>17.2</v>
      </c>
      <c r="I151" s="9">
        <f>(SUMIFS('Tageplanung April'!$20:$20,'Tageplanung April'!170:170,"Psych")+SUMIFS('Tageplanung April'!$19:$19,'Tageplanung April'!170:170,"Orient.Ph.")+SUMIFS('Tageplanung April'!$19:$19,'Tageplanung April'!170:170,"Vertiefung")+SUMIFS('Tageplanung April'!$19:$19,'Tageplanung April'!170:170,"Wahl 1")+SUMIFS('Tageplanung April'!$19:$19,'Tageplanung April'!170:170,"Wahl 2"))*(3+IF($D151="F",2,0))/5+(SUMIFS('Tageplanung August'!$20:$20,'Tageplanung August'!170:170,"Psych")+SUMIFS('Tageplanung August'!$19:$19,'Tageplanung August'!170:170,"Orient.Ph.")+SUMIFS('Tageplanung August'!$19:$19,'Tageplanung August'!170:170,"Vertiefung")+SUMIFS('Tageplanung August'!$19:$19,'Tageplanung August'!170:170,"Wahl 1")+SUMIFS('Tageplanung August'!$19:$19,'Tageplanung August'!170:170,"Wahl 2"))*(3+IF($D151="F",2,0))/5+(SUMIFS('Tageplanung Oktober'!$20:$20,'Tageplanung Oktober'!170:170,"Psych")+SUMIFS('Tageplanung Oktober'!$19:$19,'Tageplanung Oktober'!170:170,"Orient.Ph.")+SUMIFS('Tageplanung Oktober'!$19:$19,'Tageplanung Oktober'!170:170,"Vertiefung")+SUMIFS('Tageplanung Oktober'!$19:$19,'Tageplanung Oktober'!170:170,"Wahl 1")+SUMIFS('Tageplanung Oktober'!$19:$19,'Tageplanung Oktober'!170:170,"Wahl 2"))*(3+IF($D151="F",2,0))/5+SUMIFS('Blockplanung April'!$20:$20,'Blockplanung April'!170:170,"Psych")+SUMIFS('Blockplanung April'!$19:$19,'Blockplanung April'!170:170,"Orient.Ph.")+SUMIFS('Blockplanung April'!$19:$19,'Blockplanung April'!170:170,"Vertiefung")+SUMIFS('Blockplanung April'!$19:$19,'Blockplanung April'!170:170,"Wahl 1")+SUMIFS('Blockplanung April'!$19:$19,'Blockplanung April'!170:170,"Wahl 2")+SUMIFS('Blockplanung August'!$20:$20,'Blockplanung August'!170:170,"Psych")+SUMIFS('Blockplanung August'!$19:$19,'Blockplanung August'!170:170,"Orient.Ph.")+SUMIFS('Blockplanung August'!$19:$19,'Blockplanung August'!170:170,"Vertiefung")+SUMIFS('Blockplanung August'!$19:$19,'Blockplanung August'!170:170,"Wahl 1")+SUMIFS('Blockplanung August'!$19:$19,'Blockplanung August'!170:170,"Wahl 2")+SUMIFS('Blockplanung Oktober'!$20:$20,'Blockplanung Oktober'!170:170,"Psych")+SUMIFS('Blockplanung Oktober'!$19:$19,'Blockplanung Oktober'!170:170,"Orient.Ph.")+SUMIFS('Blockplanung Oktober'!$19:$19,'Blockplanung Oktober'!170:170,"Vertiefung")+SUMIFS('Blockplanung Oktober'!$19:$19,'Blockplanung Oktober'!170:170,"Wahl 1")+SUMIFS('Blockplanung Oktober'!$19:$19,'Blockplanung Oktober'!170:170,"Wahl 2")</f>
        <v>0</v>
      </c>
      <c r="J151" s="9">
        <f t="shared" si="14"/>
        <v>504</v>
      </c>
      <c r="K151" s="9">
        <f t="shared" si="10"/>
        <v>198</v>
      </c>
      <c r="L151" s="9">
        <f t="shared" si="11"/>
        <v>72</v>
      </c>
      <c r="M151" s="9">
        <f t="shared" si="12"/>
        <v>18</v>
      </c>
      <c r="N151" s="7">
        <f t="shared" si="13"/>
        <v>120</v>
      </c>
      <c r="O151" s="316"/>
    </row>
    <row r="152" spans="1:15" x14ac:dyDescent="0.2">
      <c r="A152" s="253"/>
      <c r="B152" s="308"/>
      <c r="C152" s="11">
        <v>6</v>
      </c>
      <c r="D152" s="39"/>
      <c r="E152" s="9">
        <f>(SUMIFS('Tageplanung April'!$20:$20,'Tageplanung April'!171:171,"APH")+SUMIFS('Tageplanung April'!$18:$18,'Tageplanung April'!171:171,"Orient.Ph.")+SUMIFS('Tageplanung April'!$18:$18,'Tageplanung April'!171:171,"Vertiefung")+SUMIFS('Tageplanung April'!$18:$18,'Tageplanung April'!171:171,"Wahl 1")+SUMIFS('Tageplanung April'!$18:$18,'Tageplanung April'!171:171,"Wahl 2"))*(3+IF($D152="F",2,0))/5+(SUMIFS('Tageplanung August'!$20:$20,'Tageplanung August'!171:171,"APH")+SUMIFS('Tageplanung August'!$18:$18,'Tageplanung August'!171:171,"Orient.Ph.")+SUMIFS('Tageplanung August'!$18:$18,'Tageplanung August'!171:171,"Vertiefung")+SUMIFS('Tageplanung August'!$18:$18,'Tageplanung August'!171:171,"Wahl 1")+SUMIFS('Tageplanung August'!$18:$18,'Tageplanung August'!171:171,"Wahl 2"))*(3+IF($D152="F",2,0))/5+(SUMIFS('Tageplanung Oktober'!$20:$20,'Tageplanung Oktober'!171:171,"APH")+SUMIFS('Tageplanung Oktober'!$18:$18,'Tageplanung Oktober'!171:171,"Orient.Ph.")+SUMIFS('Tageplanung Oktober'!$18:$18,'Tageplanung Oktober'!171:171,"Vertiefung")+SUMIFS('Tageplanung Oktober'!$18:$18,'Tageplanung Oktober'!171:171,"Wahl 1")+SUMIFS('Tageplanung Oktober'!$18:$18,'Tageplanung Oktober'!171:171,"Wahl 2"))*(3+IF($D152="F",2,0))/5+SUMIFS('Blockplanung April'!$20:$20,'Blockplanung April'!171:171,"APH")+SUMIFS('Blockplanung April'!$18:$18,'Blockplanung April'!171:171,"Orient.Ph.")+SUMIFS('Blockplanung April'!$18:$18,'Blockplanung April'!171:171,"Vertiefung")+SUMIFS('Blockplanung April'!$18:$18,'Blockplanung April'!171:171,"Wahl 1")+SUMIFS('Blockplanung April'!$18:$18,'Blockplanung April'!171:171,"Wahl 2")+SUMIFS('Blockplanung August'!$20:$20,'Blockplanung August'!171:171,"APH")+SUMIFS('Blockplanung August'!$18:$18,'Blockplanung August'!171:171,"Orient.Ph.")+SUMIFS('Blockplanung August'!$18:$18,'Blockplanung August'!171:171,"Vertiefung")+SUMIFS('Blockplanung August'!$18:$18,'Blockplanung August'!171:171,"Wahl 1")+SUMIFS('Blockplanung August'!$18:$18,'Blockplanung August'!171:171,"Wahl 2")+SUMIFS('Blockplanung Oktober'!$20:$20,'Blockplanung Oktober'!171:171,"APH")+SUMIFS('Blockplanung Oktober'!$18:$18,'Blockplanung Oktober'!171:171,"Orient.Ph.")+SUMIFS('Blockplanung Oktober'!$18:$18,'Blockplanung Oktober'!171:171,"Vertiefung")+SUMIFS('Blockplanung Oktober'!$18:$18,'Blockplanung Oktober'!171:171,"Wahl 1")+SUMIFS('Blockplanung Oktober'!$18:$18,'Blockplanung Oktober'!171:171,"Wahl 2")</f>
        <v>331.6</v>
      </c>
      <c r="F152" s="9">
        <f>(SUMIFS('Tageplanung April'!$20:$20,'Tageplanung April'!171:171,"AD")+SUMIFS('Tageplanung April'!$17:$17,'Tageplanung April'!171:171,"Orient.Ph.")+SUMIFS('Tageplanung April'!$17:$17,'Tageplanung April'!171:171,"Vertiefung")+SUMIFS('Tageplanung April'!$17:$17,'Tageplanung April'!171:171,"Wahl 1")+SUMIFS('Tageplanung April'!$17:$17,'Tageplanung April'!171:171,"Wahl 2"))*(3+IF($D152="F",2,0))/5+(SUMIFS('Tageplanung August'!$20:$20,'Tageplanung August'!171:171,"AD")+SUMIFS('Tageplanung August'!$17:$17,'Tageplanung August'!171:171,"Orient.Ph.")+SUMIFS('Tageplanung August'!$17:$17,'Tageplanung August'!171:171,"Vertiefung")+SUMIFS('Tageplanung August'!$17:$17,'Tageplanung August'!171:171,"Wahl 1")+SUMIFS('Tageplanung August'!$17:$17,'Tageplanung August'!171:171,"Wahl 2"))*(3+IF($D152="F",2,0))/5+(SUMIFS('Tageplanung Oktober'!$20:$20,'Tageplanung Oktober'!171:171,"AD")+SUMIFS('Tageplanung Oktober'!$17:$17,'Tageplanung Oktober'!171:171,"Orient.Ph.")+SUMIFS('Tageplanung Oktober'!$17:$17,'Tageplanung Oktober'!171:171,"Vertiefung")+SUMIFS('Tageplanung Oktober'!$17:$17,'Tageplanung Oktober'!171:171,"Wahl 1")+SUMIFS('Tageplanung Oktober'!$17:$17,'Tageplanung Oktober'!171:171,"Wahl 2"))*(3+IF($D152="F",2,0))/5+SUMIFS('Blockplanung April'!$20:$20,'Blockplanung April'!171:171,"AD")+SUMIFS('Blockplanung April'!$17:$17,'Blockplanung April'!171:171,"Orient.Ph.")+SUMIFS('Blockplanung April'!$17:$17,'Blockplanung April'!171:171,"Vertiefung")+SUMIFS('Blockplanung April'!$17:$17,'Blockplanung April'!171:171,"Wahl 1")+SUMIFS('Blockplanung April'!$17:$17,'Blockplanung April'!171:171,"Wahl 2")+SUMIFS('Blockplanung August'!$20:$20,'Blockplanung August'!171:171,"AD")+SUMIFS('Blockplanung August'!$17:$17,'Blockplanung August'!171:171,"Orient.Ph.")+SUMIFS('Blockplanung August'!$17:$17,'Blockplanung August'!171:171,"Vertiefung")+SUMIFS('Blockplanung August'!$17:$17,'Blockplanung August'!171:171,"Wahl 1")+SUMIFS('Blockplanung August'!$17:$17,'Blockplanung August'!171:171,"Wahl 2")+SUMIFS('Blockplanung Oktober'!$20:$20,'Blockplanung Oktober'!171:171,"AD")+SUMIFS('Blockplanung Oktober'!$17:$17,'Blockplanung Oktober'!171:171,"Orient.Ph.")+SUMIFS('Blockplanung Oktober'!$17:$17,'Blockplanung Oktober'!171:171,"Vertiefung")+SUMIFS('Blockplanung Oktober'!$17:$17,'Blockplanung Oktober'!171:171,"Wahl 1")+SUMIFS('Blockplanung Oktober'!$17:$17,'Blockplanung Oktober'!171:171,"Wahl 2")</f>
        <v>197.8</v>
      </c>
      <c r="G152" s="9">
        <f>(SUMIFS('Tageplanung April'!$20:$20,'Tageplanung April'!171:171,"KH")+SUMIFS('Tageplanung April'!$15:$15,'Tageplanung April'!171:171,"Orient.Ph.")+SUMIFS('Tageplanung April'!$15:$15,'Tageplanung April'!171:171,"Vertiefung")+SUMIFS('Tageplanung April'!$15:$15,'Tageplanung April'!171:171,"Wahl 1")+SUMIFS('Tageplanung April'!$15:$15,'Tageplanung April'!171:171,"Wahl 2"))*(3+IF($D152="F",2,0))/5+(SUMIFS('Tageplanung August'!$20:$20,'Tageplanung August'!171:171,"KH")+SUMIFS('Tageplanung August'!$15:$15,'Tageplanung August'!171:171,"Orient.Ph.")+SUMIFS('Tageplanung August'!$15:$15,'Tageplanung August'!171:171,"Vertiefung")+SUMIFS('Tageplanung August'!$15:$15,'Tageplanung August'!171:171,"Wahl 1")+SUMIFS('Tageplanung August'!$15:$15,'Tageplanung August'!171:171,"Wahl 2"))*(3+IF($D152="F",2,0))/5+(SUMIFS('Tageplanung Oktober'!$20:$20,'Tageplanung Oktober'!171:171,"KH")+SUMIFS('Tageplanung Oktober'!$15:$15,'Tageplanung Oktober'!171:171,"Orient.Ph.")+SUMIFS('Tageplanung Oktober'!$15:$15,'Tageplanung Oktober'!171:171,"Vertiefung")+SUMIFS('Tageplanung Oktober'!$15:$15,'Tageplanung Oktober'!171:171,"Wahl 1")+SUMIFS('Tageplanung Oktober'!$15:$15,'Tageplanung Oktober'!171:171,"Wahl 2"))*(3+IF($D152="F",2,0))/5+SUMIFS('Blockplanung April'!$20:$20,'Blockplanung April'!171:171,"KH")+SUMIFS('Blockplanung April'!$15:$15,'Blockplanung April'!171:171,"Orient.Ph.")+SUMIFS('Blockplanung April'!$15:$15,'Blockplanung April'!171:171,"Vertiefung")+SUMIFS('Blockplanung April'!$15:$15,'Blockplanung April'!171:171,"Wahl 1")+SUMIFS('Blockplanung April'!$15:$15,'Blockplanung April'!171:171,"Wahl 2")+SUMIFS('Blockplanung August'!$20:$20,'Blockplanung August'!171:171,"KH")+SUMIFS('Blockplanung August'!$15:$15,'Blockplanung August'!171:171,"Orient.Ph.")+SUMIFS('Blockplanung August'!$15:$15,'Blockplanung August'!171:171,"Vertiefung")+SUMIFS('Blockplanung August'!$15:$15,'Blockplanung August'!171:171,"Wahl 1")+SUMIFS('Blockplanung August'!$15:$15,'Blockplanung August'!171:171,"Wahl 2")+SUMIFS('Blockplanung Oktober'!$20:$20,'Blockplanung Oktober'!171:171,"KH")+SUMIFS('Blockplanung Oktober'!$15:$15,'Blockplanung Oktober'!171:171,"Orient.Ph.")+SUMIFS('Blockplanung Oktober'!$15:$15,'Blockplanung Oktober'!171:171,"Vertiefung")+SUMIFS('Blockplanung Oktober'!$15:$15,'Blockplanung Oktober'!171:171,"Wahl 1")+SUMIFS('Blockplanung Oktober'!$15:$15,'Blockplanung Oktober'!171:171,"Wahl 2")</f>
        <v>143.19999999999999</v>
      </c>
      <c r="H152" s="9">
        <f>(SUMIFS('Tageplanung April'!$20:$20,'Tageplanung April'!171:171,"Päd")+SUMIFS('Tageplanung April'!$16:$16,'Tageplanung April'!171:171,"Orient.Ph.")+SUMIFS('Tageplanung April'!$16:$16,'Tageplanung April'!171:171,"Vertiefung")+SUMIFS('Tageplanung April'!$16:$16,'Tageplanung April'!171:171,"Wahl 1")+SUMIFS('Tageplanung April'!$16:$16,'Tageplanung April'!171:171,"Wahl 2"))*(3+IF($D152="F",2,0))/5+(SUMIFS('Tageplanung August'!$20:$20,'Tageplanung August'!171:171,"Päd")+SUMIFS('Tageplanung August'!$16:$16,'Tageplanung August'!171:171,"Orient.Ph.")+SUMIFS('Tageplanung August'!$16:$16,'Tageplanung August'!171:171,"Vertiefung")+SUMIFS('Tageplanung August'!$16:$16,'Tageplanung August'!171:171,"Wahl 1")+SUMIFS('Tageplanung August'!$16:$16,'Tageplanung August'!171:171,"Wahl 2"))*(3+IF($D152="F",2,0))/5+(SUMIFS('Tageplanung Oktober'!$20:$20,'Tageplanung Oktober'!171:171,"Päd")+SUMIFS('Tageplanung Oktober'!$16:$16,'Tageplanung Oktober'!171:171,"Orient.Ph.")+SUMIFS('Tageplanung Oktober'!$16:$16,'Tageplanung Oktober'!171:171,"Vertiefung")+SUMIFS('Tageplanung Oktober'!$16:$16,'Tageplanung Oktober'!171:171,"Wahl 1")+SUMIFS('Tageplanung Oktober'!$16:$16,'Tageplanung Oktober'!171:171,"Wahl 2"))*(3+IF($D152="F",2,0))/5+SUMIFS('Blockplanung April'!$20:$20,'Blockplanung April'!171:171,"Päd")+SUMIFS('Blockplanung April'!$16:$16,'Blockplanung April'!171:171,"Orient.Ph.")+SUMIFS('Blockplanung April'!$16:$16,'Blockplanung April'!171:171,"Vertiefung")+SUMIFS('Blockplanung April'!$16:$16,'Blockplanung April'!171:171,"Wahl 1")+SUMIFS('Blockplanung April'!$16:$16,'Blockplanung April'!171:171,"Wahl 2")+SUMIFS('Blockplanung August'!$20:$20,'Blockplanung August'!171:171,"Päd")+SUMIFS('Blockplanung August'!$16:$16,'Blockplanung August'!171:171,"Orient.Ph.")+SUMIFS('Blockplanung August'!$16:$16,'Blockplanung August'!171:171,"Vertiefung")+SUMIFS('Blockplanung August'!$16:$16,'Blockplanung August'!171:171,"Wahl 1")+SUMIFS('Blockplanung August'!$16:$16,'Blockplanung August'!171:171,"Wahl 2")+SUMIFS('Blockplanung Oktober'!$20:$20,'Blockplanung Oktober'!171:171,"Päd")+SUMIFS('Blockplanung Oktober'!$16:$16,'Blockplanung Oktober'!171:171,"Orient.Ph.")+SUMIFS('Blockplanung Oktober'!$16:$16,'Blockplanung Oktober'!171:171,"Vertiefung")+SUMIFS('Blockplanung Oktober'!$16:$16,'Blockplanung Oktober'!171:171,"Wahl 1")+SUMIFS('Blockplanung Oktober'!$16:$16,'Blockplanung Oktober'!171:171,"Wahl 2")</f>
        <v>16.2</v>
      </c>
      <c r="I152" s="9">
        <f>(SUMIFS('Tageplanung April'!$20:$20,'Tageplanung April'!171:171,"Psych")+SUMIFS('Tageplanung April'!$19:$19,'Tageplanung April'!171:171,"Orient.Ph.")+SUMIFS('Tageplanung April'!$19:$19,'Tageplanung April'!171:171,"Vertiefung")+SUMIFS('Tageplanung April'!$19:$19,'Tageplanung April'!171:171,"Wahl 1")+SUMIFS('Tageplanung April'!$19:$19,'Tageplanung April'!171:171,"Wahl 2"))*(3+IF($D152="F",2,0))/5+(SUMIFS('Tageplanung August'!$20:$20,'Tageplanung August'!171:171,"Psych")+SUMIFS('Tageplanung August'!$19:$19,'Tageplanung August'!171:171,"Orient.Ph.")+SUMIFS('Tageplanung August'!$19:$19,'Tageplanung August'!171:171,"Vertiefung")+SUMIFS('Tageplanung August'!$19:$19,'Tageplanung August'!171:171,"Wahl 1")+SUMIFS('Tageplanung August'!$19:$19,'Tageplanung August'!171:171,"Wahl 2"))*(3+IF($D152="F",2,0))/5+(SUMIFS('Tageplanung Oktober'!$20:$20,'Tageplanung Oktober'!171:171,"Psych")+SUMIFS('Tageplanung Oktober'!$19:$19,'Tageplanung Oktober'!171:171,"Orient.Ph.")+SUMIFS('Tageplanung Oktober'!$19:$19,'Tageplanung Oktober'!171:171,"Vertiefung")+SUMIFS('Tageplanung Oktober'!$19:$19,'Tageplanung Oktober'!171:171,"Wahl 1")+SUMIFS('Tageplanung Oktober'!$19:$19,'Tageplanung Oktober'!171:171,"Wahl 2"))*(3+IF($D152="F",2,0))/5+SUMIFS('Blockplanung April'!$20:$20,'Blockplanung April'!171:171,"Psych")+SUMIFS('Blockplanung April'!$19:$19,'Blockplanung April'!171:171,"Orient.Ph.")+SUMIFS('Blockplanung April'!$19:$19,'Blockplanung April'!171:171,"Vertiefung")+SUMIFS('Blockplanung April'!$19:$19,'Blockplanung April'!171:171,"Wahl 1")+SUMIFS('Blockplanung April'!$19:$19,'Blockplanung April'!171:171,"Wahl 2")+SUMIFS('Blockplanung August'!$20:$20,'Blockplanung August'!171:171,"Psych")+SUMIFS('Blockplanung August'!$19:$19,'Blockplanung August'!171:171,"Orient.Ph.")+SUMIFS('Blockplanung August'!$19:$19,'Blockplanung August'!171:171,"Vertiefung")+SUMIFS('Blockplanung August'!$19:$19,'Blockplanung August'!171:171,"Wahl 1")+SUMIFS('Blockplanung August'!$19:$19,'Blockplanung August'!171:171,"Wahl 2")+SUMIFS('Blockplanung Oktober'!$20:$20,'Blockplanung Oktober'!171:171,"Psych")+SUMIFS('Blockplanung Oktober'!$19:$19,'Blockplanung Oktober'!171:171,"Orient.Ph.")+SUMIFS('Blockplanung Oktober'!$19:$19,'Blockplanung Oktober'!171:171,"Vertiefung")+SUMIFS('Blockplanung Oktober'!$19:$19,'Blockplanung Oktober'!171:171,"Wahl 1")+SUMIFS('Blockplanung Oktober'!$19:$19,'Blockplanung Oktober'!171:171,"Wahl 2")</f>
        <v>0</v>
      </c>
      <c r="J152" s="9">
        <f t="shared" si="14"/>
        <v>504</v>
      </c>
      <c r="K152" s="9">
        <f t="shared" si="10"/>
        <v>198</v>
      </c>
      <c r="L152" s="9">
        <f t="shared" si="11"/>
        <v>72</v>
      </c>
      <c r="M152" s="9">
        <f t="shared" si="12"/>
        <v>18</v>
      </c>
      <c r="N152" s="7">
        <f t="shared" si="13"/>
        <v>120</v>
      </c>
      <c r="O152" s="316"/>
    </row>
    <row r="153" spans="1:15" x14ac:dyDescent="0.2">
      <c r="A153" s="253"/>
      <c r="B153" s="308"/>
      <c r="C153" s="11">
        <v>7</v>
      </c>
      <c r="D153" s="39"/>
      <c r="E153" s="9">
        <f>(SUMIFS('Tageplanung April'!$20:$20,'Tageplanung April'!172:172,"APH")+SUMIFS('Tageplanung April'!$18:$18,'Tageplanung April'!172:172,"Orient.Ph.")+SUMIFS('Tageplanung April'!$18:$18,'Tageplanung April'!172:172,"Vertiefung")+SUMIFS('Tageplanung April'!$18:$18,'Tageplanung April'!172:172,"Wahl 1")+SUMIFS('Tageplanung April'!$18:$18,'Tageplanung April'!172:172,"Wahl 2"))*(3+IF($D153="F",2,0))/5+(SUMIFS('Tageplanung August'!$20:$20,'Tageplanung August'!172:172,"APH")+SUMIFS('Tageplanung August'!$18:$18,'Tageplanung August'!172:172,"Orient.Ph.")+SUMIFS('Tageplanung August'!$18:$18,'Tageplanung August'!172:172,"Vertiefung")+SUMIFS('Tageplanung August'!$18:$18,'Tageplanung August'!172:172,"Wahl 1")+SUMIFS('Tageplanung August'!$18:$18,'Tageplanung August'!172:172,"Wahl 2"))*(3+IF($D153="F",2,0))/5+(SUMIFS('Tageplanung Oktober'!$20:$20,'Tageplanung Oktober'!172:172,"APH")+SUMIFS('Tageplanung Oktober'!$18:$18,'Tageplanung Oktober'!172:172,"Orient.Ph.")+SUMIFS('Tageplanung Oktober'!$18:$18,'Tageplanung Oktober'!172:172,"Vertiefung")+SUMIFS('Tageplanung Oktober'!$18:$18,'Tageplanung Oktober'!172:172,"Wahl 1")+SUMIFS('Tageplanung Oktober'!$18:$18,'Tageplanung Oktober'!172:172,"Wahl 2"))*(3+IF($D153="F",2,0))/5+SUMIFS('Blockplanung April'!$20:$20,'Blockplanung April'!172:172,"APH")+SUMIFS('Blockplanung April'!$18:$18,'Blockplanung April'!172:172,"Orient.Ph.")+SUMIFS('Blockplanung April'!$18:$18,'Blockplanung April'!172:172,"Vertiefung")+SUMIFS('Blockplanung April'!$18:$18,'Blockplanung April'!172:172,"Wahl 1")+SUMIFS('Blockplanung April'!$18:$18,'Blockplanung April'!172:172,"Wahl 2")+SUMIFS('Blockplanung August'!$20:$20,'Blockplanung August'!172:172,"APH")+SUMIFS('Blockplanung August'!$18:$18,'Blockplanung August'!172:172,"Orient.Ph.")+SUMIFS('Blockplanung August'!$18:$18,'Blockplanung August'!172:172,"Vertiefung")+SUMIFS('Blockplanung August'!$18:$18,'Blockplanung August'!172:172,"Wahl 1")+SUMIFS('Blockplanung August'!$18:$18,'Blockplanung August'!172:172,"Wahl 2")+SUMIFS('Blockplanung Oktober'!$20:$20,'Blockplanung Oktober'!172:172,"APH")+SUMIFS('Blockplanung Oktober'!$18:$18,'Blockplanung Oktober'!172:172,"Orient.Ph.")+SUMIFS('Blockplanung Oktober'!$18:$18,'Blockplanung Oktober'!172:172,"Vertiefung")+SUMIFS('Blockplanung Oktober'!$18:$18,'Blockplanung Oktober'!172:172,"Wahl 1")+SUMIFS('Blockplanung Oktober'!$18:$18,'Blockplanung Oktober'!172:172,"Wahl 2")</f>
        <v>311.60000000000002</v>
      </c>
      <c r="F153" s="9">
        <f>(SUMIFS('Tageplanung April'!$20:$20,'Tageplanung April'!172:172,"AD")+SUMIFS('Tageplanung April'!$17:$17,'Tageplanung April'!172:172,"Orient.Ph.")+SUMIFS('Tageplanung April'!$17:$17,'Tageplanung April'!172:172,"Vertiefung")+SUMIFS('Tageplanung April'!$17:$17,'Tageplanung April'!172:172,"Wahl 1")+SUMIFS('Tageplanung April'!$17:$17,'Tageplanung April'!172:172,"Wahl 2"))*(3+IF($D153="F",2,0))/5+(SUMIFS('Tageplanung August'!$20:$20,'Tageplanung August'!172:172,"AD")+SUMIFS('Tageplanung August'!$17:$17,'Tageplanung August'!172:172,"Orient.Ph.")+SUMIFS('Tageplanung August'!$17:$17,'Tageplanung August'!172:172,"Vertiefung")+SUMIFS('Tageplanung August'!$17:$17,'Tageplanung August'!172:172,"Wahl 1")+SUMIFS('Tageplanung August'!$17:$17,'Tageplanung August'!172:172,"Wahl 2"))*(3+IF($D153="F",2,0))/5+(SUMIFS('Tageplanung Oktober'!$20:$20,'Tageplanung Oktober'!172:172,"AD")+SUMIFS('Tageplanung Oktober'!$17:$17,'Tageplanung Oktober'!172:172,"Orient.Ph.")+SUMIFS('Tageplanung Oktober'!$17:$17,'Tageplanung Oktober'!172:172,"Vertiefung")+SUMIFS('Tageplanung Oktober'!$17:$17,'Tageplanung Oktober'!172:172,"Wahl 1")+SUMIFS('Tageplanung Oktober'!$17:$17,'Tageplanung Oktober'!172:172,"Wahl 2"))*(3+IF($D153="F",2,0))/5+SUMIFS('Blockplanung April'!$20:$20,'Blockplanung April'!172:172,"AD")+SUMIFS('Blockplanung April'!$17:$17,'Blockplanung April'!172:172,"Orient.Ph.")+SUMIFS('Blockplanung April'!$17:$17,'Blockplanung April'!172:172,"Vertiefung")+SUMIFS('Blockplanung April'!$17:$17,'Blockplanung April'!172:172,"Wahl 1")+SUMIFS('Blockplanung April'!$17:$17,'Blockplanung April'!172:172,"Wahl 2")+SUMIFS('Blockplanung August'!$20:$20,'Blockplanung August'!172:172,"AD")+SUMIFS('Blockplanung August'!$17:$17,'Blockplanung August'!172:172,"Orient.Ph.")+SUMIFS('Blockplanung August'!$17:$17,'Blockplanung August'!172:172,"Vertiefung")+SUMIFS('Blockplanung August'!$17:$17,'Blockplanung August'!172:172,"Wahl 1")+SUMIFS('Blockplanung August'!$17:$17,'Blockplanung August'!172:172,"Wahl 2")+SUMIFS('Blockplanung Oktober'!$20:$20,'Blockplanung Oktober'!172:172,"AD")+SUMIFS('Blockplanung Oktober'!$17:$17,'Blockplanung Oktober'!172:172,"Orient.Ph.")+SUMIFS('Blockplanung Oktober'!$17:$17,'Blockplanung Oktober'!172:172,"Vertiefung")+SUMIFS('Blockplanung Oktober'!$17:$17,'Blockplanung Oktober'!172:172,"Wahl 1")+SUMIFS('Blockplanung Oktober'!$17:$17,'Blockplanung Oktober'!172:172,"Wahl 2")</f>
        <v>177.8</v>
      </c>
      <c r="G153" s="9">
        <f>(SUMIFS('Tageplanung April'!$20:$20,'Tageplanung April'!172:172,"KH")+SUMIFS('Tageplanung April'!$15:$15,'Tageplanung April'!172:172,"Orient.Ph.")+SUMIFS('Tageplanung April'!$15:$15,'Tageplanung April'!172:172,"Vertiefung")+SUMIFS('Tageplanung April'!$15:$15,'Tageplanung April'!172:172,"Wahl 1")+SUMIFS('Tageplanung April'!$15:$15,'Tageplanung April'!172:172,"Wahl 2"))*(3+IF($D153="F",2,0))/5+(SUMIFS('Tageplanung August'!$20:$20,'Tageplanung August'!172:172,"KH")+SUMIFS('Tageplanung August'!$15:$15,'Tageplanung August'!172:172,"Orient.Ph.")+SUMIFS('Tageplanung August'!$15:$15,'Tageplanung August'!172:172,"Vertiefung")+SUMIFS('Tageplanung August'!$15:$15,'Tageplanung August'!172:172,"Wahl 1")+SUMIFS('Tageplanung August'!$15:$15,'Tageplanung August'!172:172,"Wahl 2"))*(3+IF($D153="F",2,0))/5+(SUMIFS('Tageplanung Oktober'!$20:$20,'Tageplanung Oktober'!172:172,"KH")+SUMIFS('Tageplanung Oktober'!$15:$15,'Tageplanung Oktober'!172:172,"Orient.Ph.")+SUMIFS('Tageplanung Oktober'!$15:$15,'Tageplanung Oktober'!172:172,"Vertiefung")+SUMIFS('Tageplanung Oktober'!$15:$15,'Tageplanung Oktober'!172:172,"Wahl 1")+SUMIFS('Tageplanung Oktober'!$15:$15,'Tageplanung Oktober'!172:172,"Wahl 2"))*(3+IF($D153="F",2,0))/5+SUMIFS('Blockplanung April'!$20:$20,'Blockplanung April'!172:172,"KH")+SUMIFS('Blockplanung April'!$15:$15,'Blockplanung April'!172:172,"Orient.Ph.")+SUMIFS('Blockplanung April'!$15:$15,'Blockplanung April'!172:172,"Vertiefung")+SUMIFS('Blockplanung April'!$15:$15,'Blockplanung April'!172:172,"Wahl 1")+SUMIFS('Blockplanung April'!$15:$15,'Blockplanung April'!172:172,"Wahl 2")+SUMIFS('Blockplanung August'!$20:$20,'Blockplanung August'!172:172,"KH")+SUMIFS('Blockplanung August'!$15:$15,'Blockplanung August'!172:172,"Orient.Ph.")+SUMIFS('Blockplanung August'!$15:$15,'Blockplanung August'!172:172,"Vertiefung")+SUMIFS('Blockplanung August'!$15:$15,'Blockplanung August'!172:172,"Wahl 1")+SUMIFS('Blockplanung August'!$15:$15,'Blockplanung August'!172:172,"Wahl 2")+SUMIFS('Blockplanung Oktober'!$20:$20,'Blockplanung Oktober'!172:172,"KH")+SUMIFS('Blockplanung Oktober'!$15:$15,'Blockplanung Oktober'!172:172,"Orient.Ph.")+SUMIFS('Blockplanung Oktober'!$15:$15,'Blockplanung Oktober'!172:172,"Vertiefung")+SUMIFS('Blockplanung Oktober'!$15:$15,'Blockplanung Oktober'!172:172,"Wahl 1")+SUMIFS('Blockplanung Oktober'!$15:$15,'Blockplanung Oktober'!172:172,"Wahl 2")</f>
        <v>123.2</v>
      </c>
      <c r="H153" s="9">
        <f>(SUMIFS('Tageplanung April'!$20:$20,'Tageplanung April'!172:172,"Päd")+SUMIFS('Tageplanung April'!$16:$16,'Tageplanung April'!172:172,"Orient.Ph.")+SUMIFS('Tageplanung April'!$16:$16,'Tageplanung April'!172:172,"Vertiefung")+SUMIFS('Tageplanung April'!$16:$16,'Tageplanung April'!172:172,"Wahl 1")+SUMIFS('Tageplanung April'!$16:$16,'Tageplanung April'!172:172,"Wahl 2"))*(3+IF($D153="F",2,0))/5+(SUMIFS('Tageplanung August'!$20:$20,'Tageplanung August'!172:172,"Päd")+SUMIFS('Tageplanung August'!$16:$16,'Tageplanung August'!172:172,"Orient.Ph.")+SUMIFS('Tageplanung August'!$16:$16,'Tageplanung August'!172:172,"Vertiefung")+SUMIFS('Tageplanung August'!$16:$16,'Tageplanung August'!172:172,"Wahl 1")+SUMIFS('Tageplanung August'!$16:$16,'Tageplanung August'!172:172,"Wahl 2"))*(3+IF($D153="F",2,0))/5+(SUMIFS('Tageplanung Oktober'!$20:$20,'Tageplanung Oktober'!172:172,"Päd")+SUMIFS('Tageplanung Oktober'!$16:$16,'Tageplanung Oktober'!172:172,"Orient.Ph.")+SUMIFS('Tageplanung Oktober'!$16:$16,'Tageplanung Oktober'!172:172,"Vertiefung")+SUMIFS('Tageplanung Oktober'!$16:$16,'Tageplanung Oktober'!172:172,"Wahl 1")+SUMIFS('Tageplanung Oktober'!$16:$16,'Tageplanung Oktober'!172:172,"Wahl 2"))*(3+IF($D153="F",2,0))/5+SUMIFS('Blockplanung April'!$20:$20,'Blockplanung April'!172:172,"Päd")+SUMIFS('Blockplanung April'!$16:$16,'Blockplanung April'!172:172,"Orient.Ph.")+SUMIFS('Blockplanung April'!$16:$16,'Blockplanung April'!172:172,"Vertiefung")+SUMIFS('Blockplanung April'!$16:$16,'Blockplanung April'!172:172,"Wahl 1")+SUMIFS('Blockplanung April'!$16:$16,'Blockplanung April'!172:172,"Wahl 2")+SUMIFS('Blockplanung August'!$20:$20,'Blockplanung August'!172:172,"Päd")+SUMIFS('Blockplanung August'!$16:$16,'Blockplanung August'!172:172,"Orient.Ph.")+SUMIFS('Blockplanung August'!$16:$16,'Blockplanung August'!172:172,"Vertiefung")+SUMIFS('Blockplanung August'!$16:$16,'Blockplanung August'!172:172,"Wahl 1")+SUMIFS('Blockplanung August'!$16:$16,'Blockplanung August'!172:172,"Wahl 2")+SUMIFS('Blockplanung Oktober'!$20:$20,'Blockplanung Oktober'!172:172,"Päd")+SUMIFS('Blockplanung Oktober'!$16:$16,'Blockplanung Oktober'!172:172,"Orient.Ph.")+SUMIFS('Blockplanung Oktober'!$16:$16,'Blockplanung Oktober'!172:172,"Vertiefung")+SUMIFS('Blockplanung Oktober'!$16:$16,'Blockplanung Oktober'!172:172,"Wahl 1")+SUMIFS('Blockplanung Oktober'!$16:$16,'Blockplanung Oktober'!172:172,"Wahl 2")</f>
        <v>16.2</v>
      </c>
      <c r="I153" s="9">
        <f>(SUMIFS('Tageplanung April'!$20:$20,'Tageplanung April'!172:172,"Psych")+SUMIFS('Tageplanung April'!$19:$19,'Tageplanung April'!172:172,"Orient.Ph.")+SUMIFS('Tageplanung April'!$19:$19,'Tageplanung April'!172:172,"Vertiefung")+SUMIFS('Tageplanung April'!$19:$19,'Tageplanung April'!172:172,"Wahl 1")+SUMIFS('Tageplanung April'!$19:$19,'Tageplanung April'!172:172,"Wahl 2"))*(3+IF($D153="F",2,0))/5+(SUMIFS('Tageplanung August'!$20:$20,'Tageplanung August'!172:172,"Psych")+SUMIFS('Tageplanung August'!$19:$19,'Tageplanung August'!172:172,"Orient.Ph.")+SUMIFS('Tageplanung August'!$19:$19,'Tageplanung August'!172:172,"Vertiefung")+SUMIFS('Tageplanung August'!$19:$19,'Tageplanung August'!172:172,"Wahl 1")+SUMIFS('Tageplanung August'!$19:$19,'Tageplanung August'!172:172,"Wahl 2"))*(3+IF($D153="F",2,0))/5+(SUMIFS('Tageplanung Oktober'!$20:$20,'Tageplanung Oktober'!172:172,"Psych")+SUMIFS('Tageplanung Oktober'!$19:$19,'Tageplanung Oktober'!172:172,"Orient.Ph.")+SUMIFS('Tageplanung Oktober'!$19:$19,'Tageplanung Oktober'!172:172,"Vertiefung")+SUMIFS('Tageplanung Oktober'!$19:$19,'Tageplanung Oktober'!172:172,"Wahl 1")+SUMIFS('Tageplanung Oktober'!$19:$19,'Tageplanung Oktober'!172:172,"Wahl 2"))*(3+IF($D153="F",2,0))/5+SUMIFS('Blockplanung April'!$20:$20,'Blockplanung April'!172:172,"Psych")+SUMIFS('Blockplanung April'!$19:$19,'Blockplanung April'!172:172,"Orient.Ph.")+SUMIFS('Blockplanung April'!$19:$19,'Blockplanung April'!172:172,"Vertiefung")+SUMIFS('Blockplanung April'!$19:$19,'Blockplanung April'!172:172,"Wahl 1")+SUMIFS('Blockplanung April'!$19:$19,'Blockplanung April'!172:172,"Wahl 2")+SUMIFS('Blockplanung August'!$20:$20,'Blockplanung August'!172:172,"Psych")+SUMIFS('Blockplanung August'!$19:$19,'Blockplanung August'!172:172,"Orient.Ph.")+SUMIFS('Blockplanung August'!$19:$19,'Blockplanung August'!172:172,"Vertiefung")+SUMIFS('Blockplanung August'!$19:$19,'Blockplanung August'!172:172,"Wahl 1")+SUMIFS('Blockplanung August'!$19:$19,'Blockplanung August'!172:172,"Wahl 2")+SUMIFS('Blockplanung Oktober'!$20:$20,'Blockplanung Oktober'!172:172,"Psych")+SUMIFS('Blockplanung Oktober'!$19:$19,'Blockplanung Oktober'!172:172,"Orient.Ph.")+SUMIFS('Blockplanung Oktober'!$19:$19,'Blockplanung Oktober'!172:172,"Vertiefung")+SUMIFS('Blockplanung Oktober'!$19:$19,'Blockplanung Oktober'!172:172,"Wahl 1")+SUMIFS('Blockplanung Oktober'!$19:$19,'Blockplanung Oktober'!172:172,"Wahl 2")</f>
        <v>0</v>
      </c>
      <c r="J153" s="9">
        <f t="shared" si="14"/>
        <v>504</v>
      </c>
      <c r="K153" s="9">
        <f t="shared" si="10"/>
        <v>198</v>
      </c>
      <c r="L153" s="9">
        <f t="shared" si="11"/>
        <v>72</v>
      </c>
      <c r="M153" s="9">
        <f t="shared" si="12"/>
        <v>18</v>
      </c>
      <c r="N153" s="7">
        <f t="shared" si="13"/>
        <v>120</v>
      </c>
      <c r="O153" s="316"/>
    </row>
    <row r="154" spans="1:15" x14ac:dyDescent="0.2">
      <c r="A154" s="253"/>
      <c r="B154" s="308"/>
      <c r="C154" s="11">
        <v>8</v>
      </c>
      <c r="D154" s="39" t="s">
        <v>27</v>
      </c>
      <c r="E154" s="9">
        <f>(SUMIFS('Tageplanung April'!$20:$20,'Tageplanung April'!173:173,"APH")+SUMIFS('Tageplanung April'!$18:$18,'Tageplanung April'!173:173,"Orient.Ph.")+SUMIFS('Tageplanung April'!$18:$18,'Tageplanung April'!173:173,"Vertiefung")+SUMIFS('Tageplanung April'!$18:$18,'Tageplanung April'!173:173,"Wahl 1")+SUMIFS('Tageplanung April'!$18:$18,'Tageplanung April'!173:173,"Wahl 2"))*(3+IF($D154="F",2,0))/5+(SUMIFS('Tageplanung August'!$20:$20,'Tageplanung August'!173:173,"APH")+SUMIFS('Tageplanung August'!$18:$18,'Tageplanung August'!173:173,"Orient.Ph.")+SUMIFS('Tageplanung August'!$18:$18,'Tageplanung August'!173:173,"Vertiefung")+SUMIFS('Tageplanung August'!$18:$18,'Tageplanung August'!173:173,"Wahl 1")+SUMIFS('Tageplanung August'!$18:$18,'Tageplanung August'!173:173,"Wahl 2"))*(3+IF($D154="F",2,0))/5+(SUMIFS('Tageplanung Oktober'!$20:$20,'Tageplanung Oktober'!173:173,"APH")+SUMIFS('Tageplanung Oktober'!$18:$18,'Tageplanung Oktober'!173:173,"Orient.Ph.")+SUMIFS('Tageplanung Oktober'!$18:$18,'Tageplanung Oktober'!173:173,"Vertiefung")+SUMIFS('Tageplanung Oktober'!$18:$18,'Tageplanung Oktober'!173:173,"Wahl 1")+SUMIFS('Tageplanung Oktober'!$18:$18,'Tageplanung Oktober'!173:173,"Wahl 2"))*(3+IF($D154="F",2,0))/5+SUMIFS('Blockplanung April'!$20:$20,'Blockplanung April'!173:173,"APH")+SUMIFS('Blockplanung April'!$18:$18,'Blockplanung April'!173:173,"Orient.Ph.")+SUMIFS('Blockplanung April'!$18:$18,'Blockplanung April'!173:173,"Vertiefung")+SUMIFS('Blockplanung April'!$18:$18,'Blockplanung April'!173:173,"Wahl 1")+SUMIFS('Blockplanung April'!$18:$18,'Blockplanung April'!173:173,"Wahl 2")+SUMIFS('Blockplanung August'!$20:$20,'Blockplanung August'!173:173,"APH")+SUMIFS('Blockplanung August'!$18:$18,'Blockplanung August'!173:173,"Orient.Ph.")+SUMIFS('Blockplanung August'!$18:$18,'Blockplanung August'!173:173,"Vertiefung")+SUMIFS('Blockplanung August'!$18:$18,'Blockplanung August'!173:173,"Wahl 1")+SUMIFS('Blockplanung August'!$18:$18,'Blockplanung August'!173:173,"Wahl 2")+SUMIFS('Blockplanung Oktober'!$20:$20,'Blockplanung Oktober'!173:173,"APH")+SUMIFS('Blockplanung Oktober'!$18:$18,'Blockplanung Oktober'!173:173,"Orient.Ph.")+SUMIFS('Blockplanung Oktober'!$18:$18,'Blockplanung Oktober'!173:173,"Vertiefung")+SUMIFS('Blockplanung Oktober'!$18:$18,'Blockplanung Oktober'!173:173,"Wahl 1")+SUMIFS('Blockplanung Oktober'!$18:$18,'Blockplanung Oktober'!173:173,"Wahl 2")</f>
        <v>512</v>
      </c>
      <c r="F154" s="9">
        <f>(SUMIFS('Tageplanung April'!$20:$20,'Tageplanung April'!173:173,"AD")+SUMIFS('Tageplanung April'!$17:$17,'Tageplanung April'!173:173,"Orient.Ph.")+SUMIFS('Tageplanung April'!$17:$17,'Tageplanung April'!173:173,"Vertiefung")+SUMIFS('Tageplanung April'!$17:$17,'Tageplanung April'!173:173,"Wahl 1")+SUMIFS('Tageplanung April'!$17:$17,'Tageplanung April'!173:173,"Wahl 2"))*(3+IF($D154="F",2,0))/5+(SUMIFS('Tageplanung August'!$20:$20,'Tageplanung August'!173:173,"AD")+SUMIFS('Tageplanung August'!$17:$17,'Tageplanung August'!173:173,"Orient.Ph.")+SUMIFS('Tageplanung August'!$17:$17,'Tageplanung August'!173:173,"Vertiefung")+SUMIFS('Tageplanung August'!$17:$17,'Tageplanung August'!173:173,"Wahl 1")+SUMIFS('Tageplanung August'!$17:$17,'Tageplanung August'!173:173,"Wahl 2"))*(3+IF($D154="F",2,0))/5+(SUMIFS('Tageplanung Oktober'!$20:$20,'Tageplanung Oktober'!173:173,"AD")+SUMIFS('Tageplanung Oktober'!$17:$17,'Tageplanung Oktober'!173:173,"Orient.Ph.")+SUMIFS('Tageplanung Oktober'!$17:$17,'Tageplanung Oktober'!173:173,"Vertiefung")+SUMIFS('Tageplanung Oktober'!$17:$17,'Tageplanung Oktober'!173:173,"Wahl 1")+SUMIFS('Tageplanung Oktober'!$17:$17,'Tageplanung Oktober'!173:173,"Wahl 2"))*(3+IF($D154="F",2,0))/5+SUMIFS('Blockplanung April'!$20:$20,'Blockplanung April'!173:173,"AD")+SUMIFS('Blockplanung April'!$17:$17,'Blockplanung April'!173:173,"Orient.Ph.")+SUMIFS('Blockplanung April'!$17:$17,'Blockplanung April'!173:173,"Vertiefung")+SUMIFS('Blockplanung April'!$17:$17,'Blockplanung April'!173:173,"Wahl 1")+SUMIFS('Blockplanung April'!$17:$17,'Blockplanung April'!173:173,"Wahl 2")+SUMIFS('Blockplanung August'!$20:$20,'Blockplanung August'!173:173,"AD")+SUMIFS('Blockplanung August'!$17:$17,'Blockplanung August'!173:173,"Orient.Ph.")+SUMIFS('Blockplanung August'!$17:$17,'Blockplanung August'!173:173,"Vertiefung")+SUMIFS('Blockplanung August'!$17:$17,'Blockplanung August'!173:173,"Wahl 1")+SUMIFS('Blockplanung August'!$17:$17,'Blockplanung August'!173:173,"Wahl 2")+SUMIFS('Blockplanung Oktober'!$20:$20,'Blockplanung Oktober'!173:173,"AD")+SUMIFS('Blockplanung Oktober'!$17:$17,'Blockplanung Oktober'!173:173,"Orient.Ph.")+SUMIFS('Blockplanung Oktober'!$17:$17,'Blockplanung Oktober'!173:173,"Vertiefung")+SUMIFS('Blockplanung Oktober'!$17:$17,'Blockplanung Oktober'!173:173,"Wahl 1")+SUMIFS('Blockplanung Oktober'!$17:$17,'Blockplanung Oktober'!173:173,"Wahl 2")</f>
        <v>308</v>
      </c>
      <c r="G154" s="9">
        <f>(SUMIFS('Tageplanung April'!$20:$20,'Tageplanung April'!173:173,"KH")+SUMIFS('Tageplanung April'!$15:$15,'Tageplanung April'!173:173,"Orient.Ph.")+SUMIFS('Tageplanung April'!$15:$15,'Tageplanung April'!173:173,"Vertiefung")+SUMIFS('Tageplanung April'!$15:$15,'Tageplanung April'!173:173,"Wahl 1")+SUMIFS('Tageplanung April'!$15:$15,'Tageplanung April'!173:173,"Wahl 2"))*(3+IF($D154="F",2,0))/5+(SUMIFS('Tageplanung August'!$20:$20,'Tageplanung August'!173:173,"KH")+SUMIFS('Tageplanung August'!$15:$15,'Tageplanung August'!173:173,"Orient.Ph.")+SUMIFS('Tageplanung August'!$15:$15,'Tageplanung August'!173:173,"Vertiefung")+SUMIFS('Tageplanung August'!$15:$15,'Tageplanung August'!173:173,"Wahl 1")+SUMIFS('Tageplanung August'!$15:$15,'Tageplanung August'!173:173,"Wahl 2"))*(3+IF($D154="F",2,0))/5+(SUMIFS('Tageplanung Oktober'!$20:$20,'Tageplanung Oktober'!173:173,"KH")+SUMIFS('Tageplanung Oktober'!$15:$15,'Tageplanung Oktober'!173:173,"Orient.Ph.")+SUMIFS('Tageplanung Oktober'!$15:$15,'Tageplanung Oktober'!173:173,"Vertiefung")+SUMIFS('Tageplanung Oktober'!$15:$15,'Tageplanung Oktober'!173:173,"Wahl 1")+SUMIFS('Tageplanung Oktober'!$15:$15,'Tageplanung Oktober'!173:173,"Wahl 2"))*(3+IF($D154="F",2,0))/5+SUMIFS('Blockplanung April'!$20:$20,'Blockplanung April'!173:173,"KH")+SUMIFS('Blockplanung April'!$15:$15,'Blockplanung April'!173:173,"Orient.Ph.")+SUMIFS('Blockplanung April'!$15:$15,'Blockplanung April'!173:173,"Vertiefung")+SUMIFS('Blockplanung April'!$15:$15,'Blockplanung April'!173:173,"Wahl 1")+SUMIFS('Blockplanung April'!$15:$15,'Blockplanung April'!173:173,"Wahl 2")+SUMIFS('Blockplanung August'!$20:$20,'Blockplanung August'!173:173,"KH")+SUMIFS('Blockplanung August'!$15:$15,'Blockplanung August'!173:173,"Orient.Ph.")+SUMIFS('Blockplanung August'!$15:$15,'Blockplanung August'!173:173,"Vertiefung")+SUMIFS('Blockplanung August'!$15:$15,'Blockplanung August'!173:173,"Wahl 1")+SUMIFS('Blockplanung August'!$15:$15,'Blockplanung August'!173:173,"Wahl 2")+SUMIFS('Blockplanung Oktober'!$20:$20,'Blockplanung Oktober'!173:173,"KH")+SUMIFS('Blockplanung Oktober'!$15:$15,'Blockplanung Oktober'!173:173,"Orient.Ph.")+SUMIFS('Blockplanung Oktober'!$15:$15,'Blockplanung Oktober'!173:173,"Vertiefung")+SUMIFS('Blockplanung Oktober'!$15:$15,'Blockplanung Oktober'!173:173,"Wahl 1")+SUMIFS('Blockplanung Oktober'!$15:$15,'Blockplanung Oktober'!173:173,"Wahl 2")</f>
        <v>216</v>
      </c>
      <c r="H154" s="9">
        <f>(SUMIFS('Tageplanung April'!$20:$20,'Tageplanung April'!173:173,"Päd")+SUMIFS('Tageplanung April'!$16:$16,'Tageplanung April'!173:173,"Orient.Ph.")+SUMIFS('Tageplanung April'!$16:$16,'Tageplanung April'!173:173,"Vertiefung")+SUMIFS('Tageplanung April'!$16:$16,'Tageplanung April'!173:173,"Wahl 1")+SUMIFS('Tageplanung April'!$16:$16,'Tageplanung April'!173:173,"Wahl 2"))*(3+IF($D154="F",2,0))/5+(SUMIFS('Tageplanung August'!$20:$20,'Tageplanung August'!173:173,"Päd")+SUMIFS('Tageplanung August'!$16:$16,'Tageplanung August'!173:173,"Orient.Ph.")+SUMIFS('Tageplanung August'!$16:$16,'Tageplanung August'!173:173,"Vertiefung")+SUMIFS('Tageplanung August'!$16:$16,'Tageplanung August'!173:173,"Wahl 1")+SUMIFS('Tageplanung August'!$16:$16,'Tageplanung August'!173:173,"Wahl 2"))*(3+IF($D154="F",2,0))/5+(SUMIFS('Tageplanung Oktober'!$20:$20,'Tageplanung Oktober'!173:173,"Päd")+SUMIFS('Tageplanung Oktober'!$16:$16,'Tageplanung Oktober'!173:173,"Orient.Ph.")+SUMIFS('Tageplanung Oktober'!$16:$16,'Tageplanung Oktober'!173:173,"Vertiefung")+SUMIFS('Tageplanung Oktober'!$16:$16,'Tageplanung Oktober'!173:173,"Wahl 1")+SUMIFS('Tageplanung Oktober'!$16:$16,'Tageplanung Oktober'!173:173,"Wahl 2"))*(3+IF($D154="F",2,0))/5+SUMIFS('Blockplanung April'!$20:$20,'Blockplanung April'!173:173,"Päd")+SUMIFS('Blockplanung April'!$16:$16,'Blockplanung April'!173:173,"Orient.Ph.")+SUMIFS('Blockplanung April'!$16:$16,'Blockplanung April'!173:173,"Vertiefung")+SUMIFS('Blockplanung April'!$16:$16,'Blockplanung April'!173:173,"Wahl 1")+SUMIFS('Blockplanung April'!$16:$16,'Blockplanung April'!173:173,"Wahl 2")+SUMIFS('Blockplanung August'!$20:$20,'Blockplanung August'!173:173,"Päd")+SUMIFS('Blockplanung August'!$16:$16,'Blockplanung August'!173:173,"Orient.Ph.")+SUMIFS('Blockplanung August'!$16:$16,'Blockplanung August'!173:173,"Vertiefung")+SUMIFS('Blockplanung August'!$16:$16,'Blockplanung August'!173:173,"Wahl 1")+SUMIFS('Blockplanung August'!$16:$16,'Blockplanung August'!173:173,"Wahl 2")+SUMIFS('Blockplanung Oktober'!$20:$20,'Blockplanung Oktober'!173:173,"Päd")+SUMIFS('Blockplanung Oktober'!$16:$16,'Blockplanung Oktober'!173:173,"Orient.Ph.")+SUMIFS('Blockplanung Oktober'!$16:$16,'Blockplanung Oktober'!173:173,"Vertiefung")+SUMIFS('Blockplanung Oktober'!$16:$16,'Blockplanung Oktober'!173:173,"Wahl 1")+SUMIFS('Blockplanung Oktober'!$16:$16,'Blockplanung Oktober'!173:173,"Wahl 2")</f>
        <v>32</v>
      </c>
      <c r="I154" s="9">
        <f>(SUMIFS('Tageplanung April'!$20:$20,'Tageplanung April'!173:173,"Psych")+SUMIFS('Tageplanung April'!$19:$19,'Tageplanung April'!173:173,"Orient.Ph.")+SUMIFS('Tageplanung April'!$19:$19,'Tageplanung April'!173:173,"Vertiefung")+SUMIFS('Tageplanung April'!$19:$19,'Tageplanung April'!173:173,"Wahl 1")+SUMIFS('Tageplanung April'!$19:$19,'Tageplanung April'!173:173,"Wahl 2"))*(3+IF($D154="F",2,0))/5+(SUMIFS('Tageplanung August'!$20:$20,'Tageplanung August'!173:173,"Psych")+SUMIFS('Tageplanung August'!$19:$19,'Tageplanung August'!173:173,"Orient.Ph.")+SUMIFS('Tageplanung August'!$19:$19,'Tageplanung August'!173:173,"Vertiefung")+SUMIFS('Tageplanung August'!$19:$19,'Tageplanung August'!173:173,"Wahl 1")+SUMIFS('Tageplanung August'!$19:$19,'Tageplanung August'!173:173,"Wahl 2"))*(3+IF($D154="F",2,0))/5+(SUMIFS('Tageplanung Oktober'!$20:$20,'Tageplanung Oktober'!173:173,"Psych")+SUMIFS('Tageplanung Oktober'!$19:$19,'Tageplanung Oktober'!173:173,"Orient.Ph.")+SUMIFS('Tageplanung Oktober'!$19:$19,'Tageplanung Oktober'!173:173,"Vertiefung")+SUMIFS('Tageplanung Oktober'!$19:$19,'Tageplanung Oktober'!173:173,"Wahl 1")+SUMIFS('Tageplanung Oktober'!$19:$19,'Tageplanung Oktober'!173:173,"Wahl 2"))*(3+IF($D154="F",2,0))/5+SUMIFS('Blockplanung April'!$20:$20,'Blockplanung April'!173:173,"Psych")+SUMIFS('Blockplanung April'!$19:$19,'Blockplanung April'!173:173,"Orient.Ph.")+SUMIFS('Blockplanung April'!$19:$19,'Blockplanung April'!173:173,"Vertiefung")+SUMIFS('Blockplanung April'!$19:$19,'Blockplanung April'!173:173,"Wahl 1")+SUMIFS('Blockplanung April'!$19:$19,'Blockplanung April'!173:173,"Wahl 2")+SUMIFS('Blockplanung August'!$20:$20,'Blockplanung August'!173:173,"Psych")+SUMIFS('Blockplanung August'!$19:$19,'Blockplanung August'!173:173,"Orient.Ph.")+SUMIFS('Blockplanung August'!$19:$19,'Blockplanung August'!173:173,"Vertiefung")+SUMIFS('Blockplanung August'!$19:$19,'Blockplanung August'!173:173,"Wahl 1")+SUMIFS('Blockplanung August'!$19:$19,'Blockplanung August'!173:173,"Wahl 2")+SUMIFS('Blockplanung Oktober'!$20:$20,'Blockplanung Oktober'!173:173,"Psych")+SUMIFS('Blockplanung Oktober'!$19:$19,'Blockplanung Oktober'!173:173,"Orient.Ph.")+SUMIFS('Blockplanung Oktober'!$19:$19,'Blockplanung Oktober'!173:173,"Vertiefung")+SUMIFS('Blockplanung Oktober'!$19:$19,'Blockplanung Oktober'!173:173,"Wahl 1")+SUMIFS('Blockplanung Oktober'!$19:$19,'Blockplanung Oktober'!173:173,"Wahl 2")</f>
        <v>0</v>
      </c>
      <c r="J154" s="9">
        <f t="shared" si="14"/>
        <v>504</v>
      </c>
      <c r="K154" s="9">
        <f t="shared" si="10"/>
        <v>198</v>
      </c>
      <c r="L154" s="9">
        <f t="shared" si="11"/>
        <v>72</v>
      </c>
      <c r="M154" s="9">
        <f t="shared" si="12"/>
        <v>18</v>
      </c>
      <c r="N154" s="7">
        <f t="shared" si="13"/>
        <v>120</v>
      </c>
      <c r="O154" s="316"/>
    </row>
    <row r="155" spans="1:15" x14ac:dyDescent="0.2">
      <c r="A155" s="253"/>
      <c r="B155" s="308" t="s">
        <v>6</v>
      </c>
      <c r="C155" s="11">
        <v>9</v>
      </c>
      <c r="D155" s="39"/>
      <c r="E155" s="9">
        <f>(SUMIFS('Tageplanung April'!$20:$20,'Tageplanung April'!174:174,"APH")+SUMIFS('Tageplanung April'!$18:$18,'Tageplanung April'!174:174,"Orient.Ph.")+SUMIFS('Tageplanung April'!$18:$18,'Tageplanung April'!174:174,"Vertiefung")+SUMIFS('Tageplanung April'!$18:$18,'Tageplanung April'!174:174,"Wahl 1")+SUMIFS('Tageplanung April'!$18:$18,'Tageplanung April'!174:174,"Wahl 2"))*(3+IF($D155="F",2,0))/5+(SUMIFS('Tageplanung August'!$20:$20,'Tageplanung August'!174:174,"APH")+SUMIFS('Tageplanung August'!$18:$18,'Tageplanung August'!174:174,"Orient.Ph.")+SUMIFS('Tageplanung August'!$18:$18,'Tageplanung August'!174:174,"Vertiefung")+SUMIFS('Tageplanung August'!$18:$18,'Tageplanung August'!174:174,"Wahl 1")+SUMIFS('Tageplanung August'!$18:$18,'Tageplanung August'!174:174,"Wahl 2"))*(3+IF($D155="F",2,0))/5+(SUMIFS('Tageplanung Oktober'!$20:$20,'Tageplanung Oktober'!174:174,"APH")+SUMIFS('Tageplanung Oktober'!$18:$18,'Tageplanung Oktober'!174:174,"Orient.Ph.")+SUMIFS('Tageplanung Oktober'!$18:$18,'Tageplanung Oktober'!174:174,"Vertiefung")+SUMIFS('Tageplanung Oktober'!$18:$18,'Tageplanung Oktober'!174:174,"Wahl 1")+SUMIFS('Tageplanung Oktober'!$18:$18,'Tageplanung Oktober'!174:174,"Wahl 2"))*(3+IF($D155="F",2,0))/5+SUMIFS('Blockplanung April'!$20:$20,'Blockplanung April'!174:174,"APH")+SUMIFS('Blockplanung April'!$18:$18,'Blockplanung April'!174:174,"Orient.Ph.")+SUMIFS('Blockplanung April'!$18:$18,'Blockplanung April'!174:174,"Vertiefung")+SUMIFS('Blockplanung April'!$18:$18,'Blockplanung April'!174:174,"Wahl 1")+SUMIFS('Blockplanung April'!$18:$18,'Blockplanung April'!174:174,"Wahl 2")+SUMIFS('Blockplanung August'!$20:$20,'Blockplanung August'!174:174,"APH")+SUMIFS('Blockplanung August'!$18:$18,'Blockplanung August'!174:174,"Orient.Ph.")+SUMIFS('Blockplanung August'!$18:$18,'Blockplanung August'!174:174,"Vertiefung")+SUMIFS('Blockplanung August'!$18:$18,'Blockplanung August'!174:174,"Wahl 1")+SUMIFS('Blockplanung August'!$18:$18,'Blockplanung August'!174:174,"Wahl 2")+SUMIFS('Blockplanung Oktober'!$20:$20,'Blockplanung Oktober'!174:174,"APH")+SUMIFS('Blockplanung Oktober'!$18:$18,'Blockplanung Oktober'!174:174,"Orient.Ph.")+SUMIFS('Blockplanung Oktober'!$18:$18,'Blockplanung Oktober'!174:174,"Vertiefung")+SUMIFS('Blockplanung Oktober'!$18:$18,'Blockplanung Oktober'!174:174,"Wahl 1")+SUMIFS('Blockplanung Oktober'!$18:$18,'Blockplanung Oktober'!174:174,"Wahl 2")</f>
        <v>339.6</v>
      </c>
      <c r="F155" s="9">
        <f>(SUMIFS('Tageplanung April'!$20:$20,'Tageplanung April'!174:174,"AD")+SUMIFS('Tageplanung April'!$17:$17,'Tageplanung April'!174:174,"Orient.Ph.")+SUMIFS('Tageplanung April'!$17:$17,'Tageplanung April'!174:174,"Vertiefung")+SUMIFS('Tageplanung April'!$17:$17,'Tageplanung April'!174:174,"Wahl 1")+SUMIFS('Tageplanung April'!$17:$17,'Tageplanung April'!174:174,"Wahl 2"))*(3+IF($D155="F",2,0))/5+(SUMIFS('Tageplanung August'!$20:$20,'Tageplanung August'!174:174,"AD")+SUMIFS('Tageplanung August'!$17:$17,'Tageplanung August'!174:174,"Orient.Ph.")+SUMIFS('Tageplanung August'!$17:$17,'Tageplanung August'!174:174,"Vertiefung")+SUMIFS('Tageplanung August'!$17:$17,'Tageplanung August'!174:174,"Wahl 1")+SUMIFS('Tageplanung August'!$17:$17,'Tageplanung August'!174:174,"Wahl 2"))*(3+IF($D155="F",2,0))/5+(SUMIFS('Tageplanung Oktober'!$20:$20,'Tageplanung Oktober'!174:174,"AD")+SUMIFS('Tageplanung Oktober'!$17:$17,'Tageplanung Oktober'!174:174,"Orient.Ph.")+SUMIFS('Tageplanung Oktober'!$17:$17,'Tageplanung Oktober'!174:174,"Vertiefung")+SUMIFS('Tageplanung Oktober'!$17:$17,'Tageplanung Oktober'!174:174,"Wahl 1")+SUMIFS('Tageplanung Oktober'!$17:$17,'Tageplanung Oktober'!174:174,"Wahl 2"))*(3+IF($D155="F",2,0))/5+SUMIFS('Blockplanung April'!$20:$20,'Blockplanung April'!174:174,"AD")+SUMIFS('Blockplanung April'!$17:$17,'Blockplanung April'!174:174,"Orient.Ph.")+SUMIFS('Blockplanung April'!$17:$17,'Blockplanung April'!174:174,"Vertiefung")+SUMIFS('Blockplanung April'!$17:$17,'Blockplanung April'!174:174,"Wahl 1")+SUMIFS('Blockplanung April'!$17:$17,'Blockplanung April'!174:174,"Wahl 2")+SUMIFS('Blockplanung August'!$20:$20,'Blockplanung August'!174:174,"AD")+SUMIFS('Blockplanung August'!$17:$17,'Blockplanung August'!174:174,"Orient.Ph.")+SUMIFS('Blockplanung August'!$17:$17,'Blockplanung August'!174:174,"Vertiefung")+SUMIFS('Blockplanung August'!$17:$17,'Blockplanung August'!174:174,"Wahl 1")+SUMIFS('Blockplanung August'!$17:$17,'Blockplanung August'!174:174,"Wahl 2")+SUMIFS('Blockplanung Oktober'!$20:$20,'Blockplanung Oktober'!174:174,"AD")+SUMIFS('Blockplanung Oktober'!$17:$17,'Blockplanung Oktober'!174:174,"Orient.Ph.")+SUMIFS('Blockplanung Oktober'!$17:$17,'Blockplanung Oktober'!174:174,"Vertiefung")+SUMIFS('Blockplanung Oktober'!$17:$17,'Blockplanung Oktober'!174:174,"Wahl 1")+SUMIFS('Blockplanung Oktober'!$17:$17,'Blockplanung Oktober'!174:174,"Wahl 2")</f>
        <v>216.4</v>
      </c>
      <c r="G155" s="9">
        <f>(SUMIFS('Tageplanung April'!$20:$20,'Tageplanung April'!174:174,"KH")+SUMIFS('Tageplanung April'!$15:$15,'Tageplanung April'!174:174,"Orient.Ph.")+SUMIFS('Tageplanung April'!$15:$15,'Tageplanung April'!174:174,"Vertiefung")+SUMIFS('Tageplanung April'!$15:$15,'Tageplanung April'!174:174,"Wahl 1")+SUMIFS('Tageplanung April'!$15:$15,'Tageplanung April'!174:174,"Wahl 2"))*(3+IF($D155="F",2,0))/5+(SUMIFS('Tageplanung August'!$20:$20,'Tageplanung August'!174:174,"KH")+SUMIFS('Tageplanung August'!$15:$15,'Tageplanung August'!174:174,"Orient.Ph.")+SUMIFS('Tageplanung August'!$15:$15,'Tageplanung August'!174:174,"Vertiefung")+SUMIFS('Tageplanung August'!$15:$15,'Tageplanung August'!174:174,"Wahl 1")+SUMIFS('Tageplanung August'!$15:$15,'Tageplanung August'!174:174,"Wahl 2"))*(3+IF($D155="F",2,0))/5+(SUMIFS('Tageplanung Oktober'!$20:$20,'Tageplanung Oktober'!174:174,"KH")+SUMIFS('Tageplanung Oktober'!$15:$15,'Tageplanung Oktober'!174:174,"Orient.Ph.")+SUMIFS('Tageplanung Oktober'!$15:$15,'Tageplanung Oktober'!174:174,"Vertiefung")+SUMIFS('Tageplanung Oktober'!$15:$15,'Tageplanung Oktober'!174:174,"Wahl 1")+SUMIFS('Tageplanung Oktober'!$15:$15,'Tageplanung Oktober'!174:174,"Wahl 2"))*(3+IF($D155="F",2,0))/5+SUMIFS('Blockplanung April'!$20:$20,'Blockplanung April'!174:174,"KH")+SUMIFS('Blockplanung April'!$15:$15,'Blockplanung April'!174:174,"Orient.Ph.")+SUMIFS('Blockplanung April'!$15:$15,'Blockplanung April'!174:174,"Vertiefung")+SUMIFS('Blockplanung April'!$15:$15,'Blockplanung April'!174:174,"Wahl 1")+SUMIFS('Blockplanung April'!$15:$15,'Blockplanung April'!174:174,"Wahl 2")+SUMIFS('Blockplanung August'!$20:$20,'Blockplanung August'!174:174,"KH")+SUMIFS('Blockplanung August'!$15:$15,'Blockplanung August'!174:174,"Orient.Ph.")+SUMIFS('Blockplanung August'!$15:$15,'Blockplanung August'!174:174,"Vertiefung")+SUMIFS('Blockplanung August'!$15:$15,'Blockplanung August'!174:174,"Wahl 1")+SUMIFS('Blockplanung August'!$15:$15,'Blockplanung August'!174:174,"Wahl 2")+SUMIFS('Blockplanung Oktober'!$20:$20,'Blockplanung Oktober'!174:174,"KH")+SUMIFS('Blockplanung Oktober'!$15:$15,'Blockplanung Oktober'!174:174,"Orient.Ph.")+SUMIFS('Blockplanung Oktober'!$15:$15,'Blockplanung Oktober'!174:174,"Vertiefung")+SUMIFS('Blockplanung Oktober'!$15:$15,'Blockplanung Oktober'!174:174,"Wahl 1")+SUMIFS('Blockplanung Oktober'!$15:$15,'Blockplanung Oktober'!174:174,"Wahl 2")</f>
        <v>163.19999999999999</v>
      </c>
      <c r="H155" s="9">
        <f>(SUMIFS('Tageplanung April'!$20:$20,'Tageplanung April'!174:174,"Päd")+SUMIFS('Tageplanung April'!$16:$16,'Tageplanung April'!174:174,"Orient.Ph.")+SUMIFS('Tageplanung April'!$16:$16,'Tageplanung April'!174:174,"Vertiefung")+SUMIFS('Tageplanung April'!$16:$16,'Tageplanung April'!174:174,"Wahl 1")+SUMIFS('Tageplanung April'!$16:$16,'Tageplanung April'!174:174,"Wahl 2"))*(3+IF($D155="F",2,0))/5+(SUMIFS('Tageplanung August'!$20:$20,'Tageplanung August'!174:174,"Päd")+SUMIFS('Tageplanung August'!$16:$16,'Tageplanung August'!174:174,"Orient.Ph.")+SUMIFS('Tageplanung August'!$16:$16,'Tageplanung August'!174:174,"Vertiefung")+SUMIFS('Tageplanung August'!$16:$16,'Tageplanung August'!174:174,"Wahl 1")+SUMIFS('Tageplanung August'!$16:$16,'Tageplanung August'!174:174,"Wahl 2"))*(3+IF($D155="F",2,0))/5+(SUMIFS('Tageplanung Oktober'!$20:$20,'Tageplanung Oktober'!174:174,"Päd")+SUMIFS('Tageplanung Oktober'!$16:$16,'Tageplanung Oktober'!174:174,"Orient.Ph.")+SUMIFS('Tageplanung Oktober'!$16:$16,'Tageplanung Oktober'!174:174,"Vertiefung")+SUMIFS('Tageplanung Oktober'!$16:$16,'Tageplanung Oktober'!174:174,"Wahl 1")+SUMIFS('Tageplanung Oktober'!$16:$16,'Tageplanung Oktober'!174:174,"Wahl 2"))*(3+IF($D155="F",2,0))/5+SUMIFS('Blockplanung April'!$20:$20,'Blockplanung April'!174:174,"Päd")+SUMIFS('Blockplanung April'!$16:$16,'Blockplanung April'!174:174,"Orient.Ph.")+SUMIFS('Blockplanung April'!$16:$16,'Blockplanung April'!174:174,"Vertiefung")+SUMIFS('Blockplanung April'!$16:$16,'Blockplanung April'!174:174,"Wahl 1")+SUMIFS('Blockplanung April'!$16:$16,'Blockplanung April'!174:174,"Wahl 2")+SUMIFS('Blockplanung August'!$20:$20,'Blockplanung August'!174:174,"Päd")+SUMIFS('Blockplanung August'!$16:$16,'Blockplanung August'!174:174,"Orient.Ph.")+SUMIFS('Blockplanung August'!$16:$16,'Blockplanung August'!174:174,"Vertiefung")+SUMIFS('Blockplanung August'!$16:$16,'Blockplanung August'!174:174,"Wahl 1")+SUMIFS('Blockplanung August'!$16:$16,'Blockplanung August'!174:174,"Wahl 2")+SUMIFS('Blockplanung Oktober'!$20:$20,'Blockplanung Oktober'!174:174,"Päd")+SUMIFS('Blockplanung Oktober'!$16:$16,'Blockplanung Oktober'!174:174,"Orient.Ph.")+SUMIFS('Blockplanung Oktober'!$16:$16,'Blockplanung Oktober'!174:174,"Vertiefung")+SUMIFS('Blockplanung Oktober'!$16:$16,'Blockplanung Oktober'!174:174,"Wahl 1")+SUMIFS('Blockplanung Oktober'!$16:$16,'Blockplanung Oktober'!174:174,"Wahl 2")</f>
        <v>29.6</v>
      </c>
      <c r="I155" s="9">
        <f>(SUMIFS('Tageplanung April'!$20:$20,'Tageplanung April'!174:174,"Psych")+SUMIFS('Tageplanung April'!$19:$19,'Tageplanung April'!174:174,"Orient.Ph.")+SUMIFS('Tageplanung April'!$19:$19,'Tageplanung April'!174:174,"Vertiefung")+SUMIFS('Tageplanung April'!$19:$19,'Tageplanung April'!174:174,"Wahl 1")+SUMIFS('Tageplanung April'!$19:$19,'Tageplanung April'!174:174,"Wahl 2"))*(3+IF($D155="F",2,0))/5+(SUMIFS('Tageplanung August'!$20:$20,'Tageplanung August'!174:174,"Psych")+SUMIFS('Tageplanung August'!$19:$19,'Tageplanung August'!174:174,"Orient.Ph.")+SUMIFS('Tageplanung August'!$19:$19,'Tageplanung August'!174:174,"Vertiefung")+SUMIFS('Tageplanung August'!$19:$19,'Tageplanung August'!174:174,"Wahl 1")+SUMIFS('Tageplanung August'!$19:$19,'Tageplanung August'!174:174,"Wahl 2"))*(3+IF($D155="F",2,0))/5+(SUMIFS('Tageplanung Oktober'!$20:$20,'Tageplanung Oktober'!174:174,"Psych")+SUMIFS('Tageplanung Oktober'!$19:$19,'Tageplanung Oktober'!174:174,"Orient.Ph.")+SUMIFS('Tageplanung Oktober'!$19:$19,'Tageplanung Oktober'!174:174,"Vertiefung")+SUMIFS('Tageplanung Oktober'!$19:$19,'Tageplanung Oktober'!174:174,"Wahl 1")+SUMIFS('Tageplanung Oktober'!$19:$19,'Tageplanung Oktober'!174:174,"Wahl 2"))*(3+IF($D155="F",2,0))/5+SUMIFS('Blockplanung April'!$20:$20,'Blockplanung April'!174:174,"Psych")+SUMIFS('Blockplanung April'!$19:$19,'Blockplanung April'!174:174,"Orient.Ph.")+SUMIFS('Blockplanung April'!$19:$19,'Blockplanung April'!174:174,"Vertiefung")+SUMIFS('Blockplanung April'!$19:$19,'Blockplanung April'!174:174,"Wahl 1")+SUMIFS('Blockplanung April'!$19:$19,'Blockplanung April'!174:174,"Wahl 2")+SUMIFS('Blockplanung August'!$20:$20,'Blockplanung August'!174:174,"Psych")+SUMIFS('Blockplanung August'!$19:$19,'Blockplanung August'!174:174,"Orient.Ph.")+SUMIFS('Blockplanung August'!$19:$19,'Blockplanung August'!174:174,"Vertiefung")+SUMIFS('Blockplanung August'!$19:$19,'Blockplanung August'!174:174,"Wahl 1")+SUMIFS('Blockplanung August'!$19:$19,'Blockplanung August'!174:174,"Wahl 2")+SUMIFS('Blockplanung Oktober'!$20:$20,'Blockplanung Oktober'!174:174,"Psych")+SUMIFS('Blockplanung Oktober'!$19:$19,'Blockplanung Oktober'!174:174,"Orient.Ph.")+SUMIFS('Blockplanung Oktober'!$19:$19,'Blockplanung Oktober'!174:174,"Vertiefung")+SUMIFS('Blockplanung Oktober'!$19:$19,'Blockplanung Oktober'!174:174,"Wahl 1")+SUMIFS('Blockplanung Oktober'!$19:$19,'Blockplanung Oktober'!174:174,"Wahl 2")</f>
        <v>0</v>
      </c>
      <c r="J155" s="9">
        <f t="shared" si="14"/>
        <v>504</v>
      </c>
      <c r="K155" s="9">
        <f t="shared" si="10"/>
        <v>198</v>
      </c>
      <c r="L155" s="9">
        <f t="shared" si="11"/>
        <v>72</v>
      </c>
      <c r="M155" s="9">
        <f t="shared" si="12"/>
        <v>18</v>
      </c>
      <c r="N155" s="7">
        <f t="shared" si="13"/>
        <v>120</v>
      </c>
      <c r="O155" s="316"/>
    </row>
    <row r="156" spans="1:15" x14ac:dyDescent="0.2">
      <c r="A156" s="253"/>
      <c r="B156" s="308"/>
      <c r="C156" s="11">
        <v>10</v>
      </c>
      <c r="D156" s="39"/>
      <c r="E156" s="9">
        <f>(SUMIFS('Tageplanung April'!$20:$20,'Tageplanung April'!175:175,"APH")+SUMIFS('Tageplanung April'!$18:$18,'Tageplanung April'!175:175,"Orient.Ph.")+SUMIFS('Tageplanung April'!$18:$18,'Tageplanung April'!175:175,"Vertiefung")+SUMIFS('Tageplanung April'!$18:$18,'Tageplanung April'!175:175,"Wahl 1")+SUMIFS('Tageplanung April'!$18:$18,'Tageplanung April'!175:175,"Wahl 2"))*(3+IF($D156="F",2,0))/5+(SUMIFS('Tageplanung August'!$20:$20,'Tageplanung August'!175:175,"APH")+SUMIFS('Tageplanung August'!$18:$18,'Tageplanung August'!175:175,"Orient.Ph.")+SUMIFS('Tageplanung August'!$18:$18,'Tageplanung August'!175:175,"Vertiefung")+SUMIFS('Tageplanung August'!$18:$18,'Tageplanung August'!175:175,"Wahl 1")+SUMIFS('Tageplanung August'!$18:$18,'Tageplanung August'!175:175,"Wahl 2"))*(3+IF($D156="F",2,0))/5+(SUMIFS('Tageplanung Oktober'!$20:$20,'Tageplanung Oktober'!175:175,"APH")+SUMIFS('Tageplanung Oktober'!$18:$18,'Tageplanung Oktober'!175:175,"Orient.Ph.")+SUMIFS('Tageplanung Oktober'!$18:$18,'Tageplanung Oktober'!175:175,"Vertiefung")+SUMIFS('Tageplanung Oktober'!$18:$18,'Tageplanung Oktober'!175:175,"Wahl 1")+SUMIFS('Tageplanung Oktober'!$18:$18,'Tageplanung Oktober'!175:175,"Wahl 2"))*(3+IF($D156="F",2,0))/5+SUMIFS('Blockplanung April'!$20:$20,'Blockplanung April'!175:175,"APH")+SUMIFS('Blockplanung April'!$18:$18,'Blockplanung April'!175:175,"Orient.Ph.")+SUMIFS('Blockplanung April'!$18:$18,'Blockplanung April'!175:175,"Vertiefung")+SUMIFS('Blockplanung April'!$18:$18,'Blockplanung April'!175:175,"Wahl 1")+SUMIFS('Blockplanung April'!$18:$18,'Blockplanung April'!175:175,"Wahl 2")+SUMIFS('Blockplanung August'!$20:$20,'Blockplanung August'!175:175,"APH")+SUMIFS('Blockplanung August'!$18:$18,'Blockplanung August'!175:175,"Orient.Ph.")+SUMIFS('Blockplanung August'!$18:$18,'Blockplanung August'!175:175,"Vertiefung")+SUMIFS('Blockplanung August'!$18:$18,'Blockplanung August'!175:175,"Wahl 1")+SUMIFS('Blockplanung August'!$18:$18,'Blockplanung August'!175:175,"Wahl 2")+SUMIFS('Blockplanung Oktober'!$20:$20,'Blockplanung Oktober'!175:175,"APH")+SUMIFS('Blockplanung Oktober'!$18:$18,'Blockplanung Oktober'!175:175,"Orient.Ph.")+SUMIFS('Blockplanung Oktober'!$18:$18,'Blockplanung Oktober'!175:175,"Vertiefung")+SUMIFS('Blockplanung Oktober'!$18:$18,'Blockplanung Oktober'!175:175,"Wahl 1")+SUMIFS('Blockplanung Oktober'!$18:$18,'Blockplanung Oktober'!175:175,"Wahl 2")</f>
        <v>329.6</v>
      </c>
      <c r="F156" s="9">
        <f>(SUMIFS('Tageplanung April'!$20:$20,'Tageplanung April'!175:175,"AD")+SUMIFS('Tageplanung April'!$17:$17,'Tageplanung April'!175:175,"Orient.Ph.")+SUMIFS('Tageplanung April'!$17:$17,'Tageplanung April'!175:175,"Vertiefung")+SUMIFS('Tageplanung April'!$17:$17,'Tageplanung April'!175:175,"Wahl 1")+SUMIFS('Tageplanung April'!$17:$17,'Tageplanung April'!175:175,"Wahl 2"))*(3+IF($D156="F",2,0))/5+(SUMIFS('Tageplanung August'!$20:$20,'Tageplanung August'!175:175,"AD")+SUMIFS('Tageplanung August'!$17:$17,'Tageplanung August'!175:175,"Orient.Ph.")+SUMIFS('Tageplanung August'!$17:$17,'Tageplanung August'!175:175,"Vertiefung")+SUMIFS('Tageplanung August'!$17:$17,'Tageplanung August'!175:175,"Wahl 1")+SUMIFS('Tageplanung August'!$17:$17,'Tageplanung August'!175:175,"Wahl 2"))*(3+IF($D156="F",2,0))/5+(SUMIFS('Tageplanung Oktober'!$20:$20,'Tageplanung Oktober'!175:175,"AD")+SUMIFS('Tageplanung Oktober'!$17:$17,'Tageplanung Oktober'!175:175,"Orient.Ph.")+SUMIFS('Tageplanung Oktober'!$17:$17,'Tageplanung Oktober'!175:175,"Vertiefung")+SUMIFS('Tageplanung Oktober'!$17:$17,'Tageplanung Oktober'!175:175,"Wahl 1")+SUMIFS('Tageplanung Oktober'!$17:$17,'Tageplanung Oktober'!175:175,"Wahl 2"))*(3+IF($D156="F",2,0))/5+SUMIFS('Blockplanung April'!$20:$20,'Blockplanung April'!175:175,"AD")+SUMIFS('Blockplanung April'!$17:$17,'Blockplanung April'!175:175,"Orient.Ph.")+SUMIFS('Blockplanung April'!$17:$17,'Blockplanung April'!175:175,"Vertiefung")+SUMIFS('Blockplanung April'!$17:$17,'Blockplanung April'!175:175,"Wahl 1")+SUMIFS('Blockplanung April'!$17:$17,'Blockplanung April'!175:175,"Wahl 2")+SUMIFS('Blockplanung August'!$20:$20,'Blockplanung August'!175:175,"AD")+SUMIFS('Blockplanung August'!$17:$17,'Blockplanung August'!175:175,"Orient.Ph.")+SUMIFS('Blockplanung August'!$17:$17,'Blockplanung August'!175:175,"Vertiefung")+SUMIFS('Blockplanung August'!$17:$17,'Blockplanung August'!175:175,"Wahl 1")+SUMIFS('Blockplanung August'!$17:$17,'Blockplanung August'!175:175,"Wahl 2")+SUMIFS('Blockplanung Oktober'!$20:$20,'Blockplanung Oktober'!175:175,"AD")+SUMIFS('Blockplanung Oktober'!$17:$17,'Blockplanung Oktober'!175:175,"Orient.Ph.")+SUMIFS('Blockplanung Oktober'!$17:$17,'Blockplanung Oktober'!175:175,"Vertiefung")+SUMIFS('Blockplanung Oktober'!$17:$17,'Blockplanung Oktober'!175:175,"Wahl 1")+SUMIFS('Blockplanung Oktober'!$17:$17,'Blockplanung Oktober'!175:175,"Wahl 2")</f>
        <v>221.4</v>
      </c>
      <c r="G156" s="9">
        <f>(SUMIFS('Tageplanung April'!$20:$20,'Tageplanung April'!175:175,"KH")+SUMIFS('Tageplanung April'!$15:$15,'Tageplanung April'!175:175,"Orient.Ph.")+SUMIFS('Tageplanung April'!$15:$15,'Tageplanung April'!175:175,"Vertiefung")+SUMIFS('Tageplanung April'!$15:$15,'Tageplanung April'!175:175,"Wahl 1")+SUMIFS('Tageplanung April'!$15:$15,'Tageplanung April'!175:175,"Wahl 2"))*(3+IF($D156="F",2,0))/5+(SUMIFS('Tageplanung August'!$20:$20,'Tageplanung August'!175:175,"KH")+SUMIFS('Tageplanung August'!$15:$15,'Tageplanung August'!175:175,"Orient.Ph.")+SUMIFS('Tageplanung August'!$15:$15,'Tageplanung August'!175:175,"Vertiefung")+SUMIFS('Tageplanung August'!$15:$15,'Tageplanung August'!175:175,"Wahl 1")+SUMIFS('Tageplanung August'!$15:$15,'Tageplanung August'!175:175,"Wahl 2"))*(3+IF($D156="F",2,0))/5+(SUMIFS('Tageplanung Oktober'!$20:$20,'Tageplanung Oktober'!175:175,"KH")+SUMIFS('Tageplanung Oktober'!$15:$15,'Tageplanung Oktober'!175:175,"Orient.Ph.")+SUMIFS('Tageplanung Oktober'!$15:$15,'Tageplanung Oktober'!175:175,"Vertiefung")+SUMIFS('Tageplanung Oktober'!$15:$15,'Tageplanung Oktober'!175:175,"Wahl 1")+SUMIFS('Tageplanung Oktober'!$15:$15,'Tageplanung Oktober'!175:175,"Wahl 2"))*(3+IF($D156="F",2,0))/5+SUMIFS('Blockplanung April'!$20:$20,'Blockplanung April'!175:175,"KH")+SUMIFS('Blockplanung April'!$15:$15,'Blockplanung April'!175:175,"Orient.Ph.")+SUMIFS('Blockplanung April'!$15:$15,'Blockplanung April'!175:175,"Vertiefung")+SUMIFS('Blockplanung April'!$15:$15,'Blockplanung April'!175:175,"Wahl 1")+SUMIFS('Blockplanung April'!$15:$15,'Blockplanung April'!175:175,"Wahl 2")+SUMIFS('Blockplanung August'!$20:$20,'Blockplanung August'!175:175,"KH")+SUMIFS('Blockplanung August'!$15:$15,'Blockplanung August'!175:175,"Orient.Ph.")+SUMIFS('Blockplanung August'!$15:$15,'Blockplanung August'!175:175,"Vertiefung")+SUMIFS('Blockplanung August'!$15:$15,'Blockplanung August'!175:175,"Wahl 1")+SUMIFS('Blockplanung August'!$15:$15,'Blockplanung August'!175:175,"Wahl 2")+SUMIFS('Blockplanung Oktober'!$20:$20,'Blockplanung Oktober'!175:175,"KH")+SUMIFS('Blockplanung Oktober'!$15:$15,'Blockplanung Oktober'!175:175,"Orient.Ph.")+SUMIFS('Blockplanung Oktober'!$15:$15,'Blockplanung Oktober'!175:175,"Vertiefung")+SUMIFS('Blockplanung Oktober'!$15:$15,'Blockplanung Oktober'!175:175,"Wahl 1")+SUMIFS('Blockplanung Oktober'!$15:$15,'Blockplanung Oktober'!175:175,"Wahl 2")</f>
        <v>167.2</v>
      </c>
      <c r="H156" s="9">
        <f>(SUMIFS('Tageplanung April'!$20:$20,'Tageplanung April'!175:175,"Päd")+SUMIFS('Tageplanung April'!$16:$16,'Tageplanung April'!175:175,"Orient.Ph.")+SUMIFS('Tageplanung April'!$16:$16,'Tageplanung April'!175:175,"Vertiefung")+SUMIFS('Tageplanung April'!$16:$16,'Tageplanung April'!175:175,"Wahl 1")+SUMIFS('Tageplanung April'!$16:$16,'Tageplanung April'!175:175,"Wahl 2"))*(3+IF($D156="F",2,0))/5+(SUMIFS('Tageplanung August'!$20:$20,'Tageplanung August'!175:175,"Päd")+SUMIFS('Tageplanung August'!$16:$16,'Tageplanung August'!175:175,"Orient.Ph.")+SUMIFS('Tageplanung August'!$16:$16,'Tageplanung August'!175:175,"Vertiefung")+SUMIFS('Tageplanung August'!$16:$16,'Tageplanung August'!175:175,"Wahl 1")+SUMIFS('Tageplanung August'!$16:$16,'Tageplanung August'!175:175,"Wahl 2"))*(3+IF($D156="F",2,0))/5+(SUMIFS('Tageplanung Oktober'!$20:$20,'Tageplanung Oktober'!175:175,"Päd")+SUMIFS('Tageplanung Oktober'!$16:$16,'Tageplanung Oktober'!175:175,"Orient.Ph.")+SUMIFS('Tageplanung Oktober'!$16:$16,'Tageplanung Oktober'!175:175,"Vertiefung")+SUMIFS('Tageplanung Oktober'!$16:$16,'Tageplanung Oktober'!175:175,"Wahl 1")+SUMIFS('Tageplanung Oktober'!$16:$16,'Tageplanung Oktober'!175:175,"Wahl 2"))*(3+IF($D156="F",2,0))/5+SUMIFS('Blockplanung April'!$20:$20,'Blockplanung April'!175:175,"Päd")+SUMIFS('Blockplanung April'!$16:$16,'Blockplanung April'!175:175,"Orient.Ph.")+SUMIFS('Blockplanung April'!$16:$16,'Blockplanung April'!175:175,"Vertiefung")+SUMIFS('Blockplanung April'!$16:$16,'Blockplanung April'!175:175,"Wahl 1")+SUMIFS('Blockplanung April'!$16:$16,'Blockplanung April'!175:175,"Wahl 2")+SUMIFS('Blockplanung August'!$20:$20,'Blockplanung August'!175:175,"Päd")+SUMIFS('Blockplanung August'!$16:$16,'Blockplanung August'!175:175,"Orient.Ph.")+SUMIFS('Blockplanung August'!$16:$16,'Blockplanung August'!175:175,"Vertiefung")+SUMIFS('Blockplanung August'!$16:$16,'Blockplanung August'!175:175,"Wahl 1")+SUMIFS('Blockplanung August'!$16:$16,'Blockplanung August'!175:175,"Wahl 2")+SUMIFS('Blockplanung Oktober'!$20:$20,'Blockplanung Oktober'!175:175,"Päd")+SUMIFS('Blockplanung Oktober'!$16:$16,'Blockplanung Oktober'!175:175,"Orient.Ph.")+SUMIFS('Blockplanung Oktober'!$16:$16,'Blockplanung Oktober'!175:175,"Vertiefung")+SUMIFS('Blockplanung Oktober'!$16:$16,'Blockplanung Oktober'!175:175,"Wahl 1")+SUMIFS('Blockplanung Oktober'!$16:$16,'Blockplanung Oktober'!175:175,"Wahl 2")</f>
        <v>30.6</v>
      </c>
      <c r="I156" s="9">
        <f>(SUMIFS('Tageplanung April'!$20:$20,'Tageplanung April'!175:175,"Psych")+SUMIFS('Tageplanung April'!$19:$19,'Tageplanung April'!175:175,"Orient.Ph.")+SUMIFS('Tageplanung April'!$19:$19,'Tageplanung April'!175:175,"Vertiefung")+SUMIFS('Tageplanung April'!$19:$19,'Tageplanung April'!175:175,"Wahl 1")+SUMIFS('Tageplanung April'!$19:$19,'Tageplanung April'!175:175,"Wahl 2"))*(3+IF($D156="F",2,0))/5+(SUMIFS('Tageplanung August'!$20:$20,'Tageplanung August'!175:175,"Psych")+SUMIFS('Tageplanung August'!$19:$19,'Tageplanung August'!175:175,"Orient.Ph.")+SUMIFS('Tageplanung August'!$19:$19,'Tageplanung August'!175:175,"Vertiefung")+SUMIFS('Tageplanung August'!$19:$19,'Tageplanung August'!175:175,"Wahl 1")+SUMIFS('Tageplanung August'!$19:$19,'Tageplanung August'!175:175,"Wahl 2"))*(3+IF($D156="F",2,0))/5+(SUMIFS('Tageplanung Oktober'!$20:$20,'Tageplanung Oktober'!175:175,"Psych")+SUMIFS('Tageplanung Oktober'!$19:$19,'Tageplanung Oktober'!175:175,"Orient.Ph.")+SUMIFS('Tageplanung Oktober'!$19:$19,'Tageplanung Oktober'!175:175,"Vertiefung")+SUMIFS('Tageplanung Oktober'!$19:$19,'Tageplanung Oktober'!175:175,"Wahl 1")+SUMIFS('Tageplanung Oktober'!$19:$19,'Tageplanung Oktober'!175:175,"Wahl 2"))*(3+IF($D156="F",2,0))/5+SUMIFS('Blockplanung April'!$20:$20,'Blockplanung April'!175:175,"Psych")+SUMIFS('Blockplanung April'!$19:$19,'Blockplanung April'!175:175,"Orient.Ph.")+SUMIFS('Blockplanung April'!$19:$19,'Blockplanung April'!175:175,"Vertiefung")+SUMIFS('Blockplanung April'!$19:$19,'Blockplanung April'!175:175,"Wahl 1")+SUMIFS('Blockplanung April'!$19:$19,'Blockplanung April'!175:175,"Wahl 2")+SUMIFS('Blockplanung August'!$20:$20,'Blockplanung August'!175:175,"Psych")+SUMIFS('Blockplanung August'!$19:$19,'Blockplanung August'!175:175,"Orient.Ph.")+SUMIFS('Blockplanung August'!$19:$19,'Blockplanung August'!175:175,"Vertiefung")+SUMIFS('Blockplanung August'!$19:$19,'Blockplanung August'!175:175,"Wahl 1")+SUMIFS('Blockplanung August'!$19:$19,'Blockplanung August'!175:175,"Wahl 2")+SUMIFS('Blockplanung Oktober'!$20:$20,'Blockplanung Oktober'!175:175,"Psych")+SUMIFS('Blockplanung Oktober'!$19:$19,'Blockplanung Oktober'!175:175,"Orient.Ph.")+SUMIFS('Blockplanung Oktober'!$19:$19,'Blockplanung Oktober'!175:175,"Vertiefung")+SUMIFS('Blockplanung Oktober'!$19:$19,'Blockplanung Oktober'!175:175,"Wahl 1")+SUMIFS('Blockplanung Oktober'!$19:$19,'Blockplanung Oktober'!175:175,"Wahl 2")</f>
        <v>0</v>
      </c>
      <c r="J156" s="9">
        <f t="shared" si="14"/>
        <v>504</v>
      </c>
      <c r="K156" s="9">
        <f t="shared" si="10"/>
        <v>198</v>
      </c>
      <c r="L156" s="9">
        <f t="shared" si="11"/>
        <v>72</v>
      </c>
      <c r="M156" s="9">
        <f t="shared" si="12"/>
        <v>18</v>
      </c>
      <c r="N156" s="7">
        <f t="shared" si="13"/>
        <v>120</v>
      </c>
      <c r="O156" s="316"/>
    </row>
    <row r="157" spans="1:15" x14ac:dyDescent="0.2">
      <c r="A157" s="253"/>
      <c r="B157" s="308"/>
      <c r="C157" s="11">
        <v>11</v>
      </c>
      <c r="D157" s="39"/>
      <c r="E157" s="9">
        <f>(SUMIFS('Tageplanung April'!$20:$20,'Tageplanung April'!176:176,"APH")+SUMIFS('Tageplanung April'!$18:$18,'Tageplanung April'!176:176,"Orient.Ph.")+SUMIFS('Tageplanung April'!$18:$18,'Tageplanung April'!176:176,"Vertiefung")+SUMIFS('Tageplanung April'!$18:$18,'Tageplanung April'!176:176,"Wahl 1")+SUMIFS('Tageplanung April'!$18:$18,'Tageplanung April'!176:176,"Wahl 2"))*(3+IF($D157="F",2,0))/5+(SUMIFS('Tageplanung August'!$20:$20,'Tageplanung August'!176:176,"APH")+SUMIFS('Tageplanung August'!$18:$18,'Tageplanung August'!176:176,"Orient.Ph.")+SUMIFS('Tageplanung August'!$18:$18,'Tageplanung August'!176:176,"Vertiefung")+SUMIFS('Tageplanung August'!$18:$18,'Tageplanung August'!176:176,"Wahl 1")+SUMIFS('Tageplanung August'!$18:$18,'Tageplanung August'!176:176,"Wahl 2"))*(3+IF($D157="F",2,0))/5+(SUMIFS('Tageplanung Oktober'!$20:$20,'Tageplanung Oktober'!176:176,"APH")+SUMIFS('Tageplanung Oktober'!$18:$18,'Tageplanung Oktober'!176:176,"Orient.Ph.")+SUMIFS('Tageplanung Oktober'!$18:$18,'Tageplanung Oktober'!176:176,"Vertiefung")+SUMIFS('Tageplanung Oktober'!$18:$18,'Tageplanung Oktober'!176:176,"Wahl 1")+SUMIFS('Tageplanung Oktober'!$18:$18,'Tageplanung Oktober'!176:176,"Wahl 2"))*(3+IF($D157="F",2,0))/5+SUMIFS('Blockplanung April'!$20:$20,'Blockplanung April'!176:176,"APH")+SUMIFS('Blockplanung April'!$18:$18,'Blockplanung April'!176:176,"Orient.Ph.")+SUMIFS('Blockplanung April'!$18:$18,'Blockplanung April'!176:176,"Vertiefung")+SUMIFS('Blockplanung April'!$18:$18,'Blockplanung April'!176:176,"Wahl 1")+SUMIFS('Blockplanung April'!$18:$18,'Blockplanung April'!176:176,"Wahl 2")+SUMIFS('Blockplanung August'!$20:$20,'Blockplanung August'!176:176,"APH")+SUMIFS('Blockplanung August'!$18:$18,'Blockplanung August'!176:176,"Orient.Ph.")+SUMIFS('Blockplanung August'!$18:$18,'Blockplanung August'!176:176,"Vertiefung")+SUMIFS('Blockplanung August'!$18:$18,'Blockplanung August'!176:176,"Wahl 1")+SUMIFS('Blockplanung August'!$18:$18,'Blockplanung August'!176:176,"Wahl 2")+SUMIFS('Blockplanung Oktober'!$20:$20,'Blockplanung Oktober'!176:176,"APH")+SUMIFS('Blockplanung Oktober'!$18:$18,'Blockplanung Oktober'!176:176,"Orient.Ph.")+SUMIFS('Blockplanung Oktober'!$18:$18,'Blockplanung Oktober'!176:176,"Vertiefung")+SUMIFS('Blockplanung Oktober'!$18:$18,'Blockplanung Oktober'!176:176,"Wahl 1")+SUMIFS('Blockplanung Oktober'!$18:$18,'Blockplanung Oktober'!176:176,"Wahl 2")</f>
        <v>299.60000000000002</v>
      </c>
      <c r="F157" s="9">
        <f>(SUMIFS('Tageplanung April'!$20:$20,'Tageplanung April'!176:176,"AD")+SUMIFS('Tageplanung April'!$17:$17,'Tageplanung April'!176:176,"Orient.Ph.")+SUMIFS('Tageplanung April'!$17:$17,'Tageplanung April'!176:176,"Vertiefung")+SUMIFS('Tageplanung April'!$17:$17,'Tageplanung April'!176:176,"Wahl 1")+SUMIFS('Tageplanung April'!$17:$17,'Tageplanung April'!176:176,"Wahl 2"))*(3+IF($D157="F",2,0))/5+(SUMIFS('Tageplanung August'!$20:$20,'Tageplanung August'!176:176,"AD")+SUMIFS('Tageplanung August'!$17:$17,'Tageplanung August'!176:176,"Orient.Ph.")+SUMIFS('Tageplanung August'!$17:$17,'Tageplanung August'!176:176,"Vertiefung")+SUMIFS('Tageplanung August'!$17:$17,'Tageplanung August'!176:176,"Wahl 1")+SUMIFS('Tageplanung August'!$17:$17,'Tageplanung August'!176:176,"Wahl 2"))*(3+IF($D157="F",2,0))/5+(SUMIFS('Tageplanung Oktober'!$20:$20,'Tageplanung Oktober'!176:176,"AD")+SUMIFS('Tageplanung Oktober'!$17:$17,'Tageplanung Oktober'!176:176,"Orient.Ph.")+SUMIFS('Tageplanung Oktober'!$17:$17,'Tageplanung Oktober'!176:176,"Vertiefung")+SUMIFS('Tageplanung Oktober'!$17:$17,'Tageplanung Oktober'!176:176,"Wahl 1")+SUMIFS('Tageplanung Oktober'!$17:$17,'Tageplanung Oktober'!176:176,"Wahl 2"))*(3+IF($D157="F",2,0))/5+SUMIFS('Blockplanung April'!$20:$20,'Blockplanung April'!176:176,"AD")+SUMIFS('Blockplanung April'!$17:$17,'Blockplanung April'!176:176,"Orient.Ph.")+SUMIFS('Blockplanung April'!$17:$17,'Blockplanung April'!176:176,"Vertiefung")+SUMIFS('Blockplanung April'!$17:$17,'Blockplanung April'!176:176,"Wahl 1")+SUMIFS('Blockplanung April'!$17:$17,'Blockplanung April'!176:176,"Wahl 2")+SUMIFS('Blockplanung August'!$20:$20,'Blockplanung August'!176:176,"AD")+SUMIFS('Blockplanung August'!$17:$17,'Blockplanung August'!176:176,"Orient.Ph.")+SUMIFS('Blockplanung August'!$17:$17,'Blockplanung August'!176:176,"Vertiefung")+SUMIFS('Blockplanung August'!$17:$17,'Blockplanung August'!176:176,"Wahl 1")+SUMIFS('Blockplanung August'!$17:$17,'Blockplanung August'!176:176,"Wahl 2")+SUMIFS('Blockplanung Oktober'!$20:$20,'Blockplanung Oktober'!176:176,"AD")+SUMIFS('Blockplanung Oktober'!$17:$17,'Blockplanung Oktober'!176:176,"Orient.Ph.")+SUMIFS('Blockplanung Oktober'!$17:$17,'Blockplanung Oktober'!176:176,"Vertiefung")+SUMIFS('Blockplanung Oktober'!$17:$17,'Blockplanung Oktober'!176:176,"Wahl 1")+SUMIFS('Blockplanung Oktober'!$17:$17,'Blockplanung Oktober'!176:176,"Wahl 2")</f>
        <v>206.4</v>
      </c>
      <c r="G157" s="9">
        <f>(SUMIFS('Tageplanung April'!$20:$20,'Tageplanung April'!176:176,"KH")+SUMIFS('Tageplanung April'!$15:$15,'Tageplanung April'!176:176,"Orient.Ph.")+SUMIFS('Tageplanung April'!$15:$15,'Tageplanung April'!176:176,"Vertiefung")+SUMIFS('Tageplanung April'!$15:$15,'Tageplanung April'!176:176,"Wahl 1")+SUMIFS('Tageplanung April'!$15:$15,'Tageplanung April'!176:176,"Wahl 2"))*(3+IF($D157="F",2,0))/5+(SUMIFS('Tageplanung August'!$20:$20,'Tageplanung August'!176:176,"KH")+SUMIFS('Tageplanung August'!$15:$15,'Tageplanung August'!176:176,"Orient.Ph.")+SUMIFS('Tageplanung August'!$15:$15,'Tageplanung August'!176:176,"Vertiefung")+SUMIFS('Tageplanung August'!$15:$15,'Tageplanung August'!176:176,"Wahl 1")+SUMIFS('Tageplanung August'!$15:$15,'Tageplanung August'!176:176,"Wahl 2"))*(3+IF($D157="F",2,0))/5+(SUMIFS('Tageplanung Oktober'!$20:$20,'Tageplanung Oktober'!176:176,"KH")+SUMIFS('Tageplanung Oktober'!$15:$15,'Tageplanung Oktober'!176:176,"Orient.Ph.")+SUMIFS('Tageplanung Oktober'!$15:$15,'Tageplanung Oktober'!176:176,"Vertiefung")+SUMIFS('Tageplanung Oktober'!$15:$15,'Tageplanung Oktober'!176:176,"Wahl 1")+SUMIFS('Tageplanung Oktober'!$15:$15,'Tageplanung Oktober'!176:176,"Wahl 2"))*(3+IF($D157="F",2,0))/5+SUMIFS('Blockplanung April'!$20:$20,'Blockplanung April'!176:176,"KH")+SUMIFS('Blockplanung April'!$15:$15,'Blockplanung April'!176:176,"Orient.Ph.")+SUMIFS('Blockplanung April'!$15:$15,'Blockplanung April'!176:176,"Vertiefung")+SUMIFS('Blockplanung April'!$15:$15,'Blockplanung April'!176:176,"Wahl 1")+SUMIFS('Blockplanung April'!$15:$15,'Blockplanung April'!176:176,"Wahl 2")+SUMIFS('Blockplanung August'!$20:$20,'Blockplanung August'!176:176,"KH")+SUMIFS('Blockplanung August'!$15:$15,'Blockplanung August'!176:176,"Orient.Ph.")+SUMIFS('Blockplanung August'!$15:$15,'Blockplanung August'!176:176,"Vertiefung")+SUMIFS('Blockplanung August'!$15:$15,'Blockplanung August'!176:176,"Wahl 1")+SUMIFS('Blockplanung August'!$15:$15,'Blockplanung August'!176:176,"Wahl 2")+SUMIFS('Blockplanung Oktober'!$20:$20,'Blockplanung Oktober'!176:176,"KH")+SUMIFS('Blockplanung Oktober'!$15:$15,'Blockplanung Oktober'!176:176,"Orient.Ph.")+SUMIFS('Blockplanung Oktober'!$15:$15,'Blockplanung Oktober'!176:176,"Vertiefung")+SUMIFS('Blockplanung Oktober'!$15:$15,'Blockplanung Oktober'!176:176,"Wahl 1")+SUMIFS('Blockplanung Oktober'!$15:$15,'Blockplanung Oktober'!176:176,"Wahl 2")</f>
        <v>155.19999999999999</v>
      </c>
      <c r="H157" s="9">
        <f>(SUMIFS('Tageplanung April'!$20:$20,'Tageplanung April'!176:176,"Päd")+SUMIFS('Tageplanung April'!$16:$16,'Tageplanung April'!176:176,"Orient.Ph.")+SUMIFS('Tageplanung April'!$16:$16,'Tageplanung April'!176:176,"Vertiefung")+SUMIFS('Tageplanung April'!$16:$16,'Tageplanung April'!176:176,"Wahl 1")+SUMIFS('Tageplanung April'!$16:$16,'Tageplanung April'!176:176,"Wahl 2"))*(3+IF($D157="F",2,0))/5+(SUMIFS('Tageplanung August'!$20:$20,'Tageplanung August'!176:176,"Päd")+SUMIFS('Tageplanung August'!$16:$16,'Tageplanung August'!176:176,"Orient.Ph.")+SUMIFS('Tageplanung August'!$16:$16,'Tageplanung August'!176:176,"Vertiefung")+SUMIFS('Tageplanung August'!$16:$16,'Tageplanung August'!176:176,"Wahl 1")+SUMIFS('Tageplanung August'!$16:$16,'Tageplanung August'!176:176,"Wahl 2"))*(3+IF($D157="F",2,0))/5+(SUMIFS('Tageplanung Oktober'!$20:$20,'Tageplanung Oktober'!176:176,"Päd")+SUMIFS('Tageplanung Oktober'!$16:$16,'Tageplanung Oktober'!176:176,"Orient.Ph.")+SUMIFS('Tageplanung Oktober'!$16:$16,'Tageplanung Oktober'!176:176,"Vertiefung")+SUMIFS('Tageplanung Oktober'!$16:$16,'Tageplanung Oktober'!176:176,"Wahl 1")+SUMIFS('Tageplanung Oktober'!$16:$16,'Tageplanung Oktober'!176:176,"Wahl 2"))*(3+IF($D157="F",2,0))/5+SUMIFS('Blockplanung April'!$20:$20,'Blockplanung April'!176:176,"Päd")+SUMIFS('Blockplanung April'!$16:$16,'Blockplanung April'!176:176,"Orient.Ph.")+SUMIFS('Blockplanung April'!$16:$16,'Blockplanung April'!176:176,"Vertiefung")+SUMIFS('Blockplanung April'!$16:$16,'Blockplanung April'!176:176,"Wahl 1")+SUMIFS('Blockplanung April'!$16:$16,'Blockplanung April'!176:176,"Wahl 2")+SUMIFS('Blockplanung August'!$20:$20,'Blockplanung August'!176:176,"Päd")+SUMIFS('Blockplanung August'!$16:$16,'Blockplanung August'!176:176,"Orient.Ph.")+SUMIFS('Blockplanung August'!$16:$16,'Blockplanung August'!176:176,"Vertiefung")+SUMIFS('Blockplanung August'!$16:$16,'Blockplanung August'!176:176,"Wahl 1")+SUMIFS('Blockplanung August'!$16:$16,'Blockplanung August'!176:176,"Wahl 2")+SUMIFS('Blockplanung Oktober'!$20:$20,'Blockplanung Oktober'!176:176,"Päd")+SUMIFS('Blockplanung Oktober'!$16:$16,'Blockplanung Oktober'!176:176,"Orient.Ph.")+SUMIFS('Blockplanung Oktober'!$16:$16,'Blockplanung Oktober'!176:176,"Vertiefung")+SUMIFS('Blockplanung Oktober'!$16:$16,'Blockplanung Oktober'!176:176,"Wahl 1")+SUMIFS('Blockplanung Oktober'!$16:$16,'Blockplanung Oktober'!176:176,"Wahl 2")</f>
        <v>27.6</v>
      </c>
      <c r="I157" s="9">
        <f>(SUMIFS('Tageplanung April'!$20:$20,'Tageplanung April'!176:176,"Psych")+SUMIFS('Tageplanung April'!$19:$19,'Tageplanung April'!176:176,"Orient.Ph.")+SUMIFS('Tageplanung April'!$19:$19,'Tageplanung April'!176:176,"Vertiefung")+SUMIFS('Tageplanung April'!$19:$19,'Tageplanung April'!176:176,"Wahl 1")+SUMIFS('Tageplanung April'!$19:$19,'Tageplanung April'!176:176,"Wahl 2"))*(3+IF($D157="F",2,0))/5+(SUMIFS('Tageplanung August'!$20:$20,'Tageplanung August'!176:176,"Psych")+SUMIFS('Tageplanung August'!$19:$19,'Tageplanung August'!176:176,"Orient.Ph.")+SUMIFS('Tageplanung August'!$19:$19,'Tageplanung August'!176:176,"Vertiefung")+SUMIFS('Tageplanung August'!$19:$19,'Tageplanung August'!176:176,"Wahl 1")+SUMIFS('Tageplanung August'!$19:$19,'Tageplanung August'!176:176,"Wahl 2"))*(3+IF($D157="F",2,0))/5+(SUMIFS('Tageplanung Oktober'!$20:$20,'Tageplanung Oktober'!176:176,"Psych")+SUMIFS('Tageplanung Oktober'!$19:$19,'Tageplanung Oktober'!176:176,"Orient.Ph.")+SUMIFS('Tageplanung Oktober'!$19:$19,'Tageplanung Oktober'!176:176,"Vertiefung")+SUMIFS('Tageplanung Oktober'!$19:$19,'Tageplanung Oktober'!176:176,"Wahl 1")+SUMIFS('Tageplanung Oktober'!$19:$19,'Tageplanung Oktober'!176:176,"Wahl 2"))*(3+IF($D157="F",2,0))/5+SUMIFS('Blockplanung April'!$20:$20,'Blockplanung April'!176:176,"Psych")+SUMIFS('Blockplanung April'!$19:$19,'Blockplanung April'!176:176,"Orient.Ph.")+SUMIFS('Blockplanung April'!$19:$19,'Blockplanung April'!176:176,"Vertiefung")+SUMIFS('Blockplanung April'!$19:$19,'Blockplanung April'!176:176,"Wahl 1")+SUMIFS('Blockplanung April'!$19:$19,'Blockplanung April'!176:176,"Wahl 2")+SUMIFS('Blockplanung August'!$20:$20,'Blockplanung August'!176:176,"Psych")+SUMIFS('Blockplanung August'!$19:$19,'Blockplanung August'!176:176,"Orient.Ph.")+SUMIFS('Blockplanung August'!$19:$19,'Blockplanung August'!176:176,"Vertiefung")+SUMIFS('Blockplanung August'!$19:$19,'Blockplanung August'!176:176,"Wahl 1")+SUMIFS('Blockplanung August'!$19:$19,'Blockplanung August'!176:176,"Wahl 2")+SUMIFS('Blockplanung Oktober'!$20:$20,'Blockplanung Oktober'!176:176,"Psych")+SUMIFS('Blockplanung Oktober'!$19:$19,'Blockplanung Oktober'!176:176,"Orient.Ph.")+SUMIFS('Blockplanung Oktober'!$19:$19,'Blockplanung Oktober'!176:176,"Vertiefung")+SUMIFS('Blockplanung Oktober'!$19:$19,'Blockplanung Oktober'!176:176,"Wahl 1")+SUMIFS('Blockplanung Oktober'!$19:$19,'Blockplanung Oktober'!176:176,"Wahl 2")</f>
        <v>0</v>
      </c>
      <c r="J157" s="9">
        <f t="shared" si="14"/>
        <v>504</v>
      </c>
      <c r="K157" s="9">
        <f t="shared" si="10"/>
        <v>198</v>
      </c>
      <c r="L157" s="9">
        <f t="shared" si="11"/>
        <v>72</v>
      </c>
      <c r="M157" s="9">
        <f t="shared" si="12"/>
        <v>18</v>
      </c>
      <c r="N157" s="7">
        <f t="shared" si="13"/>
        <v>120</v>
      </c>
      <c r="O157" s="316"/>
    </row>
    <row r="158" spans="1:15" x14ac:dyDescent="0.2">
      <c r="A158" s="253"/>
      <c r="B158" s="308"/>
      <c r="C158" s="11">
        <v>12</v>
      </c>
      <c r="D158" s="39"/>
      <c r="E158" s="9">
        <f>(SUMIFS('Tageplanung April'!$20:$20,'Tageplanung April'!177:177,"APH")+SUMIFS('Tageplanung April'!$18:$18,'Tageplanung April'!177:177,"Orient.Ph.")+SUMIFS('Tageplanung April'!$18:$18,'Tageplanung April'!177:177,"Vertiefung")+SUMIFS('Tageplanung April'!$18:$18,'Tageplanung April'!177:177,"Wahl 1")+SUMIFS('Tageplanung April'!$18:$18,'Tageplanung April'!177:177,"Wahl 2"))*(3+IF($D158="F",2,0))/5+(SUMIFS('Tageplanung August'!$20:$20,'Tageplanung August'!177:177,"APH")+SUMIFS('Tageplanung August'!$18:$18,'Tageplanung August'!177:177,"Orient.Ph.")+SUMIFS('Tageplanung August'!$18:$18,'Tageplanung August'!177:177,"Vertiefung")+SUMIFS('Tageplanung August'!$18:$18,'Tageplanung August'!177:177,"Wahl 1")+SUMIFS('Tageplanung August'!$18:$18,'Tageplanung August'!177:177,"Wahl 2"))*(3+IF($D158="F",2,0))/5+(SUMIFS('Tageplanung Oktober'!$20:$20,'Tageplanung Oktober'!177:177,"APH")+SUMIFS('Tageplanung Oktober'!$18:$18,'Tageplanung Oktober'!177:177,"Orient.Ph.")+SUMIFS('Tageplanung Oktober'!$18:$18,'Tageplanung Oktober'!177:177,"Vertiefung")+SUMIFS('Tageplanung Oktober'!$18:$18,'Tageplanung Oktober'!177:177,"Wahl 1")+SUMIFS('Tageplanung Oktober'!$18:$18,'Tageplanung Oktober'!177:177,"Wahl 2"))*(3+IF($D158="F",2,0))/5+SUMIFS('Blockplanung April'!$20:$20,'Blockplanung April'!177:177,"APH")+SUMIFS('Blockplanung April'!$18:$18,'Blockplanung April'!177:177,"Orient.Ph.")+SUMIFS('Blockplanung April'!$18:$18,'Blockplanung April'!177:177,"Vertiefung")+SUMIFS('Blockplanung April'!$18:$18,'Blockplanung April'!177:177,"Wahl 1")+SUMIFS('Blockplanung April'!$18:$18,'Blockplanung April'!177:177,"Wahl 2")+SUMIFS('Blockplanung August'!$20:$20,'Blockplanung August'!177:177,"APH")+SUMIFS('Blockplanung August'!$18:$18,'Blockplanung August'!177:177,"Orient.Ph.")+SUMIFS('Blockplanung August'!$18:$18,'Blockplanung August'!177:177,"Vertiefung")+SUMIFS('Blockplanung August'!$18:$18,'Blockplanung August'!177:177,"Wahl 1")+SUMIFS('Blockplanung August'!$18:$18,'Blockplanung August'!177:177,"Wahl 2")+SUMIFS('Blockplanung Oktober'!$20:$20,'Blockplanung Oktober'!177:177,"APH")+SUMIFS('Blockplanung Oktober'!$18:$18,'Blockplanung Oktober'!177:177,"Orient.Ph.")+SUMIFS('Blockplanung Oktober'!$18:$18,'Blockplanung Oktober'!177:177,"Vertiefung")+SUMIFS('Blockplanung Oktober'!$18:$18,'Blockplanung Oktober'!177:177,"Wahl 1")+SUMIFS('Blockplanung Oktober'!$18:$18,'Blockplanung Oktober'!177:177,"Wahl 2")</f>
        <v>269.60000000000002</v>
      </c>
      <c r="F158" s="9">
        <f>(SUMIFS('Tageplanung April'!$20:$20,'Tageplanung April'!177:177,"AD")+SUMIFS('Tageplanung April'!$17:$17,'Tageplanung April'!177:177,"Orient.Ph.")+SUMIFS('Tageplanung April'!$17:$17,'Tageplanung April'!177:177,"Vertiefung")+SUMIFS('Tageplanung April'!$17:$17,'Tageplanung April'!177:177,"Wahl 1")+SUMIFS('Tageplanung April'!$17:$17,'Tageplanung April'!177:177,"Wahl 2"))*(3+IF($D158="F",2,0))/5+(SUMIFS('Tageplanung August'!$20:$20,'Tageplanung August'!177:177,"AD")+SUMIFS('Tageplanung August'!$17:$17,'Tageplanung August'!177:177,"Orient.Ph.")+SUMIFS('Tageplanung August'!$17:$17,'Tageplanung August'!177:177,"Vertiefung")+SUMIFS('Tageplanung August'!$17:$17,'Tageplanung August'!177:177,"Wahl 1")+SUMIFS('Tageplanung August'!$17:$17,'Tageplanung August'!177:177,"Wahl 2"))*(3+IF($D158="F",2,0))/5+(SUMIFS('Tageplanung Oktober'!$20:$20,'Tageplanung Oktober'!177:177,"AD")+SUMIFS('Tageplanung Oktober'!$17:$17,'Tageplanung Oktober'!177:177,"Orient.Ph.")+SUMIFS('Tageplanung Oktober'!$17:$17,'Tageplanung Oktober'!177:177,"Vertiefung")+SUMIFS('Tageplanung Oktober'!$17:$17,'Tageplanung Oktober'!177:177,"Wahl 1")+SUMIFS('Tageplanung Oktober'!$17:$17,'Tageplanung Oktober'!177:177,"Wahl 2"))*(3+IF($D158="F",2,0))/5+SUMIFS('Blockplanung April'!$20:$20,'Blockplanung April'!177:177,"AD")+SUMIFS('Blockplanung April'!$17:$17,'Blockplanung April'!177:177,"Orient.Ph.")+SUMIFS('Blockplanung April'!$17:$17,'Blockplanung April'!177:177,"Vertiefung")+SUMIFS('Blockplanung April'!$17:$17,'Blockplanung April'!177:177,"Wahl 1")+SUMIFS('Blockplanung April'!$17:$17,'Blockplanung April'!177:177,"Wahl 2")+SUMIFS('Blockplanung August'!$20:$20,'Blockplanung August'!177:177,"AD")+SUMIFS('Blockplanung August'!$17:$17,'Blockplanung August'!177:177,"Orient.Ph.")+SUMIFS('Blockplanung August'!$17:$17,'Blockplanung August'!177:177,"Vertiefung")+SUMIFS('Blockplanung August'!$17:$17,'Blockplanung August'!177:177,"Wahl 1")+SUMIFS('Blockplanung August'!$17:$17,'Blockplanung August'!177:177,"Wahl 2")+SUMIFS('Blockplanung Oktober'!$20:$20,'Blockplanung Oktober'!177:177,"AD")+SUMIFS('Blockplanung Oktober'!$17:$17,'Blockplanung Oktober'!177:177,"Orient.Ph.")+SUMIFS('Blockplanung Oktober'!$17:$17,'Blockplanung Oktober'!177:177,"Vertiefung")+SUMIFS('Blockplanung Oktober'!$17:$17,'Blockplanung Oktober'!177:177,"Wahl 1")+SUMIFS('Blockplanung Oktober'!$17:$17,'Blockplanung Oktober'!177:177,"Wahl 2")</f>
        <v>191.4</v>
      </c>
      <c r="G158" s="9">
        <f>(SUMIFS('Tageplanung April'!$20:$20,'Tageplanung April'!177:177,"KH")+SUMIFS('Tageplanung April'!$15:$15,'Tageplanung April'!177:177,"Orient.Ph.")+SUMIFS('Tageplanung April'!$15:$15,'Tageplanung April'!177:177,"Vertiefung")+SUMIFS('Tageplanung April'!$15:$15,'Tageplanung April'!177:177,"Wahl 1")+SUMIFS('Tageplanung April'!$15:$15,'Tageplanung April'!177:177,"Wahl 2"))*(3+IF($D158="F",2,0))/5+(SUMIFS('Tageplanung August'!$20:$20,'Tageplanung August'!177:177,"KH")+SUMIFS('Tageplanung August'!$15:$15,'Tageplanung August'!177:177,"Orient.Ph.")+SUMIFS('Tageplanung August'!$15:$15,'Tageplanung August'!177:177,"Vertiefung")+SUMIFS('Tageplanung August'!$15:$15,'Tageplanung August'!177:177,"Wahl 1")+SUMIFS('Tageplanung August'!$15:$15,'Tageplanung August'!177:177,"Wahl 2"))*(3+IF($D158="F",2,0))/5+(SUMIFS('Tageplanung Oktober'!$20:$20,'Tageplanung Oktober'!177:177,"KH")+SUMIFS('Tageplanung Oktober'!$15:$15,'Tageplanung Oktober'!177:177,"Orient.Ph.")+SUMIFS('Tageplanung Oktober'!$15:$15,'Tageplanung Oktober'!177:177,"Vertiefung")+SUMIFS('Tageplanung Oktober'!$15:$15,'Tageplanung Oktober'!177:177,"Wahl 1")+SUMIFS('Tageplanung Oktober'!$15:$15,'Tageplanung Oktober'!177:177,"Wahl 2"))*(3+IF($D158="F",2,0))/5+SUMIFS('Blockplanung April'!$20:$20,'Blockplanung April'!177:177,"KH")+SUMIFS('Blockplanung April'!$15:$15,'Blockplanung April'!177:177,"Orient.Ph.")+SUMIFS('Blockplanung April'!$15:$15,'Blockplanung April'!177:177,"Vertiefung")+SUMIFS('Blockplanung April'!$15:$15,'Blockplanung April'!177:177,"Wahl 1")+SUMIFS('Blockplanung April'!$15:$15,'Blockplanung April'!177:177,"Wahl 2")+SUMIFS('Blockplanung August'!$20:$20,'Blockplanung August'!177:177,"KH")+SUMIFS('Blockplanung August'!$15:$15,'Blockplanung August'!177:177,"Orient.Ph.")+SUMIFS('Blockplanung August'!$15:$15,'Blockplanung August'!177:177,"Vertiefung")+SUMIFS('Blockplanung August'!$15:$15,'Blockplanung August'!177:177,"Wahl 1")+SUMIFS('Blockplanung August'!$15:$15,'Blockplanung August'!177:177,"Wahl 2")+SUMIFS('Blockplanung Oktober'!$20:$20,'Blockplanung Oktober'!177:177,"KH")+SUMIFS('Blockplanung Oktober'!$15:$15,'Blockplanung Oktober'!177:177,"Orient.Ph.")+SUMIFS('Blockplanung Oktober'!$15:$15,'Blockplanung Oktober'!177:177,"Vertiefung")+SUMIFS('Blockplanung Oktober'!$15:$15,'Blockplanung Oktober'!177:177,"Wahl 1")+SUMIFS('Blockplanung Oktober'!$15:$15,'Blockplanung Oktober'!177:177,"Wahl 2")</f>
        <v>147.19999999999999</v>
      </c>
      <c r="H158" s="9">
        <f>(SUMIFS('Tageplanung April'!$20:$20,'Tageplanung April'!177:177,"Päd")+SUMIFS('Tageplanung April'!$16:$16,'Tageplanung April'!177:177,"Orient.Ph.")+SUMIFS('Tageplanung April'!$16:$16,'Tageplanung April'!177:177,"Vertiefung")+SUMIFS('Tageplanung April'!$16:$16,'Tageplanung April'!177:177,"Wahl 1")+SUMIFS('Tageplanung April'!$16:$16,'Tageplanung April'!177:177,"Wahl 2"))*(3+IF($D158="F",2,0))/5+(SUMIFS('Tageplanung August'!$20:$20,'Tageplanung August'!177:177,"Päd")+SUMIFS('Tageplanung August'!$16:$16,'Tageplanung August'!177:177,"Orient.Ph.")+SUMIFS('Tageplanung August'!$16:$16,'Tageplanung August'!177:177,"Vertiefung")+SUMIFS('Tageplanung August'!$16:$16,'Tageplanung August'!177:177,"Wahl 1")+SUMIFS('Tageplanung August'!$16:$16,'Tageplanung August'!177:177,"Wahl 2"))*(3+IF($D158="F",2,0))/5+(SUMIFS('Tageplanung Oktober'!$20:$20,'Tageplanung Oktober'!177:177,"Päd")+SUMIFS('Tageplanung Oktober'!$16:$16,'Tageplanung Oktober'!177:177,"Orient.Ph.")+SUMIFS('Tageplanung Oktober'!$16:$16,'Tageplanung Oktober'!177:177,"Vertiefung")+SUMIFS('Tageplanung Oktober'!$16:$16,'Tageplanung Oktober'!177:177,"Wahl 1")+SUMIFS('Tageplanung Oktober'!$16:$16,'Tageplanung Oktober'!177:177,"Wahl 2"))*(3+IF($D158="F",2,0))/5+SUMIFS('Blockplanung April'!$20:$20,'Blockplanung April'!177:177,"Päd")+SUMIFS('Blockplanung April'!$16:$16,'Blockplanung April'!177:177,"Orient.Ph.")+SUMIFS('Blockplanung April'!$16:$16,'Blockplanung April'!177:177,"Vertiefung")+SUMIFS('Blockplanung April'!$16:$16,'Blockplanung April'!177:177,"Wahl 1")+SUMIFS('Blockplanung April'!$16:$16,'Blockplanung April'!177:177,"Wahl 2")+SUMIFS('Blockplanung August'!$20:$20,'Blockplanung August'!177:177,"Päd")+SUMIFS('Blockplanung August'!$16:$16,'Blockplanung August'!177:177,"Orient.Ph.")+SUMIFS('Blockplanung August'!$16:$16,'Blockplanung August'!177:177,"Vertiefung")+SUMIFS('Blockplanung August'!$16:$16,'Blockplanung August'!177:177,"Wahl 1")+SUMIFS('Blockplanung August'!$16:$16,'Blockplanung August'!177:177,"Wahl 2")+SUMIFS('Blockplanung Oktober'!$20:$20,'Blockplanung Oktober'!177:177,"Päd")+SUMIFS('Blockplanung Oktober'!$16:$16,'Blockplanung Oktober'!177:177,"Orient.Ph.")+SUMIFS('Blockplanung Oktober'!$16:$16,'Blockplanung Oktober'!177:177,"Vertiefung")+SUMIFS('Blockplanung Oktober'!$16:$16,'Blockplanung Oktober'!177:177,"Wahl 1")+SUMIFS('Blockplanung Oktober'!$16:$16,'Blockplanung Oktober'!177:177,"Wahl 2")</f>
        <v>20.6</v>
      </c>
      <c r="I158" s="9">
        <f>(SUMIFS('Tageplanung April'!$20:$20,'Tageplanung April'!177:177,"Psych")+SUMIFS('Tageplanung April'!$19:$19,'Tageplanung April'!177:177,"Orient.Ph.")+SUMIFS('Tageplanung April'!$19:$19,'Tageplanung April'!177:177,"Vertiefung")+SUMIFS('Tageplanung April'!$19:$19,'Tageplanung April'!177:177,"Wahl 1")+SUMIFS('Tageplanung April'!$19:$19,'Tageplanung April'!177:177,"Wahl 2"))*(3+IF($D158="F",2,0))/5+(SUMIFS('Tageplanung August'!$20:$20,'Tageplanung August'!177:177,"Psych")+SUMIFS('Tageplanung August'!$19:$19,'Tageplanung August'!177:177,"Orient.Ph.")+SUMIFS('Tageplanung August'!$19:$19,'Tageplanung August'!177:177,"Vertiefung")+SUMIFS('Tageplanung August'!$19:$19,'Tageplanung August'!177:177,"Wahl 1")+SUMIFS('Tageplanung August'!$19:$19,'Tageplanung August'!177:177,"Wahl 2"))*(3+IF($D158="F",2,0))/5+(SUMIFS('Tageplanung Oktober'!$20:$20,'Tageplanung Oktober'!177:177,"Psych")+SUMIFS('Tageplanung Oktober'!$19:$19,'Tageplanung Oktober'!177:177,"Orient.Ph.")+SUMIFS('Tageplanung Oktober'!$19:$19,'Tageplanung Oktober'!177:177,"Vertiefung")+SUMIFS('Tageplanung Oktober'!$19:$19,'Tageplanung Oktober'!177:177,"Wahl 1")+SUMIFS('Tageplanung Oktober'!$19:$19,'Tageplanung Oktober'!177:177,"Wahl 2"))*(3+IF($D158="F",2,0))/5+SUMIFS('Blockplanung April'!$20:$20,'Blockplanung April'!177:177,"Psych")+SUMIFS('Blockplanung April'!$19:$19,'Blockplanung April'!177:177,"Orient.Ph.")+SUMIFS('Blockplanung April'!$19:$19,'Blockplanung April'!177:177,"Vertiefung")+SUMIFS('Blockplanung April'!$19:$19,'Blockplanung April'!177:177,"Wahl 1")+SUMIFS('Blockplanung April'!$19:$19,'Blockplanung April'!177:177,"Wahl 2")+SUMIFS('Blockplanung August'!$20:$20,'Blockplanung August'!177:177,"Psych")+SUMIFS('Blockplanung August'!$19:$19,'Blockplanung August'!177:177,"Orient.Ph.")+SUMIFS('Blockplanung August'!$19:$19,'Blockplanung August'!177:177,"Vertiefung")+SUMIFS('Blockplanung August'!$19:$19,'Blockplanung August'!177:177,"Wahl 1")+SUMIFS('Blockplanung August'!$19:$19,'Blockplanung August'!177:177,"Wahl 2")+SUMIFS('Blockplanung Oktober'!$20:$20,'Blockplanung Oktober'!177:177,"Psych")+SUMIFS('Blockplanung Oktober'!$19:$19,'Blockplanung Oktober'!177:177,"Orient.Ph.")+SUMIFS('Blockplanung Oktober'!$19:$19,'Blockplanung Oktober'!177:177,"Vertiefung")+SUMIFS('Blockplanung Oktober'!$19:$19,'Blockplanung Oktober'!177:177,"Wahl 1")+SUMIFS('Blockplanung Oktober'!$19:$19,'Blockplanung Oktober'!177:177,"Wahl 2")</f>
        <v>0</v>
      </c>
      <c r="J158" s="9">
        <f t="shared" si="14"/>
        <v>504</v>
      </c>
      <c r="K158" s="9">
        <f t="shared" si="10"/>
        <v>198</v>
      </c>
      <c r="L158" s="9">
        <f t="shared" si="11"/>
        <v>72</v>
      </c>
      <c r="M158" s="9">
        <f t="shared" si="12"/>
        <v>18</v>
      </c>
      <c r="N158" s="7">
        <f t="shared" si="13"/>
        <v>120</v>
      </c>
      <c r="O158" s="316"/>
    </row>
    <row r="159" spans="1:15" x14ac:dyDescent="0.2">
      <c r="A159" s="253"/>
      <c r="B159" s="308"/>
      <c r="C159" s="11">
        <v>13</v>
      </c>
      <c r="D159" s="39"/>
      <c r="E159" s="9">
        <f>(SUMIFS('Tageplanung April'!$20:$20,'Tageplanung April'!178:178,"APH")+SUMIFS('Tageplanung April'!$18:$18,'Tageplanung April'!178:178,"Orient.Ph.")+SUMIFS('Tageplanung April'!$18:$18,'Tageplanung April'!178:178,"Vertiefung")+SUMIFS('Tageplanung April'!$18:$18,'Tageplanung April'!178:178,"Wahl 1")+SUMIFS('Tageplanung April'!$18:$18,'Tageplanung April'!178:178,"Wahl 2"))*(3+IF($D159="F",2,0))/5+(SUMIFS('Tageplanung August'!$20:$20,'Tageplanung August'!178:178,"APH")+SUMIFS('Tageplanung August'!$18:$18,'Tageplanung August'!178:178,"Orient.Ph.")+SUMIFS('Tageplanung August'!$18:$18,'Tageplanung August'!178:178,"Vertiefung")+SUMIFS('Tageplanung August'!$18:$18,'Tageplanung August'!178:178,"Wahl 1")+SUMIFS('Tageplanung August'!$18:$18,'Tageplanung August'!178:178,"Wahl 2"))*(3+IF($D159="F",2,0))/5+(SUMIFS('Tageplanung Oktober'!$20:$20,'Tageplanung Oktober'!178:178,"APH")+SUMIFS('Tageplanung Oktober'!$18:$18,'Tageplanung Oktober'!178:178,"Orient.Ph.")+SUMIFS('Tageplanung Oktober'!$18:$18,'Tageplanung Oktober'!178:178,"Vertiefung")+SUMIFS('Tageplanung Oktober'!$18:$18,'Tageplanung Oktober'!178:178,"Wahl 1")+SUMIFS('Tageplanung Oktober'!$18:$18,'Tageplanung Oktober'!178:178,"Wahl 2"))*(3+IF($D159="F",2,0))/5+SUMIFS('Blockplanung April'!$20:$20,'Blockplanung April'!178:178,"APH")+SUMIFS('Blockplanung April'!$18:$18,'Blockplanung April'!178:178,"Orient.Ph.")+SUMIFS('Blockplanung April'!$18:$18,'Blockplanung April'!178:178,"Vertiefung")+SUMIFS('Blockplanung April'!$18:$18,'Blockplanung April'!178:178,"Wahl 1")+SUMIFS('Blockplanung April'!$18:$18,'Blockplanung April'!178:178,"Wahl 2")+SUMIFS('Blockplanung August'!$20:$20,'Blockplanung August'!178:178,"APH")+SUMIFS('Blockplanung August'!$18:$18,'Blockplanung August'!178:178,"Orient.Ph.")+SUMIFS('Blockplanung August'!$18:$18,'Blockplanung August'!178:178,"Vertiefung")+SUMIFS('Blockplanung August'!$18:$18,'Blockplanung August'!178:178,"Wahl 1")+SUMIFS('Blockplanung August'!$18:$18,'Blockplanung August'!178:178,"Wahl 2")+SUMIFS('Blockplanung Oktober'!$20:$20,'Blockplanung Oktober'!178:178,"APH")+SUMIFS('Blockplanung Oktober'!$18:$18,'Blockplanung Oktober'!178:178,"Orient.Ph.")+SUMIFS('Blockplanung Oktober'!$18:$18,'Blockplanung Oktober'!178:178,"Vertiefung")+SUMIFS('Blockplanung Oktober'!$18:$18,'Blockplanung Oktober'!178:178,"Wahl 1")+SUMIFS('Blockplanung Oktober'!$18:$18,'Blockplanung Oktober'!178:178,"Wahl 2")</f>
        <v>299.60000000000002</v>
      </c>
      <c r="F159" s="9">
        <f>(SUMIFS('Tageplanung April'!$20:$20,'Tageplanung April'!178:178,"AD")+SUMIFS('Tageplanung April'!$17:$17,'Tageplanung April'!178:178,"Orient.Ph.")+SUMIFS('Tageplanung April'!$17:$17,'Tageplanung April'!178:178,"Vertiefung")+SUMIFS('Tageplanung April'!$17:$17,'Tageplanung April'!178:178,"Wahl 1")+SUMIFS('Tageplanung April'!$17:$17,'Tageplanung April'!178:178,"Wahl 2"))*(3+IF($D159="F",2,0))/5+(SUMIFS('Tageplanung August'!$20:$20,'Tageplanung August'!178:178,"AD")+SUMIFS('Tageplanung August'!$17:$17,'Tageplanung August'!178:178,"Orient.Ph.")+SUMIFS('Tageplanung August'!$17:$17,'Tageplanung August'!178:178,"Vertiefung")+SUMIFS('Tageplanung August'!$17:$17,'Tageplanung August'!178:178,"Wahl 1")+SUMIFS('Tageplanung August'!$17:$17,'Tageplanung August'!178:178,"Wahl 2"))*(3+IF($D159="F",2,0))/5+(SUMIFS('Tageplanung Oktober'!$20:$20,'Tageplanung Oktober'!178:178,"AD")+SUMIFS('Tageplanung Oktober'!$17:$17,'Tageplanung Oktober'!178:178,"Orient.Ph.")+SUMIFS('Tageplanung Oktober'!$17:$17,'Tageplanung Oktober'!178:178,"Vertiefung")+SUMIFS('Tageplanung Oktober'!$17:$17,'Tageplanung Oktober'!178:178,"Wahl 1")+SUMIFS('Tageplanung Oktober'!$17:$17,'Tageplanung Oktober'!178:178,"Wahl 2"))*(3+IF($D159="F",2,0))/5+SUMIFS('Blockplanung April'!$20:$20,'Blockplanung April'!178:178,"AD")+SUMIFS('Blockplanung April'!$17:$17,'Blockplanung April'!178:178,"Orient.Ph.")+SUMIFS('Blockplanung April'!$17:$17,'Blockplanung April'!178:178,"Vertiefung")+SUMIFS('Blockplanung April'!$17:$17,'Blockplanung April'!178:178,"Wahl 1")+SUMIFS('Blockplanung April'!$17:$17,'Blockplanung April'!178:178,"Wahl 2")+SUMIFS('Blockplanung August'!$20:$20,'Blockplanung August'!178:178,"AD")+SUMIFS('Blockplanung August'!$17:$17,'Blockplanung August'!178:178,"Orient.Ph.")+SUMIFS('Blockplanung August'!$17:$17,'Blockplanung August'!178:178,"Vertiefung")+SUMIFS('Blockplanung August'!$17:$17,'Blockplanung August'!178:178,"Wahl 1")+SUMIFS('Blockplanung August'!$17:$17,'Blockplanung August'!178:178,"Wahl 2")+SUMIFS('Blockplanung Oktober'!$20:$20,'Blockplanung Oktober'!178:178,"AD")+SUMIFS('Blockplanung Oktober'!$17:$17,'Blockplanung Oktober'!178:178,"Orient.Ph.")+SUMIFS('Blockplanung Oktober'!$17:$17,'Blockplanung Oktober'!178:178,"Vertiefung")+SUMIFS('Blockplanung Oktober'!$17:$17,'Blockplanung Oktober'!178:178,"Wahl 1")+SUMIFS('Blockplanung Oktober'!$17:$17,'Blockplanung Oktober'!178:178,"Wahl 2")</f>
        <v>206.4</v>
      </c>
      <c r="G159" s="9">
        <f>(SUMIFS('Tageplanung April'!$20:$20,'Tageplanung April'!178:178,"KH")+SUMIFS('Tageplanung April'!$15:$15,'Tageplanung April'!178:178,"Orient.Ph.")+SUMIFS('Tageplanung April'!$15:$15,'Tageplanung April'!178:178,"Vertiefung")+SUMIFS('Tageplanung April'!$15:$15,'Tageplanung April'!178:178,"Wahl 1")+SUMIFS('Tageplanung April'!$15:$15,'Tageplanung April'!178:178,"Wahl 2"))*(3+IF($D159="F",2,0))/5+(SUMIFS('Tageplanung August'!$20:$20,'Tageplanung August'!178:178,"KH")+SUMIFS('Tageplanung August'!$15:$15,'Tageplanung August'!178:178,"Orient.Ph.")+SUMIFS('Tageplanung August'!$15:$15,'Tageplanung August'!178:178,"Vertiefung")+SUMIFS('Tageplanung August'!$15:$15,'Tageplanung August'!178:178,"Wahl 1")+SUMIFS('Tageplanung August'!$15:$15,'Tageplanung August'!178:178,"Wahl 2"))*(3+IF($D159="F",2,0))/5+(SUMIFS('Tageplanung Oktober'!$20:$20,'Tageplanung Oktober'!178:178,"KH")+SUMIFS('Tageplanung Oktober'!$15:$15,'Tageplanung Oktober'!178:178,"Orient.Ph.")+SUMIFS('Tageplanung Oktober'!$15:$15,'Tageplanung Oktober'!178:178,"Vertiefung")+SUMIFS('Tageplanung Oktober'!$15:$15,'Tageplanung Oktober'!178:178,"Wahl 1")+SUMIFS('Tageplanung Oktober'!$15:$15,'Tageplanung Oktober'!178:178,"Wahl 2"))*(3+IF($D159="F",2,0))/5+SUMIFS('Blockplanung April'!$20:$20,'Blockplanung April'!178:178,"KH")+SUMIFS('Blockplanung April'!$15:$15,'Blockplanung April'!178:178,"Orient.Ph.")+SUMIFS('Blockplanung April'!$15:$15,'Blockplanung April'!178:178,"Vertiefung")+SUMIFS('Blockplanung April'!$15:$15,'Blockplanung April'!178:178,"Wahl 1")+SUMIFS('Blockplanung April'!$15:$15,'Blockplanung April'!178:178,"Wahl 2")+SUMIFS('Blockplanung August'!$20:$20,'Blockplanung August'!178:178,"KH")+SUMIFS('Blockplanung August'!$15:$15,'Blockplanung August'!178:178,"Orient.Ph.")+SUMIFS('Blockplanung August'!$15:$15,'Blockplanung August'!178:178,"Vertiefung")+SUMIFS('Blockplanung August'!$15:$15,'Blockplanung August'!178:178,"Wahl 1")+SUMIFS('Blockplanung August'!$15:$15,'Blockplanung August'!178:178,"Wahl 2")+SUMIFS('Blockplanung Oktober'!$20:$20,'Blockplanung Oktober'!178:178,"KH")+SUMIFS('Blockplanung Oktober'!$15:$15,'Blockplanung Oktober'!178:178,"Orient.Ph.")+SUMIFS('Blockplanung Oktober'!$15:$15,'Blockplanung Oktober'!178:178,"Vertiefung")+SUMIFS('Blockplanung Oktober'!$15:$15,'Blockplanung Oktober'!178:178,"Wahl 1")+SUMIFS('Blockplanung Oktober'!$15:$15,'Blockplanung Oktober'!178:178,"Wahl 2")</f>
        <v>161.6</v>
      </c>
      <c r="H159" s="9">
        <f>(SUMIFS('Tageplanung April'!$20:$20,'Tageplanung April'!178:178,"Päd")+SUMIFS('Tageplanung April'!$16:$16,'Tageplanung April'!178:178,"Orient.Ph.")+SUMIFS('Tageplanung April'!$16:$16,'Tageplanung April'!178:178,"Vertiefung")+SUMIFS('Tageplanung April'!$16:$16,'Tageplanung April'!178:178,"Wahl 1")+SUMIFS('Tageplanung April'!$16:$16,'Tageplanung April'!178:178,"Wahl 2"))*(3+IF($D159="F",2,0))/5+(SUMIFS('Tageplanung August'!$20:$20,'Tageplanung August'!178:178,"Päd")+SUMIFS('Tageplanung August'!$16:$16,'Tageplanung August'!178:178,"Orient.Ph.")+SUMIFS('Tageplanung August'!$16:$16,'Tageplanung August'!178:178,"Vertiefung")+SUMIFS('Tageplanung August'!$16:$16,'Tageplanung August'!178:178,"Wahl 1")+SUMIFS('Tageplanung August'!$16:$16,'Tageplanung August'!178:178,"Wahl 2"))*(3+IF($D159="F",2,0))/5+(SUMIFS('Tageplanung Oktober'!$20:$20,'Tageplanung Oktober'!178:178,"Päd")+SUMIFS('Tageplanung Oktober'!$16:$16,'Tageplanung Oktober'!178:178,"Orient.Ph.")+SUMIFS('Tageplanung Oktober'!$16:$16,'Tageplanung Oktober'!178:178,"Vertiefung")+SUMIFS('Tageplanung Oktober'!$16:$16,'Tageplanung Oktober'!178:178,"Wahl 1")+SUMIFS('Tageplanung Oktober'!$16:$16,'Tageplanung Oktober'!178:178,"Wahl 2"))*(3+IF($D159="F",2,0))/5+SUMIFS('Blockplanung April'!$20:$20,'Blockplanung April'!178:178,"Päd")+SUMIFS('Blockplanung April'!$16:$16,'Blockplanung April'!178:178,"Orient.Ph.")+SUMIFS('Blockplanung April'!$16:$16,'Blockplanung April'!178:178,"Vertiefung")+SUMIFS('Blockplanung April'!$16:$16,'Blockplanung April'!178:178,"Wahl 1")+SUMIFS('Blockplanung April'!$16:$16,'Blockplanung April'!178:178,"Wahl 2")+SUMIFS('Blockplanung August'!$20:$20,'Blockplanung August'!178:178,"Päd")+SUMIFS('Blockplanung August'!$16:$16,'Blockplanung August'!178:178,"Orient.Ph.")+SUMIFS('Blockplanung August'!$16:$16,'Blockplanung August'!178:178,"Vertiefung")+SUMIFS('Blockplanung August'!$16:$16,'Blockplanung August'!178:178,"Wahl 1")+SUMIFS('Blockplanung August'!$16:$16,'Blockplanung August'!178:178,"Wahl 2")+SUMIFS('Blockplanung Oktober'!$20:$20,'Blockplanung Oktober'!178:178,"Päd")+SUMIFS('Blockplanung Oktober'!$16:$16,'Blockplanung Oktober'!178:178,"Orient.Ph.")+SUMIFS('Blockplanung Oktober'!$16:$16,'Blockplanung Oktober'!178:178,"Vertiefung")+SUMIFS('Blockplanung Oktober'!$16:$16,'Blockplanung Oktober'!178:178,"Wahl 1")+SUMIFS('Blockplanung Oktober'!$16:$16,'Blockplanung Oktober'!178:178,"Wahl 2")</f>
        <v>21.2</v>
      </c>
      <c r="I159" s="9">
        <f>(SUMIFS('Tageplanung April'!$20:$20,'Tageplanung April'!178:178,"Psych")+SUMIFS('Tageplanung April'!$19:$19,'Tageplanung April'!178:178,"Orient.Ph.")+SUMIFS('Tageplanung April'!$19:$19,'Tageplanung April'!178:178,"Vertiefung")+SUMIFS('Tageplanung April'!$19:$19,'Tageplanung April'!178:178,"Wahl 1")+SUMIFS('Tageplanung April'!$19:$19,'Tageplanung April'!178:178,"Wahl 2"))*(3+IF($D159="F",2,0))/5+(SUMIFS('Tageplanung August'!$20:$20,'Tageplanung August'!178:178,"Psych")+SUMIFS('Tageplanung August'!$19:$19,'Tageplanung August'!178:178,"Orient.Ph.")+SUMIFS('Tageplanung August'!$19:$19,'Tageplanung August'!178:178,"Vertiefung")+SUMIFS('Tageplanung August'!$19:$19,'Tageplanung August'!178:178,"Wahl 1")+SUMIFS('Tageplanung August'!$19:$19,'Tageplanung August'!178:178,"Wahl 2"))*(3+IF($D159="F",2,0))/5+(SUMIFS('Tageplanung Oktober'!$20:$20,'Tageplanung Oktober'!178:178,"Psych")+SUMIFS('Tageplanung Oktober'!$19:$19,'Tageplanung Oktober'!178:178,"Orient.Ph.")+SUMIFS('Tageplanung Oktober'!$19:$19,'Tageplanung Oktober'!178:178,"Vertiefung")+SUMIFS('Tageplanung Oktober'!$19:$19,'Tageplanung Oktober'!178:178,"Wahl 1")+SUMIFS('Tageplanung Oktober'!$19:$19,'Tageplanung Oktober'!178:178,"Wahl 2"))*(3+IF($D159="F",2,0))/5+SUMIFS('Blockplanung April'!$20:$20,'Blockplanung April'!178:178,"Psych")+SUMIFS('Blockplanung April'!$19:$19,'Blockplanung April'!178:178,"Orient.Ph.")+SUMIFS('Blockplanung April'!$19:$19,'Blockplanung April'!178:178,"Vertiefung")+SUMIFS('Blockplanung April'!$19:$19,'Blockplanung April'!178:178,"Wahl 1")+SUMIFS('Blockplanung April'!$19:$19,'Blockplanung April'!178:178,"Wahl 2")+SUMIFS('Blockplanung August'!$20:$20,'Blockplanung August'!178:178,"Psych")+SUMIFS('Blockplanung August'!$19:$19,'Blockplanung August'!178:178,"Orient.Ph.")+SUMIFS('Blockplanung August'!$19:$19,'Blockplanung August'!178:178,"Vertiefung")+SUMIFS('Blockplanung August'!$19:$19,'Blockplanung August'!178:178,"Wahl 1")+SUMIFS('Blockplanung August'!$19:$19,'Blockplanung August'!178:178,"Wahl 2")+SUMIFS('Blockplanung Oktober'!$20:$20,'Blockplanung Oktober'!178:178,"Psych")+SUMIFS('Blockplanung Oktober'!$19:$19,'Blockplanung Oktober'!178:178,"Orient.Ph.")+SUMIFS('Blockplanung Oktober'!$19:$19,'Blockplanung Oktober'!178:178,"Vertiefung")+SUMIFS('Blockplanung Oktober'!$19:$19,'Blockplanung Oktober'!178:178,"Wahl 1")+SUMIFS('Blockplanung Oktober'!$19:$19,'Blockplanung Oktober'!178:178,"Wahl 2")</f>
        <v>0</v>
      </c>
      <c r="J159" s="9">
        <f t="shared" si="14"/>
        <v>504</v>
      </c>
      <c r="K159" s="9">
        <f t="shared" si="10"/>
        <v>198</v>
      </c>
      <c r="L159" s="9">
        <f t="shared" si="11"/>
        <v>72</v>
      </c>
      <c r="M159" s="9">
        <f t="shared" si="12"/>
        <v>18</v>
      </c>
      <c r="N159" s="7">
        <f t="shared" si="13"/>
        <v>120</v>
      </c>
      <c r="O159" s="316"/>
    </row>
    <row r="160" spans="1:15" x14ac:dyDescent="0.2">
      <c r="A160" s="253"/>
      <c r="B160" s="308" t="s">
        <v>7</v>
      </c>
      <c r="C160" s="11">
        <v>14</v>
      </c>
      <c r="D160" s="39"/>
      <c r="E160" s="9">
        <f>(SUMIFS('Tageplanung April'!$20:$20,'Tageplanung April'!179:179,"APH")+SUMIFS('Tageplanung April'!$18:$18,'Tageplanung April'!179:179,"Orient.Ph.")+SUMIFS('Tageplanung April'!$18:$18,'Tageplanung April'!179:179,"Vertiefung")+SUMIFS('Tageplanung April'!$18:$18,'Tageplanung April'!179:179,"Wahl 1")+SUMIFS('Tageplanung April'!$18:$18,'Tageplanung April'!179:179,"Wahl 2"))*(3+IF($D160="F",2,0))/5+(SUMIFS('Tageplanung August'!$20:$20,'Tageplanung August'!179:179,"APH")+SUMIFS('Tageplanung August'!$18:$18,'Tageplanung August'!179:179,"Orient.Ph.")+SUMIFS('Tageplanung August'!$18:$18,'Tageplanung August'!179:179,"Vertiefung")+SUMIFS('Tageplanung August'!$18:$18,'Tageplanung August'!179:179,"Wahl 1")+SUMIFS('Tageplanung August'!$18:$18,'Tageplanung August'!179:179,"Wahl 2"))*(3+IF($D160="F",2,0))/5+(SUMIFS('Tageplanung Oktober'!$20:$20,'Tageplanung Oktober'!179:179,"APH")+SUMIFS('Tageplanung Oktober'!$18:$18,'Tageplanung Oktober'!179:179,"Orient.Ph.")+SUMIFS('Tageplanung Oktober'!$18:$18,'Tageplanung Oktober'!179:179,"Vertiefung")+SUMIFS('Tageplanung Oktober'!$18:$18,'Tageplanung Oktober'!179:179,"Wahl 1")+SUMIFS('Tageplanung Oktober'!$18:$18,'Tageplanung Oktober'!179:179,"Wahl 2"))*(3+IF($D160="F",2,0))/5+SUMIFS('Blockplanung April'!$20:$20,'Blockplanung April'!179:179,"APH")+SUMIFS('Blockplanung April'!$18:$18,'Blockplanung April'!179:179,"Orient.Ph.")+SUMIFS('Blockplanung April'!$18:$18,'Blockplanung April'!179:179,"Vertiefung")+SUMIFS('Blockplanung April'!$18:$18,'Blockplanung April'!179:179,"Wahl 1")+SUMIFS('Blockplanung April'!$18:$18,'Blockplanung April'!179:179,"Wahl 2")+SUMIFS('Blockplanung August'!$20:$20,'Blockplanung August'!179:179,"APH")+SUMIFS('Blockplanung August'!$18:$18,'Blockplanung August'!179:179,"Orient.Ph.")+SUMIFS('Blockplanung August'!$18:$18,'Blockplanung August'!179:179,"Vertiefung")+SUMIFS('Blockplanung August'!$18:$18,'Blockplanung August'!179:179,"Wahl 1")+SUMIFS('Blockplanung August'!$18:$18,'Blockplanung August'!179:179,"Wahl 2")+SUMIFS('Blockplanung Oktober'!$20:$20,'Blockplanung Oktober'!179:179,"APH")+SUMIFS('Blockplanung Oktober'!$18:$18,'Blockplanung Oktober'!179:179,"Orient.Ph.")+SUMIFS('Blockplanung Oktober'!$18:$18,'Blockplanung Oktober'!179:179,"Vertiefung")+SUMIFS('Blockplanung Oktober'!$18:$18,'Blockplanung Oktober'!179:179,"Wahl 1")+SUMIFS('Blockplanung Oktober'!$18:$18,'Blockplanung Oktober'!179:179,"Wahl 2")</f>
        <v>242.4</v>
      </c>
      <c r="F160" s="9">
        <f>(SUMIFS('Tageplanung April'!$20:$20,'Tageplanung April'!179:179,"AD")+SUMIFS('Tageplanung April'!$17:$17,'Tageplanung April'!179:179,"Orient.Ph.")+SUMIFS('Tageplanung April'!$17:$17,'Tageplanung April'!179:179,"Vertiefung")+SUMIFS('Tageplanung April'!$17:$17,'Tageplanung April'!179:179,"Wahl 1")+SUMIFS('Tageplanung April'!$17:$17,'Tageplanung April'!179:179,"Wahl 2"))*(3+IF($D160="F",2,0))/5+(SUMIFS('Tageplanung August'!$20:$20,'Tageplanung August'!179:179,"AD")+SUMIFS('Tageplanung August'!$17:$17,'Tageplanung August'!179:179,"Orient.Ph.")+SUMIFS('Tageplanung August'!$17:$17,'Tageplanung August'!179:179,"Vertiefung")+SUMIFS('Tageplanung August'!$17:$17,'Tageplanung August'!179:179,"Wahl 1")+SUMIFS('Tageplanung August'!$17:$17,'Tageplanung August'!179:179,"Wahl 2"))*(3+IF($D160="F",2,0))/5+(SUMIFS('Tageplanung Oktober'!$20:$20,'Tageplanung Oktober'!179:179,"AD")+SUMIFS('Tageplanung Oktober'!$17:$17,'Tageplanung Oktober'!179:179,"Orient.Ph.")+SUMIFS('Tageplanung Oktober'!$17:$17,'Tageplanung Oktober'!179:179,"Vertiefung")+SUMIFS('Tageplanung Oktober'!$17:$17,'Tageplanung Oktober'!179:179,"Wahl 1")+SUMIFS('Tageplanung Oktober'!$17:$17,'Tageplanung Oktober'!179:179,"Wahl 2"))*(3+IF($D160="F",2,0))/5+SUMIFS('Blockplanung April'!$20:$20,'Blockplanung April'!179:179,"AD")+SUMIFS('Blockplanung April'!$17:$17,'Blockplanung April'!179:179,"Orient.Ph.")+SUMIFS('Blockplanung April'!$17:$17,'Blockplanung April'!179:179,"Vertiefung")+SUMIFS('Blockplanung April'!$17:$17,'Blockplanung April'!179:179,"Wahl 1")+SUMIFS('Blockplanung April'!$17:$17,'Blockplanung April'!179:179,"Wahl 2")+SUMIFS('Blockplanung August'!$20:$20,'Blockplanung August'!179:179,"AD")+SUMIFS('Blockplanung August'!$17:$17,'Blockplanung August'!179:179,"Orient.Ph.")+SUMIFS('Blockplanung August'!$17:$17,'Blockplanung August'!179:179,"Vertiefung")+SUMIFS('Blockplanung August'!$17:$17,'Blockplanung August'!179:179,"Wahl 1")+SUMIFS('Blockplanung August'!$17:$17,'Blockplanung August'!179:179,"Wahl 2")+SUMIFS('Blockplanung Oktober'!$20:$20,'Blockplanung Oktober'!179:179,"AD")+SUMIFS('Blockplanung Oktober'!$17:$17,'Blockplanung Oktober'!179:179,"Orient.Ph.")+SUMIFS('Blockplanung Oktober'!$17:$17,'Blockplanung Oktober'!179:179,"Vertiefung")+SUMIFS('Blockplanung Oktober'!$17:$17,'Blockplanung Oktober'!179:179,"Wahl 1")+SUMIFS('Blockplanung Oktober'!$17:$17,'Blockplanung Oktober'!179:179,"Wahl 2")</f>
        <v>169.2</v>
      </c>
      <c r="G160" s="9">
        <f>(SUMIFS('Tageplanung April'!$20:$20,'Tageplanung April'!179:179,"KH")+SUMIFS('Tageplanung April'!$15:$15,'Tageplanung April'!179:179,"Orient.Ph.")+SUMIFS('Tageplanung April'!$15:$15,'Tageplanung April'!179:179,"Vertiefung")+SUMIFS('Tageplanung April'!$15:$15,'Tageplanung April'!179:179,"Wahl 1")+SUMIFS('Tageplanung April'!$15:$15,'Tageplanung April'!179:179,"Wahl 2"))*(3+IF($D160="F",2,0))/5+(SUMIFS('Tageplanung August'!$20:$20,'Tageplanung August'!179:179,"KH")+SUMIFS('Tageplanung August'!$15:$15,'Tageplanung August'!179:179,"Orient.Ph.")+SUMIFS('Tageplanung August'!$15:$15,'Tageplanung August'!179:179,"Vertiefung")+SUMIFS('Tageplanung August'!$15:$15,'Tageplanung August'!179:179,"Wahl 1")+SUMIFS('Tageplanung August'!$15:$15,'Tageplanung August'!179:179,"Wahl 2"))*(3+IF($D160="F",2,0))/5+(SUMIFS('Tageplanung Oktober'!$20:$20,'Tageplanung Oktober'!179:179,"KH")+SUMIFS('Tageplanung Oktober'!$15:$15,'Tageplanung Oktober'!179:179,"Orient.Ph.")+SUMIFS('Tageplanung Oktober'!$15:$15,'Tageplanung Oktober'!179:179,"Vertiefung")+SUMIFS('Tageplanung Oktober'!$15:$15,'Tageplanung Oktober'!179:179,"Wahl 1")+SUMIFS('Tageplanung Oktober'!$15:$15,'Tageplanung Oktober'!179:179,"Wahl 2"))*(3+IF($D160="F",2,0))/5+SUMIFS('Blockplanung April'!$20:$20,'Blockplanung April'!179:179,"KH")+SUMIFS('Blockplanung April'!$15:$15,'Blockplanung April'!179:179,"Orient.Ph.")+SUMIFS('Blockplanung April'!$15:$15,'Blockplanung April'!179:179,"Vertiefung")+SUMIFS('Blockplanung April'!$15:$15,'Blockplanung April'!179:179,"Wahl 1")+SUMIFS('Blockplanung April'!$15:$15,'Blockplanung April'!179:179,"Wahl 2")+SUMIFS('Blockplanung August'!$20:$20,'Blockplanung August'!179:179,"KH")+SUMIFS('Blockplanung August'!$15:$15,'Blockplanung August'!179:179,"Orient.Ph.")+SUMIFS('Blockplanung August'!$15:$15,'Blockplanung August'!179:179,"Vertiefung")+SUMIFS('Blockplanung August'!$15:$15,'Blockplanung August'!179:179,"Wahl 1")+SUMIFS('Blockplanung August'!$15:$15,'Blockplanung August'!179:179,"Wahl 2")+SUMIFS('Blockplanung Oktober'!$20:$20,'Blockplanung Oktober'!179:179,"KH")+SUMIFS('Blockplanung Oktober'!$15:$15,'Blockplanung Oktober'!179:179,"Orient.Ph.")+SUMIFS('Blockplanung Oktober'!$15:$15,'Blockplanung Oktober'!179:179,"Vertiefung")+SUMIFS('Blockplanung Oktober'!$15:$15,'Blockplanung Oktober'!179:179,"Wahl 1")+SUMIFS('Blockplanung Oktober'!$15:$15,'Blockplanung Oktober'!179:179,"Wahl 2")</f>
        <v>132.80000000000001</v>
      </c>
      <c r="H160" s="9">
        <f>(SUMIFS('Tageplanung April'!$20:$20,'Tageplanung April'!179:179,"Päd")+SUMIFS('Tageplanung April'!$16:$16,'Tageplanung April'!179:179,"Orient.Ph.")+SUMIFS('Tageplanung April'!$16:$16,'Tageplanung April'!179:179,"Vertiefung")+SUMIFS('Tageplanung April'!$16:$16,'Tageplanung April'!179:179,"Wahl 1")+SUMIFS('Tageplanung April'!$16:$16,'Tageplanung April'!179:179,"Wahl 2"))*(3+IF($D160="F",2,0))/5+(SUMIFS('Tageplanung August'!$20:$20,'Tageplanung August'!179:179,"Päd")+SUMIFS('Tageplanung August'!$16:$16,'Tageplanung August'!179:179,"Orient.Ph.")+SUMIFS('Tageplanung August'!$16:$16,'Tageplanung August'!179:179,"Vertiefung")+SUMIFS('Tageplanung August'!$16:$16,'Tageplanung August'!179:179,"Wahl 1")+SUMIFS('Tageplanung August'!$16:$16,'Tageplanung August'!179:179,"Wahl 2"))*(3+IF($D160="F",2,0))/5+(SUMIFS('Tageplanung Oktober'!$20:$20,'Tageplanung Oktober'!179:179,"Päd")+SUMIFS('Tageplanung Oktober'!$16:$16,'Tageplanung Oktober'!179:179,"Orient.Ph.")+SUMIFS('Tageplanung Oktober'!$16:$16,'Tageplanung Oktober'!179:179,"Vertiefung")+SUMIFS('Tageplanung Oktober'!$16:$16,'Tageplanung Oktober'!179:179,"Wahl 1")+SUMIFS('Tageplanung Oktober'!$16:$16,'Tageplanung Oktober'!179:179,"Wahl 2"))*(3+IF($D160="F",2,0))/5+SUMIFS('Blockplanung April'!$20:$20,'Blockplanung April'!179:179,"Päd")+SUMIFS('Blockplanung April'!$16:$16,'Blockplanung April'!179:179,"Orient.Ph.")+SUMIFS('Blockplanung April'!$16:$16,'Blockplanung April'!179:179,"Vertiefung")+SUMIFS('Blockplanung April'!$16:$16,'Blockplanung April'!179:179,"Wahl 1")+SUMIFS('Blockplanung April'!$16:$16,'Blockplanung April'!179:179,"Wahl 2")+SUMIFS('Blockplanung August'!$20:$20,'Blockplanung August'!179:179,"Päd")+SUMIFS('Blockplanung August'!$16:$16,'Blockplanung August'!179:179,"Orient.Ph.")+SUMIFS('Blockplanung August'!$16:$16,'Blockplanung August'!179:179,"Vertiefung")+SUMIFS('Blockplanung August'!$16:$16,'Blockplanung August'!179:179,"Wahl 1")+SUMIFS('Blockplanung August'!$16:$16,'Blockplanung August'!179:179,"Wahl 2")+SUMIFS('Blockplanung Oktober'!$20:$20,'Blockplanung Oktober'!179:179,"Päd")+SUMIFS('Blockplanung Oktober'!$16:$16,'Blockplanung Oktober'!179:179,"Orient.Ph.")+SUMIFS('Blockplanung Oktober'!$16:$16,'Blockplanung Oktober'!179:179,"Vertiefung")+SUMIFS('Blockplanung Oktober'!$16:$16,'Blockplanung Oktober'!179:179,"Wahl 1")+SUMIFS('Blockplanung Oktober'!$16:$16,'Blockplanung Oktober'!179:179,"Wahl 2")</f>
        <v>14.8</v>
      </c>
      <c r="I160" s="9">
        <f>(SUMIFS('Tageplanung April'!$20:$20,'Tageplanung April'!179:179,"Psych")+SUMIFS('Tageplanung April'!$19:$19,'Tageplanung April'!179:179,"Orient.Ph.")+SUMIFS('Tageplanung April'!$19:$19,'Tageplanung April'!179:179,"Vertiefung")+SUMIFS('Tageplanung April'!$19:$19,'Tageplanung April'!179:179,"Wahl 1")+SUMIFS('Tageplanung April'!$19:$19,'Tageplanung April'!179:179,"Wahl 2"))*(3+IF($D160="F",2,0))/5+(SUMIFS('Tageplanung August'!$20:$20,'Tageplanung August'!179:179,"Psych")+SUMIFS('Tageplanung August'!$19:$19,'Tageplanung August'!179:179,"Orient.Ph.")+SUMIFS('Tageplanung August'!$19:$19,'Tageplanung August'!179:179,"Vertiefung")+SUMIFS('Tageplanung August'!$19:$19,'Tageplanung August'!179:179,"Wahl 1")+SUMIFS('Tageplanung August'!$19:$19,'Tageplanung August'!179:179,"Wahl 2"))*(3+IF($D160="F",2,0))/5+(SUMIFS('Tageplanung Oktober'!$20:$20,'Tageplanung Oktober'!179:179,"Psych")+SUMIFS('Tageplanung Oktober'!$19:$19,'Tageplanung Oktober'!179:179,"Orient.Ph.")+SUMIFS('Tageplanung Oktober'!$19:$19,'Tageplanung Oktober'!179:179,"Vertiefung")+SUMIFS('Tageplanung Oktober'!$19:$19,'Tageplanung Oktober'!179:179,"Wahl 1")+SUMIFS('Tageplanung Oktober'!$19:$19,'Tageplanung Oktober'!179:179,"Wahl 2"))*(3+IF($D160="F",2,0))/5+SUMIFS('Blockplanung April'!$20:$20,'Blockplanung April'!179:179,"Psych")+SUMIFS('Blockplanung April'!$19:$19,'Blockplanung April'!179:179,"Orient.Ph.")+SUMIFS('Blockplanung April'!$19:$19,'Blockplanung April'!179:179,"Vertiefung")+SUMIFS('Blockplanung April'!$19:$19,'Blockplanung April'!179:179,"Wahl 1")+SUMIFS('Blockplanung April'!$19:$19,'Blockplanung April'!179:179,"Wahl 2")+SUMIFS('Blockplanung August'!$20:$20,'Blockplanung August'!179:179,"Psych")+SUMIFS('Blockplanung August'!$19:$19,'Blockplanung August'!179:179,"Orient.Ph.")+SUMIFS('Blockplanung August'!$19:$19,'Blockplanung August'!179:179,"Vertiefung")+SUMIFS('Blockplanung August'!$19:$19,'Blockplanung August'!179:179,"Wahl 1")+SUMIFS('Blockplanung August'!$19:$19,'Blockplanung August'!179:179,"Wahl 2")+SUMIFS('Blockplanung Oktober'!$20:$20,'Blockplanung Oktober'!179:179,"Psych")+SUMIFS('Blockplanung Oktober'!$19:$19,'Blockplanung Oktober'!179:179,"Orient.Ph.")+SUMIFS('Blockplanung Oktober'!$19:$19,'Blockplanung Oktober'!179:179,"Vertiefung")+SUMIFS('Blockplanung Oktober'!$19:$19,'Blockplanung Oktober'!179:179,"Wahl 1")+SUMIFS('Blockplanung Oktober'!$19:$19,'Blockplanung Oktober'!179:179,"Wahl 2")</f>
        <v>0</v>
      </c>
      <c r="J160" s="9">
        <f t="shared" si="14"/>
        <v>504</v>
      </c>
      <c r="K160" s="9">
        <f t="shared" si="10"/>
        <v>198</v>
      </c>
      <c r="L160" s="9">
        <f t="shared" si="11"/>
        <v>72</v>
      </c>
      <c r="M160" s="9">
        <f t="shared" si="12"/>
        <v>18</v>
      </c>
      <c r="N160" s="7">
        <f t="shared" si="13"/>
        <v>120</v>
      </c>
      <c r="O160" s="316"/>
    </row>
    <row r="161" spans="1:15" x14ac:dyDescent="0.2">
      <c r="A161" s="253"/>
      <c r="B161" s="308"/>
      <c r="C161" s="11">
        <v>15</v>
      </c>
      <c r="D161" s="39" t="s">
        <v>27</v>
      </c>
      <c r="E161" s="9">
        <f>(SUMIFS('Tageplanung April'!$20:$20,'Tageplanung April'!180:180,"APH")+SUMIFS('Tageplanung April'!$18:$18,'Tageplanung April'!180:180,"Orient.Ph.")+SUMIFS('Tageplanung April'!$18:$18,'Tageplanung April'!180:180,"Vertiefung")+SUMIFS('Tageplanung April'!$18:$18,'Tageplanung April'!180:180,"Wahl 1")+SUMIFS('Tageplanung April'!$18:$18,'Tageplanung April'!180:180,"Wahl 2"))*(3+IF($D161="F",2,0))/5+(SUMIFS('Tageplanung August'!$20:$20,'Tageplanung August'!180:180,"APH")+SUMIFS('Tageplanung August'!$18:$18,'Tageplanung August'!180:180,"Orient.Ph.")+SUMIFS('Tageplanung August'!$18:$18,'Tageplanung August'!180:180,"Vertiefung")+SUMIFS('Tageplanung August'!$18:$18,'Tageplanung August'!180:180,"Wahl 1")+SUMIFS('Tageplanung August'!$18:$18,'Tageplanung August'!180:180,"Wahl 2"))*(3+IF($D161="F",2,0))/5+(SUMIFS('Tageplanung Oktober'!$20:$20,'Tageplanung Oktober'!180:180,"APH")+SUMIFS('Tageplanung Oktober'!$18:$18,'Tageplanung Oktober'!180:180,"Orient.Ph.")+SUMIFS('Tageplanung Oktober'!$18:$18,'Tageplanung Oktober'!180:180,"Vertiefung")+SUMIFS('Tageplanung Oktober'!$18:$18,'Tageplanung Oktober'!180:180,"Wahl 1")+SUMIFS('Tageplanung Oktober'!$18:$18,'Tageplanung Oktober'!180:180,"Wahl 2"))*(3+IF($D161="F",2,0))/5+SUMIFS('Blockplanung April'!$20:$20,'Blockplanung April'!180:180,"APH")+SUMIFS('Blockplanung April'!$18:$18,'Blockplanung April'!180:180,"Orient.Ph.")+SUMIFS('Blockplanung April'!$18:$18,'Blockplanung April'!180:180,"Vertiefung")+SUMIFS('Blockplanung April'!$18:$18,'Blockplanung April'!180:180,"Wahl 1")+SUMIFS('Blockplanung April'!$18:$18,'Blockplanung April'!180:180,"Wahl 2")+SUMIFS('Blockplanung August'!$20:$20,'Blockplanung August'!180:180,"APH")+SUMIFS('Blockplanung August'!$18:$18,'Blockplanung August'!180:180,"Orient.Ph.")+SUMIFS('Blockplanung August'!$18:$18,'Blockplanung August'!180:180,"Vertiefung")+SUMIFS('Blockplanung August'!$18:$18,'Blockplanung August'!180:180,"Wahl 1")+SUMIFS('Blockplanung August'!$18:$18,'Blockplanung August'!180:180,"Wahl 2")+SUMIFS('Blockplanung Oktober'!$20:$20,'Blockplanung Oktober'!180:180,"APH")+SUMIFS('Blockplanung Oktober'!$18:$18,'Blockplanung Oktober'!180:180,"Orient.Ph.")+SUMIFS('Blockplanung Oktober'!$18:$18,'Blockplanung Oktober'!180:180,"Vertiefung")+SUMIFS('Blockplanung Oktober'!$18:$18,'Blockplanung Oktober'!180:180,"Wahl 1")+SUMIFS('Blockplanung Oktober'!$18:$18,'Blockplanung Oktober'!180:180,"Wahl 2")</f>
        <v>354</v>
      </c>
      <c r="F161" s="9">
        <f>(SUMIFS('Tageplanung April'!$20:$20,'Tageplanung April'!180:180,"AD")+SUMIFS('Tageplanung April'!$17:$17,'Tageplanung April'!180:180,"Orient.Ph.")+SUMIFS('Tageplanung April'!$17:$17,'Tageplanung April'!180:180,"Vertiefung")+SUMIFS('Tageplanung April'!$17:$17,'Tageplanung April'!180:180,"Wahl 1")+SUMIFS('Tageplanung April'!$17:$17,'Tageplanung April'!180:180,"Wahl 2"))*(3+IF($D161="F",2,0))/5+(SUMIFS('Tageplanung August'!$20:$20,'Tageplanung August'!180:180,"AD")+SUMIFS('Tageplanung August'!$17:$17,'Tageplanung August'!180:180,"Orient.Ph.")+SUMIFS('Tageplanung August'!$17:$17,'Tageplanung August'!180:180,"Vertiefung")+SUMIFS('Tageplanung August'!$17:$17,'Tageplanung August'!180:180,"Wahl 1")+SUMIFS('Tageplanung August'!$17:$17,'Tageplanung August'!180:180,"Wahl 2"))*(3+IF($D161="F",2,0))/5+(SUMIFS('Tageplanung Oktober'!$20:$20,'Tageplanung Oktober'!180:180,"AD")+SUMIFS('Tageplanung Oktober'!$17:$17,'Tageplanung Oktober'!180:180,"Orient.Ph.")+SUMIFS('Tageplanung Oktober'!$17:$17,'Tageplanung Oktober'!180:180,"Vertiefung")+SUMIFS('Tageplanung Oktober'!$17:$17,'Tageplanung Oktober'!180:180,"Wahl 1")+SUMIFS('Tageplanung Oktober'!$17:$17,'Tageplanung Oktober'!180:180,"Wahl 2"))*(3+IF($D161="F",2,0))/5+SUMIFS('Blockplanung April'!$20:$20,'Blockplanung April'!180:180,"AD")+SUMIFS('Blockplanung April'!$17:$17,'Blockplanung April'!180:180,"Orient.Ph.")+SUMIFS('Blockplanung April'!$17:$17,'Blockplanung April'!180:180,"Vertiefung")+SUMIFS('Blockplanung April'!$17:$17,'Blockplanung April'!180:180,"Wahl 1")+SUMIFS('Blockplanung April'!$17:$17,'Blockplanung April'!180:180,"Wahl 2")+SUMIFS('Blockplanung August'!$20:$20,'Blockplanung August'!180:180,"AD")+SUMIFS('Blockplanung August'!$17:$17,'Blockplanung August'!180:180,"Orient.Ph.")+SUMIFS('Blockplanung August'!$17:$17,'Blockplanung August'!180:180,"Vertiefung")+SUMIFS('Blockplanung August'!$17:$17,'Blockplanung August'!180:180,"Wahl 1")+SUMIFS('Blockplanung August'!$17:$17,'Blockplanung August'!180:180,"Wahl 2")+SUMIFS('Blockplanung Oktober'!$20:$20,'Blockplanung Oktober'!180:180,"AD")+SUMIFS('Blockplanung Oktober'!$17:$17,'Blockplanung Oktober'!180:180,"Orient.Ph.")+SUMIFS('Blockplanung Oktober'!$17:$17,'Blockplanung Oktober'!180:180,"Vertiefung")+SUMIFS('Blockplanung Oktober'!$17:$17,'Blockplanung Oktober'!180:180,"Wahl 1")+SUMIFS('Blockplanung Oktober'!$17:$17,'Blockplanung Oktober'!180:180,"Wahl 2")</f>
        <v>237</v>
      </c>
      <c r="G161" s="9">
        <f>(SUMIFS('Tageplanung April'!$20:$20,'Tageplanung April'!180:180,"KH")+SUMIFS('Tageplanung April'!$15:$15,'Tageplanung April'!180:180,"Orient.Ph.")+SUMIFS('Tageplanung April'!$15:$15,'Tageplanung April'!180:180,"Vertiefung")+SUMIFS('Tageplanung April'!$15:$15,'Tageplanung April'!180:180,"Wahl 1")+SUMIFS('Tageplanung April'!$15:$15,'Tageplanung April'!180:180,"Wahl 2"))*(3+IF($D161="F",2,0))/5+(SUMIFS('Tageplanung August'!$20:$20,'Tageplanung August'!180:180,"KH")+SUMIFS('Tageplanung August'!$15:$15,'Tageplanung August'!180:180,"Orient.Ph.")+SUMIFS('Tageplanung August'!$15:$15,'Tageplanung August'!180:180,"Vertiefung")+SUMIFS('Tageplanung August'!$15:$15,'Tageplanung August'!180:180,"Wahl 1")+SUMIFS('Tageplanung August'!$15:$15,'Tageplanung August'!180:180,"Wahl 2"))*(3+IF($D161="F",2,0))/5+(SUMIFS('Tageplanung Oktober'!$20:$20,'Tageplanung Oktober'!180:180,"KH")+SUMIFS('Tageplanung Oktober'!$15:$15,'Tageplanung Oktober'!180:180,"Orient.Ph.")+SUMIFS('Tageplanung Oktober'!$15:$15,'Tageplanung Oktober'!180:180,"Vertiefung")+SUMIFS('Tageplanung Oktober'!$15:$15,'Tageplanung Oktober'!180:180,"Wahl 1")+SUMIFS('Tageplanung Oktober'!$15:$15,'Tageplanung Oktober'!180:180,"Wahl 2"))*(3+IF($D161="F",2,0))/5+SUMIFS('Blockplanung April'!$20:$20,'Blockplanung April'!180:180,"KH")+SUMIFS('Blockplanung April'!$15:$15,'Blockplanung April'!180:180,"Orient.Ph.")+SUMIFS('Blockplanung April'!$15:$15,'Blockplanung April'!180:180,"Vertiefung")+SUMIFS('Blockplanung April'!$15:$15,'Blockplanung April'!180:180,"Wahl 1")+SUMIFS('Blockplanung April'!$15:$15,'Blockplanung April'!180:180,"Wahl 2")+SUMIFS('Blockplanung August'!$20:$20,'Blockplanung August'!180:180,"KH")+SUMIFS('Blockplanung August'!$15:$15,'Blockplanung August'!180:180,"Orient.Ph.")+SUMIFS('Blockplanung August'!$15:$15,'Blockplanung August'!180:180,"Vertiefung")+SUMIFS('Blockplanung August'!$15:$15,'Blockplanung August'!180:180,"Wahl 1")+SUMIFS('Blockplanung August'!$15:$15,'Blockplanung August'!180:180,"Wahl 2")+SUMIFS('Blockplanung Oktober'!$20:$20,'Blockplanung Oktober'!180:180,"KH")+SUMIFS('Blockplanung Oktober'!$15:$15,'Blockplanung Oktober'!180:180,"Orient.Ph.")+SUMIFS('Blockplanung Oktober'!$15:$15,'Blockplanung Oktober'!180:180,"Vertiefung")+SUMIFS('Blockplanung Oktober'!$15:$15,'Blockplanung Oktober'!180:180,"Wahl 1")+SUMIFS('Blockplanung Oktober'!$15:$15,'Blockplanung Oktober'!180:180,"Wahl 2")</f>
        <v>180</v>
      </c>
      <c r="H161" s="9">
        <f>(SUMIFS('Tageplanung April'!$20:$20,'Tageplanung April'!180:180,"Päd")+SUMIFS('Tageplanung April'!$16:$16,'Tageplanung April'!180:180,"Orient.Ph.")+SUMIFS('Tageplanung April'!$16:$16,'Tageplanung April'!180:180,"Vertiefung")+SUMIFS('Tageplanung April'!$16:$16,'Tageplanung April'!180:180,"Wahl 1")+SUMIFS('Tageplanung April'!$16:$16,'Tageplanung April'!180:180,"Wahl 2"))*(3+IF($D161="F",2,0))/5+(SUMIFS('Tageplanung August'!$20:$20,'Tageplanung August'!180:180,"Päd")+SUMIFS('Tageplanung August'!$16:$16,'Tageplanung August'!180:180,"Orient.Ph.")+SUMIFS('Tageplanung August'!$16:$16,'Tageplanung August'!180:180,"Vertiefung")+SUMIFS('Tageplanung August'!$16:$16,'Tageplanung August'!180:180,"Wahl 1")+SUMIFS('Tageplanung August'!$16:$16,'Tageplanung August'!180:180,"Wahl 2"))*(3+IF($D161="F",2,0))/5+(SUMIFS('Tageplanung Oktober'!$20:$20,'Tageplanung Oktober'!180:180,"Päd")+SUMIFS('Tageplanung Oktober'!$16:$16,'Tageplanung Oktober'!180:180,"Orient.Ph.")+SUMIFS('Tageplanung Oktober'!$16:$16,'Tageplanung Oktober'!180:180,"Vertiefung")+SUMIFS('Tageplanung Oktober'!$16:$16,'Tageplanung Oktober'!180:180,"Wahl 1")+SUMIFS('Tageplanung Oktober'!$16:$16,'Tageplanung Oktober'!180:180,"Wahl 2"))*(3+IF($D161="F",2,0))/5+SUMIFS('Blockplanung April'!$20:$20,'Blockplanung April'!180:180,"Päd")+SUMIFS('Blockplanung April'!$16:$16,'Blockplanung April'!180:180,"Orient.Ph.")+SUMIFS('Blockplanung April'!$16:$16,'Blockplanung April'!180:180,"Vertiefung")+SUMIFS('Blockplanung April'!$16:$16,'Blockplanung April'!180:180,"Wahl 1")+SUMIFS('Blockplanung April'!$16:$16,'Blockplanung April'!180:180,"Wahl 2")+SUMIFS('Blockplanung August'!$20:$20,'Blockplanung August'!180:180,"Päd")+SUMIFS('Blockplanung August'!$16:$16,'Blockplanung August'!180:180,"Orient.Ph.")+SUMIFS('Blockplanung August'!$16:$16,'Blockplanung August'!180:180,"Vertiefung")+SUMIFS('Blockplanung August'!$16:$16,'Blockplanung August'!180:180,"Wahl 1")+SUMIFS('Blockplanung August'!$16:$16,'Blockplanung August'!180:180,"Wahl 2")+SUMIFS('Blockplanung Oktober'!$20:$20,'Blockplanung Oktober'!180:180,"Päd")+SUMIFS('Blockplanung Oktober'!$16:$16,'Blockplanung Oktober'!180:180,"Orient.Ph.")+SUMIFS('Blockplanung Oktober'!$16:$16,'Blockplanung Oktober'!180:180,"Vertiefung")+SUMIFS('Blockplanung Oktober'!$16:$16,'Blockplanung Oktober'!180:180,"Wahl 1")+SUMIFS('Blockplanung Oktober'!$16:$16,'Blockplanung Oktober'!180:180,"Wahl 2")</f>
        <v>21</v>
      </c>
      <c r="I161" s="9">
        <f>(SUMIFS('Tageplanung April'!$20:$20,'Tageplanung April'!180:180,"Psych")+SUMIFS('Tageplanung April'!$19:$19,'Tageplanung April'!180:180,"Orient.Ph.")+SUMIFS('Tageplanung April'!$19:$19,'Tageplanung April'!180:180,"Vertiefung")+SUMIFS('Tageplanung April'!$19:$19,'Tageplanung April'!180:180,"Wahl 1")+SUMIFS('Tageplanung April'!$19:$19,'Tageplanung April'!180:180,"Wahl 2"))*(3+IF($D161="F",2,0))/5+(SUMIFS('Tageplanung August'!$20:$20,'Tageplanung August'!180:180,"Psych")+SUMIFS('Tageplanung August'!$19:$19,'Tageplanung August'!180:180,"Orient.Ph.")+SUMIFS('Tageplanung August'!$19:$19,'Tageplanung August'!180:180,"Vertiefung")+SUMIFS('Tageplanung August'!$19:$19,'Tageplanung August'!180:180,"Wahl 1")+SUMIFS('Tageplanung August'!$19:$19,'Tageplanung August'!180:180,"Wahl 2"))*(3+IF($D161="F",2,0))/5+(SUMIFS('Tageplanung Oktober'!$20:$20,'Tageplanung Oktober'!180:180,"Psych")+SUMIFS('Tageplanung Oktober'!$19:$19,'Tageplanung Oktober'!180:180,"Orient.Ph.")+SUMIFS('Tageplanung Oktober'!$19:$19,'Tageplanung Oktober'!180:180,"Vertiefung")+SUMIFS('Tageplanung Oktober'!$19:$19,'Tageplanung Oktober'!180:180,"Wahl 1")+SUMIFS('Tageplanung Oktober'!$19:$19,'Tageplanung Oktober'!180:180,"Wahl 2"))*(3+IF($D161="F",2,0))/5+SUMIFS('Blockplanung April'!$20:$20,'Blockplanung April'!180:180,"Psych")+SUMIFS('Blockplanung April'!$19:$19,'Blockplanung April'!180:180,"Orient.Ph.")+SUMIFS('Blockplanung April'!$19:$19,'Blockplanung April'!180:180,"Vertiefung")+SUMIFS('Blockplanung April'!$19:$19,'Blockplanung April'!180:180,"Wahl 1")+SUMIFS('Blockplanung April'!$19:$19,'Blockplanung April'!180:180,"Wahl 2")+SUMIFS('Blockplanung August'!$20:$20,'Blockplanung August'!180:180,"Psych")+SUMIFS('Blockplanung August'!$19:$19,'Blockplanung August'!180:180,"Orient.Ph.")+SUMIFS('Blockplanung August'!$19:$19,'Blockplanung August'!180:180,"Vertiefung")+SUMIFS('Blockplanung August'!$19:$19,'Blockplanung August'!180:180,"Wahl 1")+SUMIFS('Blockplanung August'!$19:$19,'Blockplanung August'!180:180,"Wahl 2")+SUMIFS('Blockplanung Oktober'!$20:$20,'Blockplanung Oktober'!180:180,"Psych")+SUMIFS('Blockplanung Oktober'!$19:$19,'Blockplanung Oktober'!180:180,"Orient.Ph.")+SUMIFS('Blockplanung Oktober'!$19:$19,'Blockplanung Oktober'!180:180,"Vertiefung")+SUMIFS('Blockplanung Oktober'!$19:$19,'Blockplanung Oktober'!180:180,"Wahl 1")+SUMIFS('Blockplanung Oktober'!$19:$19,'Blockplanung Oktober'!180:180,"Wahl 2")</f>
        <v>0</v>
      </c>
      <c r="J161" s="9">
        <f t="shared" si="14"/>
        <v>504</v>
      </c>
      <c r="K161" s="9">
        <f t="shared" si="10"/>
        <v>198</v>
      </c>
      <c r="L161" s="9">
        <f t="shared" si="11"/>
        <v>72</v>
      </c>
      <c r="M161" s="9">
        <f t="shared" si="12"/>
        <v>18</v>
      </c>
      <c r="N161" s="7">
        <f t="shared" si="13"/>
        <v>120</v>
      </c>
      <c r="O161" s="316"/>
    </row>
    <row r="162" spans="1:15" x14ac:dyDescent="0.2">
      <c r="A162" s="253"/>
      <c r="B162" s="308"/>
      <c r="C162" s="11">
        <v>16</v>
      </c>
      <c r="D162" s="39"/>
      <c r="E162" s="9">
        <f>(SUMIFS('Tageplanung April'!$20:$20,'Tageplanung April'!181:181,"APH")+SUMIFS('Tageplanung April'!$18:$18,'Tageplanung April'!181:181,"Orient.Ph.")+SUMIFS('Tageplanung April'!$18:$18,'Tageplanung April'!181:181,"Vertiefung")+SUMIFS('Tageplanung April'!$18:$18,'Tageplanung April'!181:181,"Wahl 1")+SUMIFS('Tageplanung April'!$18:$18,'Tageplanung April'!181:181,"Wahl 2"))*(3+IF($D162="F",2,0))/5+(SUMIFS('Tageplanung August'!$20:$20,'Tageplanung August'!181:181,"APH")+SUMIFS('Tageplanung August'!$18:$18,'Tageplanung August'!181:181,"Orient.Ph.")+SUMIFS('Tageplanung August'!$18:$18,'Tageplanung August'!181:181,"Vertiefung")+SUMIFS('Tageplanung August'!$18:$18,'Tageplanung August'!181:181,"Wahl 1")+SUMIFS('Tageplanung August'!$18:$18,'Tageplanung August'!181:181,"Wahl 2"))*(3+IF($D162="F",2,0))/5+(SUMIFS('Tageplanung Oktober'!$20:$20,'Tageplanung Oktober'!181:181,"APH")+SUMIFS('Tageplanung Oktober'!$18:$18,'Tageplanung Oktober'!181:181,"Orient.Ph.")+SUMIFS('Tageplanung Oktober'!$18:$18,'Tageplanung Oktober'!181:181,"Vertiefung")+SUMIFS('Tageplanung Oktober'!$18:$18,'Tageplanung Oktober'!181:181,"Wahl 1")+SUMIFS('Tageplanung Oktober'!$18:$18,'Tageplanung Oktober'!181:181,"Wahl 2"))*(3+IF($D162="F",2,0))/5+SUMIFS('Blockplanung April'!$20:$20,'Blockplanung April'!181:181,"APH")+SUMIFS('Blockplanung April'!$18:$18,'Blockplanung April'!181:181,"Orient.Ph.")+SUMIFS('Blockplanung April'!$18:$18,'Blockplanung April'!181:181,"Vertiefung")+SUMIFS('Blockplanung April'!$18:$18,'Blockplanung April'!181:181,"Wahl 1")+SUMIFS('Blockplanung April'!$18:$18,'Blockplanung April'!181:181,"Wahl 2")+SUMIFS('Blockplanung August'!$20:$20,'Blockplanung August'!181:181,"APH")+SUMIFS('Blockplanung August'!$18:$18,'Blockplanung August'!181:181,"Orient.Ph.")+SUMIFS('Blockplanung August'!$18:$18,'Blockplanung August'!181:181,"Vertiefung")+SUMIFS('Blockplanung August'!$18:$18,'Blockplanung August'!181:181,"Wahl 1")+SUMIFS('Blockplanung August'!$18:$18,'Blockplanung August'!181:181,"Wahl 2")+SUMIFS('Blockplanung Oktober'!$20:$20,'Blockplanung Oktober'!181:181,"APH")+SUMIFS('Blockplanung Oktober'!$18:$18,'Blockplanung Oktober'!181:181,"Orient.Ph.")+SUMIFS('Blockplanung Oktober'!$18:$18,'Blockplanung Oktober'!181:181,"Vertiefung")+SUMIFS('Blockplanung Oktober'!$18:$18,'Blockplanung Oktober'!181:181,"Wahl 1")+SUMIFS('Blockplanung Oktober'!$18:$18,'Blockplanung Oktober'!181:181,"Wahl 2")</f>
        <v>202.4</v>
      </c>
      <c r="F162" s="9">
        <f>(SUMIFS('Tageplanung April'!$20:$20,'Tageplanung April'!181:181,"AD")+SUMIFS('Tageplanung April'!$17:$17,'Tageplanung April'!181:181,"Orient.Ph.")+SUMIFS('Tageplanung April'!$17:$17,'Tageplanung April'!181:181,"Vertiefung")+SUMIFS('Tageplanung April'!$17:$17,'Tageplanung April'!181:181,"Wahl 1")+SUMIFS('Tageplanung April'!$17:$17,'Tageplanung April'!181:181,"Wahl 2"))*(3+IF($D162="F",2,0))/5+(SUMIFS('Tageplanung August'!$20:$20,'Tageplanung August'!181:181,"AD")+SUMIFS('Tageplanung August'!$17:$17,'Tageplanung August'!181:181,"Orient.Ph.")+SUMIFS('Tageplanung August'!$17:$17,'Tageplanung August'!181:181,"Vertiefung")+SUMIFS('Tageplanung August'!$17:$17,'Tageplanung August'!181:181,"Wahl 1")+SUMIFS('Tageplanung August'!$17:$17,'Tageplanung August'!181:181,"Wahl 2"))*(3+IF($D162="F",2,0))/5+(SUMIFS('Tageplanung Oktober'!$20:$20,'Tageplanung Oktober'!181:181,"AD")+SUMIFS('Tageplanung Oktober'!$17:$17,'Tageplanung Oktober'!181:181,"Orient.Ph.")+SUMIFS('Tageplanung Oktober'!$17:$17,'Tageplanung Oktober'!181:181,"Vertiefung")+SUMIFS('Tageplanung Oktober'!$17:$17,'Tageplanung Oktober'!181:181,"Wahl 1")+SUMIFS('Tageplanung Oktober'!$17:$17,'Tageplanung Oktober'!181:181,"Wahl 2"))*(3+IF($D162="F",2,0))/5+SUMIFS('Blockplanung April'!$20:$20,'Blockplanung April'!181:181,"AD")+SUMIFS('Blockplanung April'!$17:$17,'Blockplanung April'!181:181,"Orient.Ph.")+SUMIFS('Blockplanung April'!$17:$17,'Blockplanung April'!181:181,"Vertiefung")+SUMIFS('Blockplanung April'!$17:$17,'Blockplanung April'!181:181,"Wahl 1")+SUMIFS('Blockplanung April'!$17:$17,'Blockplanung April'!181:181,"Wahl 2")+SUMIFS('Blockplanung August'!$20:$20,'Blockplanung August'!181:181,"AD")+SUMIFS('Blockplanung August'!$17:$17,'Blockplanung August'!181:181,"Orient.Ph.")+SUMIFS('Blockplanung August'!$17:$17,'Blockplanung August'!181:181,"Vertiefung")+SUMIFS('Blockplanung August'!$17:$17,'Blockplanung August'!181:181,"Wahl 1")+SUMIFS('Blockplanung August'!$17:$17,'Blockplanung August'!181:181,"Wahl 2")+SUMIFS('Blockplanung Oktober'!$20:$20,'Blockplanung Oktober'!181:181,"AD")+SUMIFS('Blockplanung Oktober'!$17:$17,'Blockplanung Oktober'!181:181,"Orient.Ph.")+SUMIFS('Blockplanung Oktober'!$17:$17,'Blockplanung Oktober'!181:181,"Vertiefung")+SUMIFS('Blockplanung Oktober'!$17:$17,'Blockplanung Oktober'!181:181,"Wahl 1")+SUMIFS('Blockplanung Oktober'!$17:$17,'Blockplanung Oktober'!181:181,"Wahl 2")</f>
        <v>129.19999999999999</v>
      </c>
      <c r="G162" s="9">
        <f>(SUMIFS('Tageplanung April'!$20:$20,'Tageplanung April'!181:181,"KH")+SUMIFS('Tageplanung April'!$15:$15,'Tageplanung April'!181:181,"Orient.Ph.")+SUMIFS('Tageplanung April'!$15:$15,'Tageplanung April'!181:181,"Vertiefung")+SUMIFS('Tageplanung April'!$15:$15,'Tageplanung April'!181:181,"Wahl 1")+SUMIFS('Tageplanung April'!$15:$15,'Tageplanung April'!181:181,"Wahl 2"))*(3+IF($D162="F",2,0))/5+(SUMIFS('Tageplanung August'!$20:$20,'Tageplanung August'!181:181,"KH")+SUMIFS('Tageplanung August'!$15:$15,'Tageplanung August'!181:181,"Orient.Ph.")+SUMIFS('Tageplanung August'!$15:$15,'Tageplanung August'!181:181,"Vertiefung")+SUMIFS('Tageplanung August'!$15:$15,'Tageplanung August'!181:181,"Wahl 1")+SUMIFS('Tageplanung August'!$15:$15,'Tageplanung August'!181:181,"Wahl 2"))*(3+IF($D162="F",2,0))/5+(SUMIFS('Tageplanung Oktober'!$20:$20,'Tageplanung Oktober'!181:181,"KH")+SUMIFS('Tageplanung Oktober'!$15:$15,'Tageplanung Oktober'!181:181,"Orient.Ph.")+SUMIFS('Tageplanung Oktober'!$15:$15,'Tageplanung Oktober'!181:181,"Vertiefung")+SUMIFS('Tageplanung Oktober'!$15:$15,'Tageplanung Oktober'!181:181,"Wahl 1")+SUMIFS('Tageplanung Oktober'!$15:$15,'Tageplanung Oktober'!181:181,"Wahl 2"))*(3+IF($D162="F",2,0))/5+SUMIFS('Blockplanung April'!$20:$20,'Blockplanung April'!181:181,"KH")+SUMIFS('Blockplanung April'!$15:$15,'Blockplanung April'!181:181,"Orient.Ph.")+SUMIFS('Blockplanung April'!$15:$15,'Blockplanung April'!181:181,"Vertiefung")+SUMIFS('Blockplanung April'!$15:$15,'Blockplanung April'!181:181,"Wahl 1")+SUMIFS('Blockplanung April'!$15:$15,'Blockplanung April'!181:181,"Wahl 2")+SUMIFS('Blockplanung August'!$20:$20,'Blockplanung August'!181:181,"KH")+SUMIFS('Blockplanung August'!$15:$15,'Blockplanung August'!181:181,"Orient.Ph.")+SUMIFS('Blockplanung August'!$15:$15,'Blockplanung August'!181:181,"Vertiefung")+SUMIFS('Blockplanung August'!$15:$15,'Blockplanung August'!181:181,"Wahl 1")+SUMIFS('Blockplanung August'!$15:$15,'Blockplanung August'!181:181,"Wahl 2")+SUMIFS('Blockplanung Oktober'!$20:$20,'Blockplanung Oktober'!181:181,"KH")+SUMIFS('Blockplanung Oktober'!$15:$15,'Blockplanung Oktober'!181:181,"Orient.Ph.")+SUMIFS('Blockplanung Oktober'!$15:$15,'Blockplanung Oktober'!181:181,"Vertiefung")+SUMIFS('Blockplanung Oktober'!$15:$15,'Blockplanung Oktober'!181:181,"Wahl 1")+SUMIFS('Blockplanung Oktober'!$15:$15,'Blockplanung Oktober'!181:181,"Wahl 2")</f>
        <v>96.8</v>
      </c>
      <c r="H162" s="9">
        <f>(SUMIFS('Tageplanung April'!$20:$20,'Tageplanung April'!181:181,"Päd")+SUMIFS('Tageplanung April'!$16:$16,'Tageplanung April'!181:181,"Orient.Ph.")+SUMIFS('Tageplanung April'!$16:$16,'Tageplanung April'!181:181,"Vertiefung")+SUMIFS('Tageplanung April'!$16:$16,'Tageplanung April'!181:181,"Wahl 1")+SUMIFS('Tageplanung April'!$16:$16,'Tageplanung April'!181:181,"Wahl 2"))*(3+IF($D162="F",2,0))/5+(SUMIFS('Tageplanung August'!$20:$20,'Tageplanung August'!181:181,"Päd")+SUMIFS('Tageplanung August'!$16:$16,'Tageplanung August'!181:181,"Orient.Ph.")+SUMIFS('Tageplanung August'!$16:$16,'Tageplanung August'!181:181,"Vertiefung")+SUMIFS('Tageplanung August'!$16:$16,'Tageplanung August'!181:181,"Wahl 1")+SUMIFS('Tageplanung August'!$16:$16,'Tageplanung August'!181:181,"Wahl 2"))*(3+IF($D162="F",2,0))/5+(SUMIFS('Tageplanung Oktober'!$20:$20,'Tageplanung Oktober'!181:181,"Päd")+SUMIFS('Tageplanung Oktober'!$16:$16,'Tageplanung Oktober'!181:181,"Orient.Ph.")+SUMIFS('Tageplanung Oktober'!$16:$16,'Tageplanung Oktober'!181:181,"Vertiefung")+SUMIFS('Tageplanung Oktober'!$16:$16,'Tageplanung Oktober'!181:181,"Wahl 1")+SUMIFS('Tageplanung Oktober'!$16:$16,'Tageplanung Oktober'!181:181,"Wahl 2"))*(3+IF($D162="F",2,0))/5+SUMIFS('Blockplanung April'!$20:$20,'Blockplanung April'!181:181,"Päd")+SUMIFS('Blockplanung April'!$16:$16,'Blockplanung April'!181:181,"Orient.Ph.")+SUMIFS('Blockplanung April'!$16:$16,'Blockplanung April'!181:181,"Vertiefung")+SUMIFS('Blockplanung April'!$16:$16,'Blockplanung April'!181:181,"Wahl 1")+SUMIFS('Blockplanung April'!$16:$16,'Blockplanung April'!181:181,"Wahl 2")+SUMIFS('Blockplanung August'!$20:$20,'Blockplanung August'!181:181,"Päd")+SUMIFS('Blockplanung August'!$16:$16,'Blockplanung August'!181:181,"Orient.Ph.")+SUMIFS('Blockplanung August'!$16:$16,'Blockplanung August'!181:181,"Vertiefung")+SUMIFS('Blockplanung August'!$16:$16,'Blockplanung August'!181:181,"Wahl 1")+SUMIFS('Blockplanung August'!$16:$16,'Blockplanung August'!181:181,"Wahl 2")+SUMIFS('Blockplanung Oktober'!$20:$20,'Blockplanung Oktober'!181:181,"Päd")+SUMIFS('Blockplanung Oktober'!$16:$16,'Blockplanung Oktober'!181:181,"Orient.Ph.")+SUMIFS('Blockplanung Oktober'!$16:$16,'Blockplanung Oktober'!181:181,"Vertiefung")+SUMIFS('Blockplanung Oktober'!$16:$16,'Blockplanung Oktober'!181:181,"Wahl 1")+SUMIFS('Blockplanung Oktober'!$16:$16,'Blockplanung Oktober'!181:181,"Wahl 2")</f>
        <v>10.8</v>
      </c>
      <c r="I162" s="9">
        <f>(SUMIFS('Tageplanung April'!$20:$20,'Tageplanung April'!181:181,"Psych")+SUMIFS('Tageplanung April'!$19:$19,'Tageplanung April'!181:181,"Orient.Ph.")+SUMIFS('Tageplanung April'!$19:$19,'Tageplanung April'!181:181,"Vertiefung")+SUMIFS('Tageplanung April'!$19:$19,'Tageplanung April'!181:181,"Wahl 1")+SUMIFS('Tageplanung April'!$19:$19,'Tageplanung April'!181:181,"Wahl 2"))*(3+IF($D162="F",2,0))/5+(SUMIFS('Tageplanung August'!$20:$20,'Tageplanung August'!181:181,"Psych")+SUMIFS('Tageplanung August'!$19:$19,'Tageplanung August'!181:181,"Orient.Ph.")+SUMIFS('Tageplanung August'!$19:$19,'Tageplanung August'!181:181,"Vertiefung")+SUMIFS('Tageplanung August'!$19:$19,'Tageplanung August'!181:181,"Wahl 1")+SUMIFS('Tageplanung August'!$19:$19,'Tageplanung August'!181:181,"Wahl 2"))*(3+IF($D162="F",2,0))/5+(SUMIFS('Tageplanung Oktober'!$20:$20,'Tageplanung Oktober'!181:181,"Psych")+SUMIFS('Tageplanung Oktober'!$19:$19,'Tageplanung Oktober'!181:181,"Orient.Ph.")+SUMIFS('Tageplanung Oktober'!$19:$19,'Tageplanung Oktober'!181:181,"Vertiefung")+SUMIFS('Tageplanung Oktober'!$19:$19,'Tageplanung Oktober'!181:181,"Wahl 1")+SUMIFS('Tageplanung Oktober'!$19:$19,'Tageplanung Oktober'!181:181,"Wahl 2"))*(3+IF($D162="F",2,0))/5+SUMIFS('Blockplanung April'!$20:$20,'Blockplanung April'!181:181,"Psych")+SUMIFS('Blockplanung April'!$19:$19,'Blockplanung April'!181:181,"Orient.Ph.")+SUMIFS('Blockplanung April'!$19:$19,'Blockplanung April'!181:181,"Vertiefung")+SUMIFS('Blockplanung April'!$19:$19,'Blockplanung April'!181:181,"Wahl 1")+SUMIFS('Blockplanung April'!$19:$19,'Blockplanung April'!181:181,"Wahl 2")+SUMIFS('Blockplanung August'!$20:$20,'Blockplanung August'!181:181,"Psych")+SUMIFS('Blockplanung August'!$19:$19,'Blockplanung August'!181:181,"Orient.Ph.")+SUMIFS('Blockplanung August'!$19:$19,'Blockplanung August'!181:181,"Vertiefung")+SUMIFS('Blockplanung August'!$19:$19,'Blockplanung August'!181:181,"Wahl 1")+SUMIFS('Blockplanung August'!$19:$19,'Blockplanung August'!181:181,"Wahl 2")+SUMIFS('Blockplanung Oktober'!$20:$20,'Blockplanung Oktober'!181:181,"Psych")+SUMIFS('Blockplanung Oktober'!$19:$19,'Blockplanung Oktober'!181:181,"Orient.Ph.")+SUMIFS('Blockplanung Oktober'!$19:$19,'Blockplanung Oktober'!181:181,"Vertiefung")+SUMIFS('Blockplanung Oktober'!$19:$19,'Blockplanung Oktober'!181:181,"Wahl 1")+SUMIFS('Blockplanung Oktober'!$19:$19,'Blockplanung Oktober'!181:181,"Wahl 2")</f>
        <v>0</v>
      </c>
      <c r="J162" s="9">
        <f t="shared" si="14"/>
        <v>504</v>
      </c>
      <c r="K162" s="9">
        <f t="shared" si="10"/>
        <v>198</v>
      </c>
      <c r="L162" s="9">
        <f t="shared" si="11"/>
        <v>72</v>
      </c>
      <c r="M162" s="9">
        <f t="shared" si="12"/>
        <v>18</v>
      </c>
      <c r="N162" s="7">
        <f t="shared" si="13"/>
        <v>120</v>
      </c>
      <c r="O162" s="316"/>
    </row>
    <row r="163" spans="1:15" x14ac:dyDescent="0.2">
      <c r="A163" s="253"/>
      <c r="B163" s="308"/>
      <c r="C163" s="11">
        <v>17</v>
      </c>
      <c r="D163" s="39"/>
      <c r="E163" s="9">
        <f>(SUMIFS('Tageplanung April'!$20:$20,'Tageplanung April'!182:182,"APH")+SUMIFS('Tageplanung April'!$18:$18,'Tageplanung April'!182:182,"Orient.Ph.")+SUMIFS('Tageplanung April'!$18:$18,'Tageplanung April'!182:182,"Vertiefung")+SUMIFS('Tageplanung April'!$18:$18,'Tageplanung April'!182:182,"Wahl 1")+SUMIFS('Tageplanung April'!$18:$18,'Tageplanung April'!182:182,"Wahl 2"))*(3+IF($D163="F",2,0))/5+(SUMIFS('Tageplanung August'!$20:$20,'Tageplanung August'!182:182,"APH")+SUMIFS('Tageplanung August'!$18:$18,'Tageplanung August'!182:182,"Orient.Ph.")+SUMIFS('Tageplanung August'!$18:$18,'Tageplanung August'!182:182,"Vertiefung")+SUMIFS('Tageplanung August'!$18:$18,'Tageplanung August'!182:182,"Wahl 1")+SUMIFS('Tageplanung August'!$18:$18,'Tageplanung August'!182:182,"Wahl 2"))*(3+IF($D163="F",2,0))/5+(SUMIFS('Tageplanung Oktober'!$20:$20,'Tageplanung Oktober'!182:182,"APH")+SUMIFS('Tageplanung Oktober'!$18:$18,'Tageplanung Oktober'!182:182,"Orient.Ph.")+SUMIFS('Tageplanung Oktober'!$18:$18,'Tageplanung Oktober'!182:182,"Vertiefung")+SUMIFS('Tageplanung Oktober'!$18:$18,'Tageplanung Oktober'!182:182,"Wahl 1")+SUMIFS('Tageplanung Oktober'!$18:$18,'Tageplanung Oktober'!182:182,"Wahl 2"))*(3+IF($D163="F",2,0))/5+SUMIFS('Blockplanung April'!$20:$20,'Blockplanung April'!182:182,"APH")+SUMIFS('Blockplanung April'!$18:$18,'Blockplanung April'!182:182,"Orient.Ph.")+SUMIFS('Blockplanung April'!$18:$18,'Blockplanung April'!182:182,"Vertiefung")+SUMIFS('Blockplanung April'!$18:$18,'Blockplanung April'!182:182,"Wahl 1")+SUMIFS('Blockplanung April'!$18:$18,'Blockplanung April'!182:182,"Wahl 2")+SUMIFS('Blockplanung August'!$20:$20,'Blockplanung August'!182:182,"APH")+SUMIFS('Blockplanung August'!$18:$18,'Blockplanung August'!182:182,"Orient.Ph.")+SUMIFS('Blockplanung August'!$18:$18,'Blockplanung August'!182:182,"Vertiefung")+SUMIFS('Blockplanung August'!$18:$18,'Blockplanung August'!182:182,"Wahl 1")+SUMIFS('Blockplanung August'!$18:$18,'Blockplanung August'!182:182,"Wahl 2")+SUMIFS('Blockplanung Oktober'!$20:$20,'Blockplanung Oktober'!182:182,"APH")+SUMIFS('Blockplanung Oktober'!$18:$18,'Blockplanung Oktober'!182:182,"Orient.Ph.")+SUMIFS('Blockplanung Oktober'!$18:$18,'Blockplanung Oktober'!182:182,"Vertiefung")+SUMIFS('Blockplanung Oktober'!$18:$18,'Blockplanung Oktober'!182:182,"Wahl 1")+SUMIFS('Blockplanung Oktober'!$18:$18,'Blockplanung Oktober'!182:182,"Wahl 2")</f>
        <v>172.4</v>
      </c>
      <c r="F163" s="9">
        <f>(SUMIFS('Tageplanung April'!$20:$20,'Tageplanung April'!182:182,"AD")+SUMIFS('Tageplanung April'!$17:$17,'Tageplanung April'!182:182,"Orient.Ph.")+SUMIFS('Tageplanung April'!$17:$17,'Tageplanung April'!182:182,"Vertiefung")+SUMIFS('Tageplanung April'!$17:$17,'Tageplanung April'!182:182,"Wahl 1")+SUMIFS('Tageplanung April'!$17:$17,'Tageplanung April'!182:182,"Wahl 2"))*(3+IF($D163="F",2,0))/5+(SUMIFS('Tageplanung August'!$20:$20,'Tageplanung August'!182:182,"AD")+SUMIFS('Tageplanung August'!$17:$17,'Tageplanung August'!182:182,"Orient.Ph.")+SUMIFS('Tageplanung August'!$17:$17,'Tageplanung August'!182:182,"Vertiefung")+SUMIFS('Tageplanung August'!$17:$17,'Tageplanung August'!182:182,"Wahl 1")+SUMIFS('Tageplanung August'!$17:$17,'Tageplanung August'!182:182,"Wahl 2"))*(3+IF($D163="F",2,0))/5+(SUMIFS('Tageplanung Oktober'!$20:$20,'Tageplanung Oktober'!182:182,"AD")+SUMIFS('Tageplanung Oktober'!$17:$17,'Tageplanung Oktober'!182:182,"Orient.Ph.")+SUMIFS('Tageplanung Oktober'!$17:$17,'Tageplanung Oktober'!182:182,"Vertiefung")+SUMIFS('Tageplanung Oktober'!$17:$17,'Tageplanung Oktober'!182:182,"Wahl 1")+SUMIFS('Tageplanung Oktober'!$17:$17,'Tageplanung Oktober'!182:182,"Wahl 2"))*(3+IF($D163="F",2,0))/5+SUMIFS('Blockplanung April'!$20:$20,'Blockplanung April'!182:182,"AD")+SUMIFS('Blockplanung April'!$17:$17,'Blockplanung April'!182:182,"Orient.Ph.")+SUMIFS('Blockplanung April'!$17:$17,'Blockplanung April'!182:182,"Vertiefung")+SUMIFS('Blockplanung April'!$17:$17,'Blockplanung April'!182:182,"Wahl 1")+SUMIFS('Blockplanung April'!$17:$17,'Blockplanung April'!182:182,"Wahl 2")+SUMIFS('Blockplanung August'!$20:$20,'Blockplanung August'!182:182,"AD")+SUMIFS('Blockplanung August'!$17:$17,'Blockplanung August'!182:182,"Orient.Ph.")+SUMIFS('Blockplanung August'!$17:$17,'Blockplanung August'!182:182,"Vertiefung")+SUMIFS('Blockplanung August'!$17:$17,'Blockplanung August'!182:182,"Wahl 1")+SUMIFS('Blockplanung August'!$17:$17,'Blockplanung August'!182:182,"Wahl 2")+SUMIFS('Blockplanung Oktober'!$20:$20,'Blockplanung Oktober'!182:182,"AD")+SUMIFS('Blockplanung Oktober'!$17:$17,'Blockplanung Oktober'!182:182,"Orient.Ph.")+SUMIFS('Blockplanung Oktober'!$17:$17,'Blockplanung Oktober'!182:182,"Vertiefung")+SUMIFS('Blockplanung Oktober'!$17:$17,'Blockplanung Oktober'!182:182,"Wahl 1")+SUMIFS('Blockplanung Oktober'!$17:$17,'Blockplanung Oktober'!182:182,"Wahl 2")</f>
        <v>114.2</v>
      </c>
      <c r="G163" s="9">
        <f>(SUMIFS('Tageplanung April'!$20:$20,'Tageplanung April'!182:182,"KH")+SUMIFS('Tageplanung April'!$15:$15,'Tageplanung April'!182:182,"Orient.Ph.")+SUMIFS('Tageplanung April'!$15:$15,'Tageplanung April'!182:182,"Vertiefung")+SUMIFS('Tageplanung April'!$15:$15,'Tageplanung April'!182:182,"Wahl 1")+SUMIFS('Tageplanung April'!$15:$15,'Tageplanung April'!182:182,"Wahl 2"))*(3+IF($D163="F",2,0))/5+(SUMIFS('Tageplanung August'!$20:$20,'Tageplanung August'!182:182,"KH")+SUMIFS('Tageplanung August'!$15:$15,'Tageplanung August'!182:182,"Orient.Ph.")+SUMIFS('Tageplanung August'!$15:$15,'Tageplanung August'!182:182,"Vertiefung")+SUMIFS('Tageplanung August'!$15:$15,'Tageplanung August'!182:182,"Wahl 1")+SUMIFS('Tageplanung August'!$15:$15,'Tageplanung August'!182:182,"Wahl 2"))*(3+IF($D163="F",2,0))/5+(SUMIFS('Tageplanung Oktober'!$20:$20,'Tageplanung Oktober'!182:182,"KH")+SUMIFS('Tageplanung Oktober'!$15:$15,'Tageplanung Oktober'!182:182,"Orient.Ph.")+SUMIFS('Tageplanung Oktober'!$15:$15,'Tageplanung Oktober'!182:182,"Vertiefung")+SUMIFS('Tageplanung Oktober'!$15:$15,'Tageplanung Oktober'!182:182,"Wahl 1")+SUMIFS('Tageplanung Oktober'!$15:$15,'Tageplanung Oktober'!182:182,"Wahl 2"))*(3+IF($D163="F",2,0))/5+SUMIFS('Blockplanung April'!$20:$20,'Blockplanung April'!182:182,"KH")+SUMIFS('Blockplanung April'!$15:$15,'Blockplanung April'!182:182,"Orient.Ph.")+SUMIFS('Blockplanung April'!$15:$15,'Blockplanung April'!182:182,"Vertiefung")+SUMIFS('Blockplanung April'!$15:$15,'Blockplanung April'!182:182,"Wahl 1")+SUMIFS('Blockplanung April'!$15:$15,'Blockplanung April'!182:182,"Wahl 2")+SUMIFS('Blockplanung August'!$20:$20,'Blockplanung August'!182:182,"KH")+SUMIFS('Blockplanung August'!$15:$15,'Blockplanung August'!182:182,"Orient.Ph.")+SUMIFS('Blockplanung August'!$15:$15,'Blockplanung August'!182:182,"Vertiefung")+SUMIFS('Blockplanung August'!$15:$15,'Blockplanung August'!182:182,"Wahl 1")+SUMIFS('Blockplanung August'!$15:$15,'Blockplanung August'!182:182,"Wahl 2")+SUMIFS('Blockplanung Oktober'!$20:$20,'Blockplanung Oktober'!182:182,"KH")+SUMIFS('Blockplanung Oktober'!$15:$15,'Blockplanung Oktober'!182:182,"Orient.Ph.")+SUMIFS('Blockplanung Oktober'!$15:$15,'Blockplanung Oktober'!182:182,"Vertiefung")+SUMIFS('Blockplanung Oktober'!$15:$15,'Blockplanung Oktober'!182:182,"Wahl 1")+SUMIFS('Blockplanung Oktober'!$15:$15,'Blockplanung Oktober'!182:182,"Wahl 2")</f>
        <v>84.8</v>
      </c>
      <c r="H163" s="9">
        <f>(SUMIFS('Tageplanung April'!$20:$20,'Tageplanung April'!182:182,"Päd")+SUMIFS('Tageplanung April'!$16:$16,'Tageplanung April'!182:182,"Orient.Ph.")+SUMIFS('Tageplanung April'!$16:$16,'Tageplanung April'!182:182,"Vertiefung")+SUMIFS('Tageplanung April'!$16:$16,'Tageplanung April'!182:182,"Wahl 1")+SUMIFS('Tageplanung April'!$16:$16,'Tageplanung April'!182:182,"Wahl 2"))*(3+IF($D163="F",2,0))/5+(SUMIFS('Tageplanung August'!$20:$20,'Tageplanung August'!182:182,"Päd")+SUMIFS('Tageplanung August'!$16:$16,'Tageplanung August'!182:182,"Orient.Ph.")+SUMIFS('Tageplanung August'!$16:$16,'Tageplanung August'!182:182,"Vertiefung")+SUMIFS('Tageplanung August'!$16:$16,'Tageplanung August'!182:182,"Wahl 1")+SUMIFS('Tageplanung August'!$16:$16,'Tageplanung August'!182:182,"Wahl 2"))*(3+IF($D163="F",2,0))/5+(SUMIFS('Tageplanung Oktober'!$20:$20,'Tageplanung Oktober'!182:182,"Päd")+SUMIFS('Tageplanung Oktober'!$16:$16,'Tageplanung Oktober'!182:182,"Orient.Ph.")+SUMIFS('Tageplanung Oktober'!$16:$16,'Tageplanung Oktober'!182:182,"Vertiefung")+SUMIFS('Tageplanung Oktober'!$16:$16,'Tageplanung Oktober'!182:182,"Wahl 1")+SUMIFS('Tageplanung Oktober'!$16:$16,'Tageplanung Oktober'!182:182,"Wahl 2"))*(3+IF($D163="F",2,0))/5+SUMIFS('Blockplanung April'!$20:$20,'Blockplanung April'!182:182,"Päd")+SUMIFS('Blockplanung April'!$16:$16,'Blockplanung April'!182:182,"Orient.Ph.")+SUMIFS('Blockplanung April'!$16:$16,'Blockplanung April'!182:182,"Vertiefung")+SUMIFS('Blockplanung April'!$16:$16,'Blockplanung April'!182:182,"Wahl 1")+SUMIFS('Blockplanung April'!$16:$16,'Blockplanung April'!182:182,"Wahl 2")+SUMIFS('Blockplanung August'!$20:$20,'Blockplanung August'!182:182,"Päd")+SUMIFS('Blockplanung August'!$16:$16,'Blockplanung August'!182:182,"Orient.Ph.")+SUMIFS('Blockplanung August'!$16:$16,'Blockplanung August'!182:182,"Vertiefung")+SUMIFS('Blockplanung August'!$16:$16,'Blockplanung August'!182:182,"Wahl 1")+SUMIFS('Blockplanung August'!$16:$16,'Blockplanung August'!182:182,"Wahl 2")+SUMIFS('Blockplanung Oktober'!$20:$20,'Blockplanung Oktober'!182:182,"Päd")+SUMIFS('Blockplanung Oktober'!$16:$16,'Blockplanung Oktober'!182:182,"Orient.Ph.")+SUMIFS('Blockplanung Oktober'!$16:$16,'Blockplanung Oktober'!182:182,"Vertiefung")+SUMIFS('Blockplanung Oktober'!$16:$16,'Blockplanung Oktober'!182:182,"Wahl 1")+SUMIFS('Blockplanung Oktober'!$16:$16,'Blockplanung Oktober'!182:182,"Wahl 2")</f>
        <v>7.8</v>
      </c>
      <c r="I163" s="9">
        <f>(SUMIFS('Tageplanung April'!$20:$20,'Tageplanung April'!182:182,"Psych")+SUMIFS('Tageplanung April'!$19:$19,'Tageplanung April'!182:182,"Orient.Ph.")+SUMIFS('Tageplanung April'!$19:$19,'Tageplanung April'!182:182,"Vertiefung")+SUMIFS('Tageplanung April'!$19:$19,'Tageplanung April'!182:182,"Wahl 1")+SUMIFS('Tageplanung April'!$19:$19,'Tageplanung April'!182:182,"Wahl 2"))*(3+IF($D163="F",2,0))/5+(SUMIFS('Tageplanung August'!$20:$20,'Tageplanung August'!182:182,"Psych")+SUMIFS('Tageplanung August'!$19:$19,'Tageplanung August'!182:182,"Orient.Ph.")+SUMIFS('Tageplanung August'!$19:$19,'Tageplanung August'!182:182,"Vertiefung")+SUMIFS('Tageplanung August'!$19:$19,'Tageplanung August'!182:182,"Wahl 1")+SUMIFS('Tageplanung August'!$19:$19,'Tageplanung August'!182:182,"Wahl 2"))*(3+IF($D163="F",2,0))/5+(SUMIFS('Tageplanung Oktober'!$20:$20,'Tageplanung Oktober'!182:182,"Psych")+SUMIFS('Tageplanung Oktober'!$19:$19,'Tageplanung Oktober'!182:182,"Orient.Ph.")+SUMIFS('Tageplanung Oktober'!$19:$19,'Tageplanung Oktober'!182:182,"Vertiefung")+SUMIFS('Tageplanung Oktober'!$19:$19,'Tageplanung Oktober'!182:182,"Wahl 1")+SUMIFS('Tageplanung Oktober'!$19:$19,'Tageplanung Oktober'!182:182,"Wahl 2"))*(3+IF($D163="F",2,0))/5+SUMIFS('Blockplanung April'!$20:$20,'Blockplanung April'!182:182,"Psych")+SUMIFS('Blockplanung April'!$19:$19,'Blockplanung April'!182:182,"Orient.Ph.")+SUMIFS('Blockplanung April'!$19:$19,'Blockplanung April'!182:182,"Vertiefung")+SUMIFS('Blockplanung April'!$19:$19,'Blockplanung April'!182:182,"Wahl 1")+SUMIFS('Blockplanung April'!$19:$19,'Blockplanung April'!182:182,"Wahl 2")+SUMIFS('Blockplanung August'!$20:$20,'Blockplanung August'!182:182,"Psych")+SUMIFS('Blockplanung August'!$19:$19,'Blockplanung August'!182:182,"Orient.Ph.")+SUMIFS('Blockplanung August'!$19:$19,'Blockplanung August'!182:182,"Vertiefung")+SUMIFS('Blockplanung August'!$19:$19,'Blockplanung August'!182:182,"Wahl 1")+SUMIFS('Blockplanung August'!$19:$19,'Blockplanung August'!182:182,"Wahl 2")+SUMIFS('Blockplanung Oktober'!$20:$20,'Blockplanung Oktober'!182:182,"Psych")+SUMIFS('Blockplanung Oktober'!$19:$19,'Blockplanung Oktober'!182:182,"Orient.Ph.")+SUMIFS('Blockplanung Oktober'!$19:$19,'Blockplanung Oktober'!182:182,"Vertiefung")+SUMIFS('Blockplanung Oktober'!$19:$19,'Blockplanung Oktober'!182:182,"Wahl 1")+SUMIFS('Blockplanung Oktober'!$19:$19,'Blockplanung Oktober'!182:182,"Wahl 2")</f>
        <v>0</v>
      </c>
      <c r="J163" s="9">
        <f t="shared" si="14"/>
        <v>504</v>
      </c>
      <c r="K163" s="9">
        <f t="shared" si="10"/>
        <v>198</v>
      </c>
      <c r="L163" s="9">
        <f t="shared" si="11"/>
        <v>72</v>
      </c>
      <c r="M163" s="9">
        <f t="shared" si="12"/>
        <v>18</v>
      </c>
      <c r="N163" s="7">
        <f t="shared" si="13"/>
        <v>120</v>
      </c>
      <c r="O163" s="316"/>
    </row>
    <row r="164" spans="1:15" x14ac:dyDescent="0.2">
      <c r="A164" s="253"/>
      <c r="B164" s="308" t="s">
        <v>8</v>
      </c>
      <c r="C164" s="11">
        <v>18</v>
      </c>
      <c r="D164" s="39"/>
      <c r="E164" s="9">
        <f>(SUMIFS('Tageplanung April'!$20:$20,'Tageplanung April'!183:183,"APH")+SUMIFS('Tageplanung April'!$18:$18,'Tageplanung April'!183:183,"Orient.Ph.")+SUMIFS('Tageplanung April'!$18:$18,'Tageplanung April'!183:183,"Vertiefung")+SUMIFS('Tageplanung April'!$18:$18,'Tageplanung April'!183:183,"Wahl 1")+SUMIFS('Tageplanung April'!$18:$18,'Tageplanung April'!183:183,"Wahl 2"))*(3+IF($D164="F",2,0))/5+(SUMIFS('Tageplanung August'!$20:$20,'Tageplanung August'!183:183,"APH")+SUMIFS('Tageplanung August'!$18:$18,'Tageplanung August'!183:183,"Orient.Ph.")+SUMIFS('Tageplanung August'!$18:$18,'Tageplanung August'!183:183,"Vertiefung")+SUMIFS('Tageplanung August'!$18:$18,'Tageplanung August'!183:183,"Wahl 1")+SUMIFS('Tageplanung August'!$18:$18,'Tageplanung August'!183:183,"Wahl 2"))*(3+IF($D164="F",2,0))/5+(SUMIFS('Tageplanung Oktober'!$20:$20,'Tageplanung Oktober'!183:183,"APH")+SUMIFS('Tageplanung Oktober'!$18:$18,'Tageplanung Oktober'!183:183,"Orient.Ph.")+SUMIFS('Tageplanung Oktober'!$18:$18,'Tageplanung Oktober'!183:183,"Vertiefung")+SUMIFS('Tageplanung Oktober'!$18:$18,'Tageplanung Oktober'!183:183,"Wahl 1")+SUMIFS('Tageplanung Oktober'!$18:$18,'Tageplanung Oktober'!183:183,"Wahl 2"))*(3+IF($D164="F",2,0))/5+SUMIFS('Blockplanung April'!$20:$20,'Blockplanung April'!183:183,"APH")+SUMIFS('Blockplanung April'!$18:$18,'Blockplanung April'!183:183,"Orient.Ph.")+SUMIFS('Blockplanung April'!$18:$18,'Blockplanung April'!183:183,"Vertiefung")+SUMIFS('Blockplanung April'!$18:$18,'Blockplanung April'!183:183,"Wahl 1")+SUMIFS('Blockplanung April'!$18:$18,'Blockplanung April'!183:183,"Wahl 2")+SUMIFS('Blockplanung August'!$20:$20,'Blockplanung August'!183:183,"APH")+SUMIFS('Blockplanung August'!$18:$18,'Blockplanung August'!183:183,"Orient.Ph.")+SUMIFS('Blockplanung August'!$18:$18,'Blockplanung August'!183:183,"Vertiefung")+SUMIFS('Blockplanung August'!$18:$18,'Blockplanung August'!183:183,"Wahl 1")+SUMIFS('Blockplanung August'!$18:$18,'Blockplanung August'!183:183,"Wahl 2")+SUMIFS('Blockplanung Oktober'!$20:$20,'Blockplanung Oktober'!183:183,"APH")+SUMIFS('Blockplanung Oktober'!$18:$18,'Blockplanung Oktober'!183:183,"Orient.Ph.")+SUMIFS('Blockplanung Oktober'!$18:$18,'Blockplanung Oktober'!183:183,"Vertiefung")+SUMIFS('Blockplanung Oktober'!$18:$18,'Blockplanung Oktober'!183:183,"Wahl 1")+SUMIFS('Blockplanung Oktober'!$18:$18,'Blockplanung Oktober'!183:183,"Wahl 2")</f>
        <v>172.4</v>
      </c>
      <c r="F164" s="9">
        <f>(SUMIFS('Tageplanung April'!$20:$20,'Tageplanung April'!183:183,"AD")+SUMIFS('Tageplanung April'!$17:$17,'Tageplanung April'!183:183,"Orient.Ph.")+SUMIFS('Tageplanung April'!$17:$17,'Tageplanung April'!183:183,"Vertiefung")+SUMIFS('Tageplanung April'!$17:$17,'Tageplanung April'!183:183,"Wahl 1")+SUMIFS('Tageplanung April'!$17:$17,'Tageplanung April'!183:183,"Wahl 2"))*(3+IF($D164="F",2,0))/5+(SUMIFS('Tageplanung August'!$20:$20,'Tageplanung August'!183:183,"AD")+SUMIFS('Tageplanung August'!$17:$17,'Tageplanung August'!183:183,"Orient.Ph.")+SUMIFS('Tageplanung August'!$17:$17,'Tageplanung August'!183:183,"Vertiefung")+SUMIFS('Tageplanung August'!$17:$17,'Tageplanung August'!183:183,"Wahl 1")+SUMIFS('Tageplanung August'!$17:$17,'Tageplanung August'!183:183,"Wahl 2"))*(3+IF($D164="F",2,0))/5+(SUMIFS('Tageplanung Oktober'!$20:$20,'Tageplanung Oktober'!183:183,"AD")+SUMIFS('Tageplanung Oktober'!$17:$17,'Tageplanung Oktober'!183:183,"Orient.Ph.")+SUMIFS('Tageplanung Oktober'!$17:$17,'Tageplanung Oktober'!183:183,"Vertiefung")+SUMIFS('Tageplanung Oktober'!$17:$17,'Tageplanung Oktober'!183:183,"Wahl 1")+SUMIFS('Tageplanung Oktober'!$17:$17,'Tageplanung Oktober'!183:183,"Wahl 2"))*(3+IF($D164="F",2,0))/5+SUMIFS('Blockplanung April'!$20:$20,'Blockplanung April'!183:183,"AD")+SUMIFS('Blockplanung April'!$17:$17,'Blockplanung April'!183:183,"Orient.Ph.")+SUMIFS('Blockplanung April'!$17:$17,'Blockplanung April'!183:183,"Vertiefung")+SUMIFS('Blockplanung April'!$17:$17,'Blockplanung April'!183:183,"Wahl 1")+SUMIFS('Blockplanung April'!$17:$17,'Blockplanung April'!183:183,"Wahl 2")+SUMIFS('Blockplanung August'!$20:$20,'Blockplanung August'!183:183,"AD")+SUMIFS('Blockplanung August'!$17:$17,'Blockplanung August'!183:183,"Orient.Ph.")+SUMIFS('Blockplanung August'!$17:$17,'Blockplanung August'!183:183,"Vertiefung")+SUMIFS('Blockplanung August'!$17:$17,'Blockplanung August'!183:183,"Wahl 1")+SUMIFS('Blockplanung August'!$17:$17,'Blockplanung August'!183:183,"Wahl 2")+SUMIFS('Blockplanung Oktober'!$20:$20,'Blockplanung Oktober'!183:183,"AD")+SUMIFS('Blockplanung Oktober'!$17:$17,'Blockplanung Oktober'!183:183,"Orient.Ph.")+SUMIFS('Blockplanung Oktober'!$17:$17,'Blockplanung Oktober'!183:183,"Vertiefung")+SUMIFS('Blockplanung Oktober'!$17:$17,'Blockplanung Oktober'!183:183,"Wahl 1")+SUMIFS('Blockplanung Oktober'!$17:$17,'Blockplanung Oktober'!183:183,"Wahl 2")</f>
        <v>114.2</v>
      </c>
      <c r="G164" s="9">
        <f>(SUMIFS('Tageplanung April'!$20:$20,'Tageplanung April'!183:183,"KH")+SUMIFS('Tageplanung April'!$15:$15,'Tageplanung April'!183:183,"Orient.Ph.")+SUMIFS('Tageplanung April'!$15:$15,'Tageplanung April'!183:183,"Vertiefung")+SUMIFS('Tageplanung April'!$15:$15,'Tageplanung April'!183:183,"Wahl 1")+SUMIFS('Tageplanung April'!$15:$15,'Tageplanung April'!183:183,"Wahl 2"))*(3+IF($D164="F",2,0))/5+(SUMIFS('Tageplanung August'!$20:$20,'Tageplanung August'!183:183,"KH")+SUMIFS('Tageplanung August'!$15:$15,'Tageplanung August'!183:183,"Orient.Ph.")+SUMIFS('Tageplanung August'!$15:$15,'Tageplanung August'!183:183,"Vertiefung")+SUMIFS('Tageplanung August'!$15:$15,'Tageplanung August'!183:183,"Wahl 1")+SUMIFS('Tageplanung August'!$15:$15,'Tageplanung August'!183:183,"Wahl 2"))*(3+IF($D164="F",2,0))/5+(SUMIFS('Tageplanung Oktober'!$20:$20,'Tageplanung Oktober'!183:183,"KH")+SUMIFS('Tageplanung Oktober'!$15:$15,'Tageplanung Oktober'!183:183,"Orient.Ph.")+SUMIFS('Tageplanung Oktober'!$15:$15,'Tageplanung Oktober'!183:183,"Vertiefung")+SUMIFS('Tageplanung Oktober'!$15:$15,'Tageplanung Oktober'!183:183,"Wahl 1")+SUMIFS('Tageplanung Oktober'!$15:$15,'Tageplanung Oktober'!183:183,"Wahl 2"))*(3+IF($D164="F",2,0))/5+SUMIFS('Blockplanung April'!$20:$20,'Blockplanung April'!183:183,"KH")+SUMIFS('Blockplanung April'!$15:$15,'Blockplanung April'!183:183,"Orient.Ph.")+SUMIFS('Blockplanung April'!$15:$15,'Blockplanung April'!183:183,"Vertiefung")+SUMIFS('Blockplanung April'!$15:$15,'Blockplanung April'!183:183,"Wahl 1")+SUMIFS('Blockplanung April'!$15:$15,'Blockplanung April'!183:183,"Wahl 2")+SUMIFS('Blockplanung August'!$20:$20,'Blockplanung August'!183:183,"KH")+SUMIFS('Blockplanung August'!$15:$15,'Blockplanung August'!183:183,"Orient.Ph.")+SUMIFS('Blockplanung August'!$15:$15,'Blockplanung August'!183:183,"Vertiefung")+SUMIFS('Blockplanung August'!$15:$15,'Blockplanung August'!183:183,"Wahl 1")+SUMIFS('Blockplanung August'!$15:$15,'Blockplanung August'!183:183,"Wahl 2")+SUMIFS('Blockplanung Oktober'!$20:$20,'Blockplanung Oktober'!183:183,"KH")+SUMIFS('Blockplanung Oktober'!$15:$15,'Blockplanung Oktober'!183:183,"Orient.Ph.")+SUMIFS('Blockplanung Oktober'!$15:$15,'Blockplanung Oktober'!183:183,"Vertiefung")+SUMIFS('Blockplanung Oktober'!$15:$15,'Blockplanung Oktober'!183:183,"Wahl 1")+SUMIFS('Blockplanung Oktober'!$15:$15,'Blockplanung Oktober'!183:183,"Wahl 2")</f>
        <v>84.8</v>
      </c>
      <c r="H164" s="9">
        <f>(SUMIFS('Tageplanung April'!$20:$20,'Tageplanung April'!183:183,"Päd")+SUMIFS('Tageplanung April'!$16:$16,'Tageplanung April'!183:183,"Orient.Ph.")+SUMIFS('Tageplanung April'!$16:$16,'Tageplanung April'!183:183,"Vertiefung")+SUMIFS('Tageplanung April'!$16:$16,'Tageplanung April'!183:183,"Wahl 1")+SUMIFS('Tageplanung April'!$16:$16,'Tageplanung April'!183:183,"Wahl 2"))*(3+IF($D164="F",2,0))/5+(SUMIFS('Tageplanung August'!$20:$20,'Tageplanung August'!183:183,"Päd")+SUMIFS('Tageplanung August'!$16:$16,'Tageplanung August'!183:183,"Orient.Ph.")+SUMIFS('Tageplanung August'!$16:$16,'Tageplanung August'!183:183,"Vertiefung")+SUMIFS('Tageplanung August'!$16:$16,'Tageplanung August'!183:183,"Wahl 1")+SUMIFS('Tageplanung August'!$16:$16,'Tageplanung August'!183:183,"Wahl 2"))*(3+IF($D164="F",2,0))/5+(SUMIFS('Tageplanung Oktober'!$20:$20,'Tageplanung Oktober'!183:183,"Päd")+SUMIFS('Tageplanung Oktober'!$16:$16,'Tageplanung Oktober'!183:183,"Orient.Ph.")+SUMIFS('Tageplanung Oktober'!$16:$16,'Tageplanung Oktober'!183:183,"Vertiefung")+SUMIFS('Tageplanung Oktober'!$16:$16,'Tageplanung Oktober'!183:183,"Wahl 1")+SUMIFS('Tageplanung Oktober'!$16:$16,'Tageplanung Oktober'!183:183,"Wahl 2"))*(3+IF($D164="F",2,0))/5+SUMIFS('Blockplanung April'!$20:$20,'Blockplanung April'!183:183,"Päd")+SUMIFS('Blockplanung April'!$16:$16,'Blockplanung April'!183:183,"Orient.Ph.")+SUMIFS('Blockplanung April'!$16:$16,'Blockplanung April'!183:183,"Vertiefung")+SUMIFS('Blockplanung April'!$16:$16,'Blockplanung April'!183:183,"Wahl 1")+SUMIFS('Blockplanung April'!$16:$16,'Blockplanung April'!183:183,"Wahl 2")+SUMIFS('Blockplanung August'!$20:$20,'Blockplanung August'!183:183,"Päd")+SUMIFS('Blockplanung August'!$16:$16,'Blockplanung August'!183:183,"Orient.Ph.")+SUMIFS('Blockplanung August'!$16:$16,'Blockplanung August'!183:183,"Vertiefung")+SUMIFS('Blockplanung August'!$16:$16,'Blockplanung August'!183:183,"Wahl 1")+SUMIFS('Blockplanung August'!$16:$16,'Blockplanung August'!183:183,"Wahl 2")+SUMIFS('Blockplanung Oktober'!$20:$20,'Blockplanung Oktober'!183:183,"Päd")+SUMIFS('Blockplanung Oktober'!$16:$16,'Blockplanung Oktober'!183:183,"Orient.Ph.")+SUMIFS('Blockplanung Oktober'!$16:$16,'Blockplanung Oktober'!183:183,"Vertiefung")+SUMIFS('Blockplanung Oktober'!$16:$16,'Blockplanung Oktober'!183:183,"Wahl 1")+SUMIFS('Blockplanung Oktober'!$16:$16,'Blockplanung Oktober'!183:183,"Wahl 2")</f>
        <v>7.8</v>
      </c>
      <c r="I164" s="9">
        <f>(SUMIFS('Tageplanung April'!$20:$20,'Tageplanung April'!183:183,"Psych")+SUMIFS('Tageplanung April'!$19:$19,'Tageplanung April'!183:183,"Orient.Ph.")+SUMIFS('Tageplanung April'!$19:$19,'Tageplanung April'!183:183,"Vertiefung")+SUMIFS('Tageplanung April'!$19:$19,'Tageplanung April'!183:183,"Wahl 1")+SUMIFS('Tageplanung April'!$19:$19,'Tageplanung April'!183:183,"Wahl 2"))*(3+IF($D164="F",2,0))/5+(SUMIFS('Tageplanung August'!$20:$20,'Tageplanung August'!183:183,"Psych")+SUMIFS('Tageplanung August'!$19:$19,'Tageplanung August'!183:183,"Orient.Ph.")+SUMIFS('Tageplanung August'!$19:$19,'Tageplanung August'!183:183,"Vertiefung")+SUMIFS('Tageplanung August'!$19:$19,'Tageplanung August'!183:183,"Wahl 1")+SUMIFS('Tageplanung August'!$19:$19,'Tageplanung August'!183:183,"Wahl 2"))*(3+IF($D164="F",2,0))/5+(SUMIFS('Tageplanung Oktober'!$20:$20,'Tageplanung Oktober'!183:183,"Psych")+SUMIFS('Tageplanung Oktober'!$19:$19,'Tageplanung Oktober'!183:183,"Orient.Ph.")+SUMIFS('Tageplanung Oktober'!$19:$19,'Tageplanung Oktober'!183:183,"Vertiefung")+SUMIFS('Tageplanung Oktober'!$19:$19,'Tageplanung Oktober'!183:183,"Wahl 1")+SUMIFS('Tageplanung Oktober'!$19:$19,'Tageplanung Oktober'!183:183,"Wahl 2"))*(3+IF($D164="F",2,0))/5+SUMIFS('Blockplanung April'!$20:$20,'Blockplanung April'!183:183,"Psych")+SUMIFS('Blockplanung April'!$19:$19,'Blockplanung April'!183:183,"Orient.Ph.")+SUMIFS('Blockplanung April'!$19:$19,'Blockplanung April'!183:183,"Vertiefung")+SUMIFS('Blockplanung April'!$19:$19,'Blockplanung April'!183:183,"Wahl 1")+SUMIFS('Blockplanung April'!$19:$19,'Blockplanung April'!183:183,"Wahl 2")+SUMIFS('Blockplanung August'!$20:$20,'Blockplanung August'!183:183,"Psych")+SUMIFS('Blockplanung August'!$19:$19,'Blockplanung August'!183:183,"Orient.Ph.")+SUMIFS('Blockplanung August'!$19:$19,'Blockplanung August'!183:183,"Vertiefung")+SUMIFS('Blockplanung August'!$19:$19,'Blockplanung August'!183:183,"Wahl 1")+SUMIFS('Blockplanung August'!$19:$19,'Blockplanung August'!183:183,"Wahl 2")+SUMIFS('Blockplanung Oktober'!$20:$20,'Blockplanung Oktober'!183:183,"Psych")+SUMIFS('Blockplanung Oktober'!$19:$19,'Blockplanung Oktober'!183:183,"Orient.Ph.")+SUMIFS('Blockplanung Oktober'!$19:$19,'Blockplanung Oktober'!183:183,"Vertiefung")+SUMIFS('Blockplanung Oktober'!$19:$19,'Blockplanung Oktober'!183:183,"Wahl 1")+SUMIFS('Blockplanung Oktober'!$19:$19,'Blockplanung Oktober'!183:183,"Wahl 2")</f>
        <v>0</v>
      </c>
      <c r="J164" s="9">
        <f t="shared" si="14"/>
        <v>504</v>
      </c>
      <c r="K164" s="9">
        <f t="shared" si="10"/>
        <v>198</v>
      </c>
      <c r="L164" s="9">
        <f t="shared" si="11"/>
        <v>72</v>
      </c>
      <c r="M164" s="9">
        <f t="shared" si="12"/>
        <v>18</v>
      </c>
      <c r="N164" s="7">
        <f t="shared" si="13"/>
        <v>120</v>
      </c>
      <c r="O164" s="316"/>
    </row>
    <row r="165" spans="1:15" x14ac:dyDescent="0.2">
      <c r="A165" s="253"/>
      <c r="B165" s="308"/>
      <c r="C165" s="11">
        <v>19</v>
      </c>
      <c r="D165" s="39"/>
      <c r="E165" s="9">
        <f>(SUMIFS('Tageplanung April'!$20:$20,'Tageplanung April'!184:184,"APH")+SUMIFS('Tageplanung April'!$18:$18,'Tageplanung April'!184:184,"Orient.Ph.")+SUMIFS('Tageplanung April'!$18:$18,'Tageplanung April'!184:184,"Vertiefung")+SUMIFS('Tageplanung April'!$18:$18,'Tageplanung April'!184:184,"Wahl 1")+SUMIFS('Tageplanung April'!$18:$18,'Tageplanung April'!184:184,"Wahl 2"))*(3+IF($D165="F",2,0))/5+(SUMIFS('Tageplanung August'!$20:$20,'Tageplanung August'!184:184,"APH")+SUMIFS('Tageplanung August'!$18:$18,'Tageplanung August'!184:184,"Orient.Ph.")+SUMIFS('Tageplanung August'!$18:$18,'Tageplanung August'!184:184,"Vertiefung")+SUMIFS('Tageplanung August'!$18:$18,'Tageplanung August'!184:184,"Wahl 1")+SUMIFS('Tageplanung August'!$18:$18,'Tageplanung August'!184:184,"Wahl 2"))*(3+IF($D165="F",2,0))/5+(SUMIFS('Tageplanung Oktober'!$20:$20,'Tageplanung Oktober'!184:184,"APH")+SUMIFS('Tageplanung Oktober'!$18:$18,'Tageplanung Oktober'!184:184,"Orient.Ph.")+SUMIFS('Tageplanung Oktober'!$18:$18,'Tageplanung Oktober'!184:184,"Vertiefung")+SUMIFS('Tageplanung Oktober'!$18:$18,'Tageplanung Oktober'!184:184,"Wahl 1")+SUMIFS('Tageplanung Oktober'!$18:$18,'Tageplanung Oktober'!184:184,"Wahl 2"))*(3+IF($D165="F",2,0))/5+SUMIFS('Blockplanung April'!$20:$20,'Blockplanung April'!184:184,"APH")+SUMIFS('Blockplanung April'!$18:$18,'Blockplanung April'!184:184,"Orient.Ph.")+SUMIFS('Blockplanung April'!$18:$18,'Blockplanung April'!184:184,"Vertiefung")+SUMIFS('Blockplanung April'!$18:$18,'Blockplanung April'!184:184,"Wahl 1")+SUMIFS('Blockplanung April'!$18:$18,'Blockplanung April'!184:184,"Wahl 2")+SUMIFS('Blockplanung August'!$20:$20,'Blockplanung August'!184:184,"APH")+SUMIFS('Blockplanung August'!$18:$18,'Blockplanung August'!184:184,"Orient.Ph.")+SUMIFS('Blockplanung August'!$18:$18,'Blockplanung August'!184:184,"Vertiefung")+SUMIFS('Blockplanung August'!$18:$18,'Blockplanung August'!184:184,"Wahl 1")+SUMIFS('Blockplanung August'!$18:$18,'Blockplanung August'!184:184,"Wahl 2")+SUMIFS('Blockplanung Oktober'!$20:$20,'Blockplanung Oktober'!184:184,"APH")+SUMIFS('Blockplanung Oktober'!$18:$18,'Blockplanung Oktober'!184:184,"Orient.Ph.")+SUMIFS('Blockplanung Oktober'!$18:$18,'Blockplanung Oktober'!184:184,"Vertiefung")+SUMIFS('Blockplanung Oktober'!$18:$18,'Blockplanung Oktober'!184:184,"Wahl 1")+SUMIFS('Blockplanung Oktober'!$18:$18,'Blockplanung Oktober'!184:184,"Wahl 2")</f>
        <v>162.4</v>
      </c>
      <c r="F165" s="9">
        <f>(SUMIFS('Tageplanung April'!$20:$20,'Tageplanung April'!184:184,"AD")+SUMIFS('Tageplanung April'!$17:$17,'Tageplanung April'!184:184,"Orient.Ph.")+SUMIFS('Tageplanung April'!$17:$17,'Tageplanung April'!184:184,"Vertiefung")+SUMIFS('Tageplanung April'!$17:$17,'Tageplanung April'!184:184,"Wahl 1")+SUMIFS('Tageplanung April'!$17:$17,'Tageplanung April'!184:184,"Wahl 2"))*(3+IF($D165="F",2,0))/5+(SUMIFS('Tageplanung August'!$20:$20,'Tageplanung August'!184:184,"AD")+SUMIFS('Tageplanung August'!$17:$17,'Tageplanung August'!184:184,"Orient.Ph.")+SUMIFS('Tageplanung August'!$17:$17,'Tageplanung August'!184:184,"Vertiefung")+SUMIFS('Tageplanung August'!$17:$17,'Tageplanung August'!184:184,"Wahl 1")+SUMIFS('Tageplanung August'!$17:$17,'Tageplanung August'!184:184,"Wahl 2"))*(3+IF($D165="F",2,0))/5+(SUMIFS('Tageplanung Oktober'!$20:$20,'Tageplanung Oktober'!184:184,"AD")+SUMIFS('Tageplanung Oktober'!$17:$17,'Tageplanung Oktober'!184:184,"Orient.Ph.")+SUMIFS('Tageplanung Oktober'!$17:$17,'Tageplanung Oktober'!184:184,"Vertiefung")+SUMIFS('Tageplanung Oktober'!$17:$17,'Tageplanung Oktober'!184:184,"Wahl 1")+SUMIFS('Tageplanung Oktober'!$17:$17,'Tageplanung Oktober'!184:184,"Wahl 2"))*(3+IF($D165="F",2,0))/5+SUMIFS('Blockplanung April'!$20:$20,'Blockplanung April'!184:184,"AD")+SUMIFS('Blockplanung April'!$17:$17,'Blockplanung April'!184:184,"Orient.Ph.")+SUMIFS('Blockplanung April'!$17:$17,'Blockplanung April'!184:184,"Vertiefung")+SUMIFS('Blockplanung April'!$17:$17,'Blockplanung April'!184:184,"Wahl 1")+SUMIFS('Blockplanung April'!$17:$17,'Blockplanung April'!184:184,"Wahl 2")+SUMIFS('Blockplanung August'!$20:$20,'Blockplanung August'!184:184,"AD")+SUMIFS('Blockplanung August'!$17:$17,'Blockplanung August'!184:184,"Orient.Ph.")+SUMIFS('Blockplanung August'!$17:$17,'Blockplanung August'!184:184,"Vertiefung")+SUMIFS('Blockplanung August'!$17:$17,'Blockplanung August'!184:184,"Wahl 1")+SUMIFS('Blockplanung August'!$17:$17,'Blockplanung August'!184:184,"Wahl 2")+SUMIFS('Blockplanung Oktober'!$20:$20,'Blockplanung Oktober'!184:184,"AD")+SUMIFS('Blockplanung Oktober'!$17:$17,'Blockplanung Oktober'!184:184,"Orient.Ph.")+SUMIFS('Blockplanung Oktober'!$17:$17,'Blockplanung Oktober'!184:184,"Vertiefung")+SUMIFS('Blockplanung Oktober'!$17:$17,'Blockplanung Oktober'!184:184,"Wahl 1")+SUMIFS('Blockplanung Oktober'!$17:$17,'Blockplanung Oktober'!184:184,"Wahl 2")</f>
        <v>116.80000000000001</v>
      </c>
      <c r="G165" s="9">
        <f>(SUMIFS('Tageplanung April'!$20:$20,'Tageplanung April'!184:184,"KH")+SUMIFS('Tageplanung April'!$15:$15,'Tageplanung April'!184:184,"Orient.Ph.")+SUMIFS('Tageplanung April'!$15:$15,'Tageplanung April'!184:184,"Vertiefung")+SUMIFS('Tageplanung April'!$15:$15,'Tageplanung April'!184:184,"Wahl 1")+SUMIFS('Tageplanung April'!$15:$15,'Tageplanung April'!184:184,"Wahl 2"))*(3+IF($D165="F",2,0))/5+(SUMIFS('Tageplanung August'!$20:$20,'Tageplanung August'!184:184,"KH")+SUMIFS('Tageplanung August'!$15:$15,'Tageplanung August'!184:184,"Orient.Ph.")+SUMIFS('Tageplanung August'!$15:$15,'Tageplanung August'!184:184,"Vertiefung")+SUMIFS('Tageplanung August'!$15:$15,'Tageplanung August'!184:184,"Wahl 1")+SUMIFS('Tageplanung August'!$15:$15,'Tageplanung August'!184:184,"Wahl 2"))*(3+IF($D165="F",2,0))/5+(SUMIFS('Tageplanung Oktober'!$20:$20,'Tageplanung Oktober'!184:184,"KH")+SUMIFS('Tageplanung Oktober'!$15:$15,'Tageplanung Oktober'!184:184,"Orient.Ph.")+SUMIFS('Tageplanung Oktober'!$15:$15,'Tageplanung Oktober'!184:184,"Vertiefung")+SUMIFS('Tageplanung Oktober'!$15:$15,'Tageplanung Oktober'!184:184,"Wahl 1")+SUMIFS('Tageplanung Oktober'!$15:$15,'Tageplanung Oktober'!184:184,"Wahl 2"))*(3+IF($D165="F",2,0))/5+SUMIFS('Blockplanung April'!$20:$20,'Blockplanung April'!184:184,"KH")+SUMIFS('Blockplanung April'!$15:$15,'Blockplanung April'!184:184,"Orient.Ph.")+SUMIFS('Blockplanung April'!$15:$15,'Blockplanung April'!184:184,"Vertiefung")+SUMIFS('Blockplanung April'!$15:$15,'Blockplanung April'!184:184,"Wahl 1")+SUMIFS('Blockplanung April'!$15:$15,'Blockplanung April'!184:184,"Wahl 2")+SUMIFS('Blockplanung August'!$20:$20,'Blockplanung August'!184:184,"KH")+SUMIFS('Blockplanung August'!$15:$15,'Blockplanung August'!184:184,"Orient.Ph.")+SUMIFS('Blockplanung August'!$15:$15,'Blockplanung August'!184:184,"Vertiefung")+SUMIFS('Blockplanung August'!$15:$15,'Blockplanung August'!184:184,"Wahl 1")+SUMIFS('Blockplanung August'!$15:$15,'Blockplanung August'!184:184,"Wahl 2")+SUMIFS('Blockplanung Oktober'!$20:$20,'Blockplanung Oktober'!184:184,"KH")+SUMIFS('Blockplanung Oktober'!$15:$15,'Blockplanung Oktober'!184:184,"Orient.Ph.")+SUMIFS('Blockplanung Oktober'!$15:$15,'Blockplanung Oktober'!184:184,"Vertiefung")+SUMIFS('Blockplanung Oktober'!$15:$15,'Blockplanung Oktober'!184:184,"Wahl 1")+SUMIFS('Blockplanung Oktober'!$15:$15,'Blockplanung Oktober'!184:184,"Wahl 2")</f>
        <v>95.2</v>
      </c>
      <c r="H165" s="9">
        <f>(SUMIFS('Tageplanung April'!$20:$20,'Tageplanung April'!184:184,"Päd")+SUMIFS('Tageplanung April'!$16:$16,'Tageplanung April'!184:184,"Orient.Ph.")+SUMIFS('Tageplanung April'!$16:$16,'Tageplanung April'!184:184,"Vertiefung")+SUMIFS('Tageplanung April'!$16:$16,'Tageplanung April'!184:184,"Wahl 1")+SUMIFS('Tageplanung April'!$16:$16,'Tageplanung April'!184:184,"Wahl 2"))*(3+IF($D165="F",2,0))/5+(SUMIFS('Tageplanung August'!$20:$20,'Tageplanung August'!184:184,"Päd")+SUMIFS('Tageplanung August'!$16:$16,'Tageplanung August'!184:184,"Orient.Ph.")+SUMIFS('Tageplanung August'!$16:$16,'Tageplanung August'!184:184,"Vertiefung")+SUMIFS('Tageplanung August'!$16:$16,'Tageplanung August'!184:184,"Wahl 1")+SUMIFS('Tageplanung August'!$16:$16,'Tageplanung August'!184:184,"Wahl 2"))*(3+IF($D165="F",2,0))/5+(SUMIFS('Tageplanung Oktober'!$20:$20,'Tageplanung Oktober'!184:184,"Päd")+SUMIFS('Tageplanung Oktober'!$16:$16,'Tageplanung Oktober'!184:184,"Orient.Ph.")+SUMIFS('Tageplanung Oktober'!$16:$16,'Tageplanung Oktober'!184:184,"Vertiefung")+SUMIFS('Tageplanung Oktober'!$16:$16,'Tageplanung Oktober'!184:184,"Wahl 1")+SUMIFS('Tageplanung Oktober'!$16:$16,'Tageplanung Oktober'!184:184,"Wahl 2"))*(3+IF($D165="F",2,0))/5+SUMIFS('Blockplanung April'!$20:$20,'Blockplanung April'!184:184,"Päd")+SUMIFS('Blockplanung April'!$16:$16,'Blockplanung April'!184:184,"Orient.Ph.")+SUMIFS('Blockplanung April'!$16:$16,'Blockplanung April'!184:184,"Vertiefung")+SUMIFS('Blockplanung April'!$16:$16,'Blockplanung April'!184:184,"Wahl 1")+SUMIFS('Blockplanung April'!$16:$16,'Blockplanung April'!184:184,"Wahl 2")+SUMIFS('Blockplanung August'!$20:$20,'Blockplanung August'!184:184,"Päd")+SUMIFS('Blockplanung August'!$16:$16,'Blockplanung August'!184:184,"Orient.Ph.")+SUMIFS('Blockplanung August'!$16:$16,'Blockplanung August'!184:184,"Vertiefung")+SUMIFS('Blockplanung August'!$16:$16,'Blockplanung August'!184:184,"Wahl 1")+SUMIFS('Blockplanung August'!$16:$16,'Blockplanung August'!184:184,"Wahl 2")+SUMIFS('Blockplanung Oktober'!$20:$20,'Blockplanung Oktober'!184:184,"Päd")+SUMIFS('Blockplanung Oktober'!$16:$16,'Blockplanung Oktober'!184:184,"Orient.Ph.")+SUMIFS('Blockplanung Oktober'!$16:$16,'Blockplanung Oktober'!184:184,"Vertiefung")+SUMIFS('Blockplanung Oktober'!$16:$16,'Blockplanung Oktober'!184:184,"Wahl 1")+SUMIFS('Blockplanung Oktober'!$16:$16,'Blockplanung Oktober'!184:184,"Wahl 2")</f>
        <v>4.8</v>
      </c>
      <c r="I165" s="9">
        <f>(SUMIFS('Tageplanung April'!$20:$20,'Tageplanung April'!184:184,"Psych")+SUMIFS('Tageplanung April'!$19:$19,'Tageplanung April'!184:184,"Orient.Ph.")+SUMIFS('Tageplanung April'!$19:$19,'Tageplanung April'!184:184,"Vertiefung")+SUMIFS('Tageplanung April'!$19:$19,'Tageplanung April'!184:184,"Wahl 1")+SUMIFS('Tageplanung April'!$19:$19,'Tageplanung April'!184:184,"Wahl 2"))*(3+IF($D165="F",2,0))/5+(SUMIFS('Tageplanung August'!$20:$20,'Tageplanung August'!184:184,"Psych")+SUMIFS('Tageplanung August'!$19:$19,'Tageplanung August'!184:184,"Orient.Ph.")+SUMIFS('Tageplanung August'!$19:$19,'Tageplanung August'!184:184,"Vertiefung")+SUMIFS('Tageplanung August'!$19:$19,'Tageplanung August'!184:184,"Wahl 1")+SUMIFS('Tageplanung August'!$19:$19,'Tageplanung August'!184:184,"Wahl 2"))*(3+IF($D165="F",2,0))/5+(SUMIFS('Tageplanung Oktober'!$20:$20,'Tageplanung Oktober'!184:184,"Psych")+SUMIFS('Tageplanung Oktober'!$19:$19,'Tageplanung Oktober'!184:184,"Orient.Ph.")+SUMIFS('Tageplanung Oktober'!$19:$19,'Tageplanung Oktober'!184:184,"Vertiefung")+SUMIFS('Tageplanung Oktober'!$19:$19,'Tageplanung Oktober'!184:184,"Wahl 1")+SUMIFS('Tageplanung Oktober'!$19:$19,'Tageplanung Oktober'!184:184,"Wahl 2"))*(3+IF($D165="F",2,0))/5+SUMIFS('Blockplanung April'!$20:$20,'Blockplanung April'!184:184,"Psych")+SUMIFS('Blockplanung April'!$19:$19,'Blockplanung April'!184:184,"Orient.Ph.")+SUMIFS('Blockplanung April'!$19:$19,'Blockplanung April'!184:184,"Vertiefung")+SUMIFS('Blockplanung April'!$19:$19,'Blockplanung April'!184:184,"Wahl 1")+SUMIFS('Blockplanung April'!$19:$19,'Blockplanung April'!184:184,"Wahl 2")+SUMIFS('Blockplanung August'!$20:$20,'Blockplanung August'!184:184,"Psych")+SUMIFS('Blockplanung August'!$19:$19,'Blockplanung August'!184:184,"Orient.Ph.")+SUMIFS('Blockplanung August'!$19:$19,'Blockplanung August'!184:184,"Vertiefung")+SUMIFS('Blockplanung August'!$19:$19,'Blockplanung August'!184:184,"Wahl 1")+SUMIFS('Blockplanung August'!$19:$19,'Blockplanung August'!184:184,"Wahl 2")+SUMIFS('Blockplanung Oktober'!$20:$20,'Blockplanung Oktober'!184:184,"Psych")+SUMIFS('Blockplanung Oktober'!$19:$19,'Blockplanung Oktober'!184:184,"Orient.Ph.")+SUMIFS('Blockplanung Oktober'!$19:$19,'Blockplanung Oktober'!184:184,"Vertiefung")+SUMIFS('Blockplanung Oktober'!$19:$19,'Blockplanung Oktober'!184:184,"Wahl 1")+SUMIFS('Blockplanung Oktober'!$19:$19,'Blockplanung Oktober'!184:184,"Wahl 2")</f>
        <v>0</v>
      </c>
      <c r="J165" s="9">
        <f t="shared" si="14"/>
        <v>504</v>
      </c>
      <c r="K165" s="9">
        <f t="shared" si="10"/>
        <v>198</v>
      </c>
      <c r="L165" s="9">
        <f t="shared" si="11"/>
        <v>72</v>
      </c>
      <c r="M165" s="9">
        <f t="shared" si="12"/>
        <v>18</v>
      </c>
      <c r="N165" s="7">
        <f t="shared" si="13"/>
        <v>120</v>
      </c>
      <c r="O165" s="316"/>
    </row>
    <row r="166" spans="1:15" x14ac:dyDescent="0.2">
      <c r="A166" s="253"/>
      <c r="B166" s="308"/>
      <c r="C166" s="11">
        <v>20</v>
      </c>
      <c r="D166" s="39"/>
      <c r="E166" s="9">
        <f>(SUMIFS('Tageplanung April'!$20:$20,'Tageplanung April'!185:185,"APH")+SUMIFS('Tageplanung April'!$18:$18,'Tageplanung April'!185:185,"Orient.Ph.")+SUMIFS('Tageplanung April'!$18:$18,'Tageplanung April'!185:185,"Vertiefung")+SUMIFS('Tageplanung April'!$18:$18,'Tageplanung April'!185:185,"Wahl 1")+SUMIFS('Tageplanung April'!$18:$18,'Tageplanung April'!185:185,"Wahl 2"))*(3+IF($D166="F",2,0))/5+(SUMIFS('Tageplanung August'!$20:$20,'Tageplanung August'!185:185,"APH")+SUMIFS('Tageplanung August'!$18:$18,'Tageplanung August'!185:185,"Orient.Ph.")+SUMIFS('Tageplanung August'!$18:$18,'Tageplanung August'!185:185,"Vertiefung")+SUMIFS('Tageplanung August'!$18:$18,'Tageplanung August'!185:185,"Wahl 1")+SUMIFS('Tageplanung August'!$18:$18,'Tageplanung August'!185:185,"Wahl 2"))*(3+IF($D166="F",2,0))/5+(SUMIFS('Tageplanung Oktober'!$20:$20,'Tageplanung Oktober'!185:185,"APH")+SUMIFS('Tageplanung Oktober'!$18:$18,'Tageplanung Oktober'!185:185,"Orient.Ph.")+SUMIFS('Tageplanung Oktober'!$18:$18,'Tageplanung Oktober'!185:185,"Vertiefung")+SUMIFS('Tageplanung Oktober'!$18:$18,'Tageplanung Oktober'!185:185,"Wahl 1")+SUMIFS('Tageplanung Oktober'!$18:$18,'Tageplanung Oktober'!185:185,"Wahl 2"))*(3+IF($D166="F",2,0))/5+SUMIFS('Blockplanung April'!$20:$20,'Blockplanung April'!185:185,"APH")+SUMIFS('Blockplanung April'!$18:$18,'Blockplanung April'!185:185,"Orient.Ph.")+SUMIFS('Blockplanung April'!$18:$18,'Blockplanung April'!185:185,"Vertiefung")+SUMIFS('Blockplanung April'!$18:$18,'Blockplanung April'!185:185,"Wahl 1")+SUMIFS('Blockplanung April'!$18:$18,'Blockplanung April'!185:185,"Wahl 2")+SUMIFS('Blockplanung August'!$20:$20,'Blockplanung August'!185:185,"APH")+SUMIFS('Blockplanung August'!$18:$18,'Blockplanung August'!185:185,"Orient.Ph.")+SUMIFS('Blockplanung August'!$18:$18,'Blockplanung August'!185:185,"Vertiefung")+SUMIFS('Blockplanung August'!$18:$18,'Blockplanung August'!185:185,"Wahl 1")+SUMIFS('Blockplanung August'!$18:$18,'Blockplanung August'!185:185,"Wahl 2")+SUMIFS('Blockplanung Oktober'!$20:$20,'Blockplanung Oktober'!185:185,"APH")+SUMIFS('Blockplanung Oktober'!$18:$18,'Blockplanung Oktober'!185:185,"Orient.Ph.")+SUMIFS('Blockplanung Oktober'!$18:$18,'Blockplanung Oktober'!185:185,"Vertiefung")+SUMIFS('Blockplanung Oktober'!$18:$18,'Blockplanung Oktober'!185:185,"Wahl 1")+SUMIFS('Blockplanung Oktober'!$18:$18,'Blockplanung Oktober'!185:185,"Wahl 2")</f>
        <v>162.4</v>
      </c>
      <c r="F166" s="9">
        <f>(SUMIFS('Tageplanung April'!$20:$20,'Tageplanung April'!185:185,"AD")+SUMIFS('Tageplanung April'!$17:$17,'Tageplanung April'!185:185,"Orient.Ph.")+SUMIFS('Tageplanung April'!$17:$17,'Tageplanung April'!185:185,"Vertiefung")+SUMIFS('Tageplanung April'!$17:$17,'Tageplanung April'!185:185,"Wahl 1")+SUMIFS('Tageplanung April'!$17:$17,'Tageplanung April'!185:185,"Wahl 2"))*(3+IF($D166="F",2,0))/5+(SUMIFS('Tageplanung August'!$20:$20,'Tageplanung August'!185:185,"AD")+SUMIFS('Tageplanung August'!$17:$17,'Tageplanung August'!185:185,"Orient.Ph.")+SUMIFS('Tageplanung August'!$17:$17,'Tageplanung August'!185:185,"Vertiefung")+SUMIFS('Tageplanung August'!$17:$17,'Tageplanung August'!185:185,"Wahl 1")+SUMIFS('Tageplanung August'!$17:$17,'Tageplanung August'!185:185,"Wahl 2"))*(3+IF($D166="F",2,0))/5+(SUMIFS('Tageplanung Oktober'!$20:$20,'Tageplanung Oktober'!185:185,"AD")+SUMIFS('Tageplanung Oktober'!$17:$17,'Tageplanung Oktober'!185:185,"Orient.Ph.")+SUMIFS('Tageplanung Oktober'!$17:$17,'Tageplanung Oktober'!185:185,"Vertiefung")+SUMIFS('Tageplanung Oktober'!$17:$17,'Tageplanung Oktober'!185:185,"Wahl 1")+SUMIFS('Tageplanung Oktober'!$17:$17,'Tageplanung Oktober'!185:185,"Wahl 2"))*(3+IF($D166="F",2,0))/5+SUMIFS('Blockplanung April'!$20:$20,'Blockplanung April'!185:185,"AD")+SUMIFS('Blockplanung April'!$17:$17,'Blockplanung April'!185:185,"Orient.Ph.")+SUMIFS('Blockplanung April'!$17:$17,'Blockplanung April'!185:185,"Vertiefung")+SUMIFS('Blockplanung April'!$17:$17,'Blockplanung April'!185:185,"Wahl 1")+SUMIFS('Blockplanung April'!$17:$17,'Blockplanung April'!185:185,"Wahl 2")+SUMIFS('Blockplanung August'!$20:$20,'Blockplanung August'!185:185,"AD")+SUMIFS('Blockplanung August'!$17:$17,'Blockplanung August'!185:185,"Orient.Ph.")+SUMIFS('Blockplanung August'!$17:$17,'Blockplanung August'!185:185,"Vertiefung")+SUMIFS('Blockplanung August'!$17:$17,'Blockplanung August'!185:185,"Wahl 1")+SUMIFS('Blockplanung August'!$17:$17,'Blockplanung August'!185:185,"Wahl 2")+SUMIFS('Blockplanung Oktober'!$20:$20,'Blockplanung Oktober'!185:185,"AD")+SUMIFS('Blockplanung Oktober'!$17:$17,'Blockplanung Oktober'!185:185,"Orient.Ph.")+SUMIFS('Blockplanung Oktober'!$17:$17,'Blockplanung Oktober'!185:185,"Vertiefung")+SUMIFS('Blockplanung Oktober'!$17:$17,'Blockplanung Oktober'!185:185,"Wahl 1")+SUMIFS('Blockplanung Oktober'!$17:$17,'Blockplanung Oktober'!185:185,"Wahl 2")</f>
        <v>116.80000000000001</v>
      </c>
      <c r="G166" s="9">
        <f>(SUMIFS('Tageplanung April'!$20:$20,'Tageplanung April'!185:185,"KH")+SUMIFS('Tageplanung April'!$15:$15,'Tageplanung April'!185:185,"Orient.Ph.")+SUMIFS('Tageplanung April'!$15:$15,'Tageplanung April'!185:185,"Vertiefung")+SUMIFS('Tageplanung April'!$15:$15,'Tageplanung April'!185:185,"Wahl 1")+SUMIFS('Tageplanung April'!$15:$15,'Tageplanung April'!185:185,"Wahl 2"))*(3+IF($D166="F",2,0))/5+(SUMIFS('Tageplanung August'!$20:$20,'Tageplanung August'!185:185,"KH")+SUMIFS('Tageplanung August'!$15:$15,'Tageplanung August'!185:185,"Orient.Ph.")+SUMIFS('Tageplanung August'!$15:$15,'Tageplanung August'!185:185,"Vertiefung")+SUMIFS('Tageplanung August'!$15:$15,'Tageplanung August'!185:185,"Wahl 1")+SUMIFS('Tageplanung August'!$15:$15,'Tageplanung August'!185:185,"Wahl 2"))*(3+IF($D166="F",2,0))/5+(SUMIFS('Tageplanung Oktober'!$20:$20,'Tageplanung Oktober'!185:185,"KH")+SUMIFS('Tageplanung Oktober'!$15:$15,'Tageplanung Oktober'!185:185,"Orient.Ph.")+SUMIFS('Tageplanung Oktober'!$15:$15,'Tageplanung Oktober'!185:185,"Vertiefung")+SUMIFS('Tageplanung Oktober'!$15:$15,'Tageplanung Oktober'!185:185,"Wahl 1")+SUMIFS('Tageplanung Oktober'!$15:$15,'Tageplanung Oktober'!185:185,"Wahl 2"))*(3+IF($D166="F",2,0))/5+SUMIFS('Blockplanung April'!$20:$20,'Blockplanung April'!185:185,"KH")+SUMIFS('Blockplanung April'!$15:$15,'Blockplanung April'!185:185,"Orient.Ph.")+SUMIFS('Blockplanung April'!$15:$15,'Blockplanung April'!185:185,"Vertiefung")+SUMIFS('Blockplanung April'!$15:$15,'Blockplanung April'!185:185,"Wahl 1")+SUMIFS('Blockplanung April'!$15:$15,'Blockplanung April'!185:185,"Wahl 2")+SUMIFS('Blockplanung August'!$20:$20,'Blockplanung August'!185:185,"KH")+SUMIFS('Blockplanung August'!$15:$15,'Blockplanung August'!185:185,"Orient.Ph.")+SUMIFS('Blockplanung August'!$15:$15,'Blockplanung August'!185:185,"Vertiefung")+SUMIFS('Blockplanung August'!$15:$15,'Blockplanung August'!185:185,"Wahl 1")+SUMIFS('Blockplanung August'!$15:$15,'Blockplanung August'!185:185,"Wahl 2")+SUMIFS('Blockplanung Oktober'!$20:$20,'Blockplanung Oktober'!185:185,"KH")+SUMIFS('Blockplanung Oktober'!$15:$15,'Blockplanung Oktober'!185:185,"Orient.Ph.")+SUMIFS('Blockplanung Oktober'!$15:$15,'Blockplanung Oktober'!185:185,"Vertiefung")+SUMIFS('Blockplanung Oktober'!$15:$15,'Blockplanung Oktober'!185:185,"Wahl 1")+SUMIFS('Blockplanung Oktober'!$15:$15,'Blockplanung Oktober'!185:185,"Wahl 2")</f>
        <v>91.2</v>
      </c>
      <c r="H166" s="9">
        <f>(SUMIFS('Tageplanung April'!$20:$20,'Tageplanung April'!185:185,"Päd")+SUMIFS('Tageplanung April'!$16:$16,'Tageplanung April'!185:185,"Orient.Ph.")+SUMIFS('Tageplanung April'!$16:$16,'Tageplanung April'!185:185,"Vertiefung")+SUMIFS('Tageplanung April'!$16:$16,'Tageplanung April'!185:185,"Wahl 1")+SUMIFS('Tageplanung April'!$16:$16,'Tageplanung April'!185:185,"Wahl 2"))*(3+IF($D166="F",2,0))/5+(SUMIFS('Tageplanung August'!$20:$20,'Tageplanung August'!185:185,"Päd")+SUMIFS('Tageplanung August'!$16:$16,'Tageplanung August'!185:185,"Orient.Ph.")+SUMIFS('Tageplanung August'!$16:$16,'Tageplanung August'!185:185,"Vertiefung")+SUMIFS('Tageplanung August'!$16:$16,'Tageplanung August'!185:185,"Wahl 1")+SUMIFS('Tageplanung August'!$16:$16,'Tageplanung August'!185:185,"Wahl 2"))*(3+IF($D166="F",2,0))/5+(SUMIFS('Tageplanung Oktober'!$20:$20,'Tageplanung Oktober'!185:185,"Päd")+SUMIFS('Tageplanung Oktober'!$16:$16,'Tageplanung Oktober'!185:185,"Orient.Ph.")+SUMIFS('Tageplanung Oktober'!$16:$16,'Tageplanung Oktober'!185:185,"Vertiefung")+SUMIFS('Tageplanung Oktober'!$16:$16,'Tageplanung Oktober'!185:185,"Wahl 1")+SUMIFS('Tageplanung Oktober'!$16:$16,'Tageplanung Oktober'!185:185,"Wahl 2"))*(3+IF($D166="F",2,0))/5+SUMIFS('Blockplanung April'!$20:$20,'Blockplanung April'!185:185,"Päd")+SUMIFS('Blockplanung April'!$16:$16,'Blockplanung April'!185:185,"Orient.Ph.")+SUMIFS('Blockplanung April'!$16:$16,'Blockplanung April'!185:185,"Vertiefung")+SUMIFS('Blockplanung April'!$16:$16,'Blockplanung April'!185:185,"Wahl 1")+SUMIFS('Blockplanung April'!$16:$16,'Blockplanung April'!185:185,"Wahl 2")+SUMIFS('Blockplanung August'!$20:$20,'Blockplanung August'!185:185,"Päd")+SUMIFS('Blockplanung August'!$16:$16,'Blockplanung August'!185:185,"Orient.Ph.")+SUMIFS('Blockplanung August'!$16:$16,'Blockplanung August'!185:185,"Vertiefung")+SUMIFS('Blockplanung August'!$16:$16,'Blockplanung August'!185:185,"Wahl 1")+SUMIFS('Blockplanung August'!$16:$16,'Blockplanung August'!185:185,"Wahl 2")+SUMIFS('Blockplanung Oktober'!$20:$20,'Blockplanung Oktober'!185:185,"Päd")+SUMIFS('Blockplanung Oktober'!$16:$16,'Blockplanung Oktober'!185:185,"Orient.Ph.")+SUMIFS('Blockplanung Oktober'!$16:$16,'Blockplanung Oktober'!185:185,"Vertiefung")+SUMIFS('Blockplanung Oktober'!$16:$16,'Blockplanung Oktober'!185:185,"Wahl 1")+SUMIFS('Blockplanung Oktober'!$16:$16,'Blockplanung Oktober'!185:185,"Wahl 2")</f>
        <v>8.8000000000000007</v>
      </c>
      <c r="I166" s="9">
        <f>(SUMIFS('Tageplanung April'!$20:$20,'Tageplanung April'!185:185,"Psych")+SUMIFS('Tageplanung April'!$19:$19,'Tageplanung April'!185:185,"Orient.Ph.")+SUMIFS('Tageplanung April'!$19:$19,'Tageplanung April'!185:185,"Vertiefung")+SUMIFS('Tageplanung April'!$19:$19,'Tageplanung April'!185:185,"Wahl 1")+SUMIFS('Tageplanung April'!$19:$19,'Tageplanung April'!185:185,"Wahl 2"))*(3+IF($D166="F",2,0))/5+(SUMIFS('Tageplanung August'!$20:$20,'Tageplanung August'!185:185,"Psych")+SUMIFS('Tageplanung August'!$19:$19,'Tageplanung August'!185:185,"Orient.Ph.")+SUMIFS('Tageplanung August'!$19:$19,'Tageplanung August'!185:185,"Vertiefung")+SUMIFS('Tageplanung August'!$19:$19,'Tageplanung August'!185:185,"Wahl 1")+SUMIFS('Tageplanung August'!$19:$19,'Tageplanung August'!185:185,"Wahl 2"))*(3+IF($D166="F",2,0))/5+(SUMIFS('Tageplanung Oktober'!$20:$20,'Tageplanung Oktober'!185:185,"Psych")+SUMIFS('Tageplanung Oktober'!$19:$19,'Tageplanung Oktober'!185:185,"Orient.Ph.")+SUMIFS('Tageplanung Oktober'!$19:$19,'Tageplanung Oktober'!185:185,"Vertiefung")+SUMIFS('Tageplanung Oktober'!$19:$19,'Tageplanung Oktober'!185:185,"Wahl 1")+SUMIFS('Tageplanung Oktober'!$19:$19,'Tageplanung Oktober'!185:185,"Wahl 2"))*(3+IF($D166="F",2,0))/5+SUMIFS('Blockplanung April'!$20:$20,'Blockplanung April'!185:185,"Psych")+SUMIFS('Blockplanung April'!$19:$19,'Blockplanung April'!185:185,"Orient.Ph.")+SUMIFS('Blockplanung April'!$19:$19,'Blockplanung April'!185:185,"Vertiefung")+SUMIFS('Blockplanung April'!$19:$19,'Blockplanung April'!185:185,"Wahl 1")+SUMIFS('Blockplanung April'!$19:$19,'Blockplanung April'!185:185,"Wahl 2")+SUMIFS('Blockplanung August'!$20:$20,'Blockplanung August'!185:185,"Psych")+SUMIFS('Blockplanung August'!$19:$19,'Blockplanung August'!185:185,"Orient.Ph.")+SUMIFS('Blockplanung August'!$19:$19,'Blockplanung August'!185:185,"Vertiefung")+SUMIFS('Blockplanung August'!$19:$19,'Blockplanung August'!185:185,"Wahl 1")+SUMIFS('Blockplanung August'!$19:$19,'Blockplanung August'!185:185,"Wahl 2")+SUMIFS('Blockplanung Oktober'!$20:$20,'Blockplanung Oktober'!185:185,"Psych")+SUMIFS('Blockplanung Oktober'!$19:$19,'Blockplanung Oktober'!185:185,"Orient.Ph.")+SUMIFS('Blockplanung Oktober'!$19:$19,'Blockplanung Oktober'!185:185,"Vertiefung")+SUMIFS('Blockplanung Oktober'!$19:$19,'Blockplanung Oktober'!185:185,"Wahl 1")+SUMIFS('Blockplanung Oktober'!$19:$19,'Blockplanung Oktober'!185:185,"Wahl 2")</f>
        <v>0</v>
      </c>
      <c r="J166" s="9">
        <f t="shared" si="14"/>
        <v>504</v>
      </c>
      <c r="K166" s="9">
        <f t="shared" si="10"/>
        <v>198</v>
      </c>
      <c r="L166" s="9">
        <f t="shared" si="11"/>
        <v>72</v>
      </c>
      <c r="M166" s="9">
        <f t="shared" si="12"/>
        <v>18</v>
      </c>
      <c r="N166" s="7">
        <f t="shared" si="13"/>
        <v>120</v>
      </c>
      <c r="O166" s="316"/>
    </row>
    <row r="167" spans="1:15" x14ac:dyDescent="0.2">
      <c r="A167" s="253"/>
      <c r="B167" s="308"/>
      <c r="C167" s="11">
        <v>21</v>
      </c>
      <c r="D167" s="39"/>
      <c r="E167" s="9">
        <f>(SUMIFS('Tageplanung April'!$20:$20,'Tageplanung April'!186:186,"APH")+SUMIFS('Tageplanung April'!$18:$18,'Tageplanung April'!186:186,"Orient.Ph.")+SUMIFS('Tageplanung April'!$18:$18,'Tageplanung April'!186:186,"Vertiefung")+SUMIFS('Tageplanung April'!$18:$18,'Tageplanung April'!186:186,"Wahl 1")+SUMIFS('Tageplanung April'!$18:$18,'Tageplanung April'!186:186,"Wahl 2"))*(3+IF($D167="F",2,0))/5+(SUMIFS('Tageplanung August'!$20:$20,'Tageplanung August'!186:186,"APH")+SUMIFS('Tageplanung August'!$18:$18,'Tageplanung August'!186:186,"Orient.Ph.")+SUMIFS('Tageplanung August'!$18:$18,'Tageplanung August'!186:186,"Vertiefung")+SUMIFS('Tageplanung August'!$18:$18,'Tageplanung August'!186:186,"Wahl 1")+SUMIFS('Tageplanung August'!$18:$18,'Tageplanung August'!186:186,"Wahl 2"))*(3+IF($D167="F",2,0))/5+(SUMIFS('Tageplanung Oktober'!$20:$20,'Tageplanung Oktober'!186:186,"APH")+SUMIFS('Tageplanung Oktober'!$18:$18,'Tageplanung Oktober'!186:186,"Orient.Ph.")+SUMIFS('Tageplanung Oktober'!$18:$18,'Tageplanung Oktober'!186:186,"Vertiefung")+SUMIFS('Tageplanung Oktober'!$18:$18,'Tageplanung Oktober'!186:186,"Wahl 1")+SUMIFS('Tageplanung Oktober'!$18:$18,'Tageplanung Oktober'!186:186,"Wahl 2"))*(3+IF($D167="F",2,0))/5+SUMIFS('Blockplanung April'!$20:$20,'Blockplanung April'!186:186,"APH")+SUMIFS('Blockplanung April'!$18:$18,'Blockplanung April'!186:186,"Orient.Ph.")+SUMIFS('Blockplanung April'!$18:$18,'Blockplanung April'!186:186,"Vertiefung")+SUMIFS('Blockplanung April'!$18:$18,'Blockplanung April'!186:186,"Wahl 1")+SUMIFS('Blockplanung April'!$18:$18,'Blockplanung April'!186:186,"Wahl 2")+SUMIFS('Blockplanung August'!$20:$20,'Blockplanung August'!186:186,"APH")+SUMIFS('Blockplanung August'!$18:$18,'Blockplanung August'!186:186,"Orient.Ph.")+SUMIFS('Blockplanung August'!$18:$18,'Blockplanung August'!186:186,"Vertiefung")+SUMIFS('Blockplanung August'!$18:$18,'Blockplanung August'!186:186,"Wahl 1")+SUMIFS('Blockplanung August'!$18:$18,'Blockplanung August'!186:186,"Wahl 2")+SUMIFS('Blockplanung Oktober'!$20:$20,'Blockplanung Oktober'!186:186,"APH")+SUMIFS('Blockplanung Oktober'!$18:$18,'Blockplanung Oktober'!186:186,"Orient.Ph.")+SUMIFS('Blockplanung Oktober'!$18:$18,'Blockplanung Oktober'!186:186,"Vertiefung")+SUMIFS('Blockplanung Oktober'!$18:$18,'Blockplanung Oktober'!186:186,"Wahl 1")+SUMIFS('Blockplanung Oktober'!$18:$18,'Blockplanung Oktober'!186:186,"Wahl 2")</f>
        <v>182.4</v>
      </c>
      <c r="F167" s="9">
        <f>(SUMIFS('Tageplanung April'!$20:$20,'Tageplanung April'!186:186,"AD")+SUMIFS('Tageplanung April'!$17:$17,'Tageplanung April'!186:186,"Orient.Ph.")+SUMIFS('Tageplanung April'!$17:$17,'Tageplanung April'!186:186,"Vertiefung")+SUMIFS('Tageplanung April'!$17:$17,'Tageplanung April'!186:186,"Wahl 1")+SUMIFS('Tageplanung April'!$17:$17,'Tageplanung April'!186:186,"Wahl 2"))*(3+IF($D167="F",2,0))/5+(SUMIFS('Tageplanung August'!$20:$20,'Tageplanung August'!186:186,"AD")+SUMIFS('Tageplanung August'!$17:$17,'Tageplanung August'!186:186,"Orient.Ph.")+SUMIFS('Tageplanung August'!$17:$17,'Tageplanung August'!186:186,"Vertiefung")+SUMIFS('Tageplanung August'!$17:$17,'Tageplanung August'!186:186,"Wahl 1")+SUMIFS('Tageplanung August'!$17:$17,'Tageplanung August'!186:186,"Wahl 2"))*(3+IF($D167="F",2,0))/5+(SUMIFS('Tageplanung Oktober'!$20:$20,'Tageplanung Oktober'!186:186,"AD")+SUMIFS('Tageplanung Oktober'!$17:$17,'Tageplanung Oktober'!186:186,"Orient.Ph.")+SUMIFS('Tageplanung Oktober'!$17:$17,'Tageplanung Oktober'!186:186,"Vertiefung")+SUMIFS('Tageplanung Oktober'!$17:$17,'Tageplanung Oktober'!186:186,"Wahl 1")+SUMIFS('Tageplanung Oktober'!$17:$17,'Tageplanung Oktober'!186:186,"Wahl 2"))*(3+IF($D167="F",2,0))/5+SUMIFS('Blockplanung April'!$20:$20,'Blockplanung April'!186:186,"AD")+SUMIFS('Blockplanung April'!$17:$17,'Blockplanung April'!186:186,"Orient.Ph.")+SUMIFS('Blockplanung April'!$17:$17,'Blockplanung April'!186:186,"Vertiefung")+SUMIFS('Blockplanung April'!$17:$17,'Blockplanung April'!186:186,"Wahl 1")+SUMIFS('Blockplanung April'!$17:$17,'Blockplanung April'!186:186,"Wahl 2")+SUMIFS('Blockplanung August'!$20:$20,'Blockplanung August'!186:186,"AD")+SUMIFS('Blockplanung August'!$17:$17,'Blockplanung August'!186:186,"Orient.Ph.")+SUMIFS('Blockplanung August'!$17:$17,'Blockplanung August'!186:186,"Vertiefung")+SUMIFS('Blockplanung August'!$17:$17,'Blockplanung August'!186:186,"Wahl 1")+SUMIFS('Blockplanung August'!$17:$17,'Blockplanung August'!186:186,"Wahl 2")+SUMIFS('Blockplanung Oktober'!$20:$20,'Blockplanung Oktober'!186:186,"AD")+SUMIFS('Blockplanung Oktober'!$17:$17,'Blockplanung Oktober'!186:186,"Orient.Ph.")+SUMIFS('Blockplanung Oktober'!$17:$17,'Blockplanung Oktober'!186:186,"Vertiefung")+SUMIFS('Blockplanung Oktober'!$17:$17,'Blockplanung Oktober'!186:186,"Wahl 1")+SUMIFS('Blockplanung Oktober'!$17:$17,'Blockplanung Oktober'!186:186,"Wahl 2")</f>
        <v>136.80000000000001</v>
      </c>
      <c r="G167" s="9">
        <f>(SUMIFS('Tageplanung April'!$20:$20,'Tageplanung April'!186:186,"KH")+SUMIFS('Tageplanung April'!$15:$15,'Tageplanung April'!186:186,"Orient.Ph.")+SUMIFS('Tageplanung April'!$15:$15,'Tageplanung April'!186:186,"Vertiefung")+SUMIFS('Tageplanung April'!$15:$15,'Tageplanung April'!186:186,"Wahl 1")+SUMIFS('Tageplanung April'!$15:$15,'Tageplanung April'!186:186,"Wahl 2"))*(3+IF($D167="F",2,0))/5+(SUMIFS('Tageplanung August'!$20:$20,'Tageplanung August'!186:186,"KH")+SUMIFS('Tageplanung August'!$15:$15,'Tageplanung August'!186:186,"Orient.Ph.")+SUMIFS('Tageplanung August'!$15:$15,'Tageplanung August'!186:186,"Vertiefung")+SUMIFS('Tageplanung August'!$15:$15,'Tageplanung August'!186:186,"Wahl 1")+SUMIFS('Tageplanung August'!$15:$15,'Tageplanung August'!186:186,"Wahl 2"))*(3+IF($D167="F",2,0))/5+(SUMIFS('Tageplanung Oktober'!$20:$20,'Tageplanung Oktober'!186:186,"KH")+SUMIFS('Tageplanung Oktober'!$15:$15,'Tageplanung Oktober'!186:186,"Orient.Ph.")+SUMIFS('Tageplanung Oktober'!$15:$15,'Tageplanung Oktober'!186:186,"Vertiefung")+SUMIFS('Tageplanung Oktober'!$15:$15,'Tageplanung Oktober'!186:186,"Wahl 1")+SUMIFS('Tageplanung Oktober'!$15:$15,'Tageplanung Oktober'!186:186,"Wahl 2"))*(3+IF($D167="F",2,0))/5+SUMIFS('Blockplanung April'!$20:$20,'Blockplanung April'!186:186,"KH")+SUMIFS('Blockplanung April'!$15:$15,'Blockplanung April'!186:186,"Orient.Ph.")+SUMIFS('Blockplanung April'!$15:$15,'Blockplanung April'!186:186,"Vertiefung")+SUMIFS('Blockplanung April'!$15:$15,'Blockplanung April'!186:186,"Wahl 1")+SUMIFS('Blockplanung April'!$15:$15,'Blockplanung April'!186:186,"Wahl 2")+SUMIFS('Blockplanung August'!$20:$20,'Blockplanung August'!186:186,"KH")+SUMIFS('Blockplanung August'!$15:$15,'Blockplanung August'!186:186,"Orient.Ph.")+SUMIFS('Blockplanung August'!$15:$15,'Blockplanung August'!186:186,"Vertiefung")+SUMIFS('Blockplanung August'!$15:$15,'Blockplanung August'!186:186,"Wahl 1")+SUMIFS('Blockplanung August'!$15:$15,'Blockplanung August'!186:186,"Wahl 2")+SUMIFS('Blockplanung Oktober'!$20:$20,'Blockplanung Oktober'!186:186,"KH")+SUMIFS('Blockplanung Oktober'!$15:$15,'Blockplanung Oktober'!186:186,"Orient.Ph.")+SUMIFS('Blockplanung Oktober'!$15:$15,'Blockplanung Oktober'!186:186,"Vertiefung")+SUMIFS('Blockplanung Oktober'!$15:$15,'Blockplanung Oktober'!186:186,"Wahl 1")+SUMIFS('Blockplanung Oktober'!$15:$15,'Blockplanung Oktober'!186:186,"Wahl 2")</f>
        <v>107.2</v>
      </c>
      <c r="H167" s="9">
        <f>(SUMIFS('Tageplanung April'!$20:$20,'Tageplanung April'!186:186,"Päd")+SUMIFS('Tageplanung April'!$16:$16,'Tageplanung April'!186:186,"Orient.Ph.")+SUMIFS('Tageplanung April'!$16:$16,'Tageplanung April'!186:186,"Vertiefung")+SUMIFS('Tageplanung April'!$16:$16,'Tageplanung April'!186:186,"Wahl 1")+SUMIFS('Tageplanung April'!$16:$16,'Tageplanung April'!186:186,"Wahl 2"))*(3+IF($D167="F",2,0))/5+(SUMIFS('Tageplanung August'!$20:$20,'Tageplanung August'!186:186,"Päd")+SUMIFS('Tageplanung August'!$16:$16,'Tageplanung August'!186:186,"Orient.Ph.")+SUMIFS('Tageplanung August'!$16:$16,'Tageplanung August'!186:186,"Vertiefung")+SUMIFS('Tageplanung August'!$16:$16,'Tageplanung August'!186:186,"Wahl 1")+SUMIFS('Tageplanung August'!$16:$16,'Tageplanung August'!186:186,"Wahl 2"))*(3+IF($D167="F",2,0))/5+(SUMIFS('Tageplanung Oktober'!$20:$20,'Tageplanung Oktober'!186:186,"Päd")+SUMIFS('Tageplanung Oktober'!$16:$16,'Tageplanung Oktober'!186:186,"Orient.Ph.")+SUMIFS('Tageplanung Oktober'!$16:$16,'Tageplanung Oktober'!186:186,"Vertiefung")+SUMIFS('Tageplanung Oktober'!$16:$16,'Tageplanung Oktober'!186:186,"Wahl 1")+SUMIFS('Tageplanung Oktober'!$16:$16,'Tageplanung Oktober'!186:186,"Wahl 2"))*(3+IF($D167="F",2,0))/5+SUMIFS('Blockplanung April'!$20:$20,'Blockplanung April'!186:186,"Päd")+SUMIFS('Blockplanung April'!$16:$16,'Blockplanung April'!186:186,"Orient.Ph.")+SUMIFS('Blockplanung April'!$16:$16,'Blockplanung April'!186:186,"Vertiefung")+SUMIFS('Blockplanung April'!$16:$16,'Blockplanung April'!186:186,"Wahl 1")+SUMIFS('Blockplanung April'!$16:$16,'Blockplanung April'!186:186,"Wahl 2")+SUMIFS('Blockplanung August'!$20:$20,'Blockplanung August'!186:186,"Päd")+SUMIFS('Blockplanung August'!$16:$16,'Blockplanung August'!186:186,"Orient.Ph.")+SUMIFS('Blockplanung August'!$16:$16,'Blockplanung August'!186:186,"Vertiefung")+SUMIFS('Blockplanung August'!$16:$16,'Blockplanung August'!186:186,"Wahl 1")+SUMIFS('Blockplanung August'!$16:$16,'Blockplanung August'!186:186,"Wahl 2")+SUMIFS('Blockplanung Oktober'!$20:$20,'Blockplanung Oktober'!186:186,"Päd")+SUMIFS('Blockplanung Oktober'!$16:$16,'Blockplanung Oktober'!186:186,"Orient.Ph.")+SUMIFS('Blockplanung Oktober'!$16:$16,'Blockplanung Oktober'!186:186,"Vertiefung")+SUMIFS('Blockplanung Oktober'!$16:$16,'Blockplanung Oktober'!186:186,"Wahl 1")+SUMIFS('Blockplanung Oktober'!$16:$16,'Blockplanung Oktober'!186:186,"Wahl 2")</f>
        <v>12.8</v>
      </c>
      <c r="I167" s="9">
        <f>(SUMIFS('Tageplanung April'!$20:$20,'Tageplanung April'!186:186,"Psych")+SUMIFS('Tageplanung April'!$19:$19,'Tageplanung April'!186:186,"Orient.Ph.")+SUMIFS('Tageplanung April'!$19:$19,'Tageplanung April'!186:186,"Vertiefung")+SUMIFS('Tageplanung April'!$19:$19,'Tageplanung April'!186:186,"Wahl 1")+SUMIFS('Tageplanung April'!$19:$19,'Tageplanung April'!186:186,"Wahl 2"))*(3+IF($D167="F",2,0))/5+(SUMIFS('Tageplanung August'!$20:$20,'Tageplanung August'!186:186,"Psych")+SUMIFS('Tageplanung August'!$19:$19,'Tageplanung August'!186:186,"Orient.Ph.")+SUMIFS('Tageplanung August'!$19:$19,'Tageplanung August'!186:186,"Vertiefung")+SUMIFS('Tageplanung August'!$19:$19,'Tageplanung August'!186:186,"Wahl 1")+SUMIFS('Tageplanung August'!$19:$19,'Tageplanung August'!186:186,"Wahl 2"))*(3+IF($D167="F",2,0))/5+(SUMIFS('Tageplanung Oktober'!$20:$20,'Tageplanung Oktober'!186:186,"Psych")+SUMIFS('Tageplanung Oktober'!$19:$19,'Tageplanung Oktober'!186:186,"Orient.Ph.")+SUMIFS('Tageplanung Oktober'!$19:$19,'Tageplanung Oktober'!186:186,"Vertiefung")+SUMIFS('Tageplanung Oktober'!$19:$19,'Tageplanung Oktober'!186:186,"Wahl 1")+SUMIFS('Tageplanung Oktober'!$19:$19,'Tageplanung Oktober'!186:186,"Wahl 2"))*(3+IF($D167="F",2,0))/5+SUMIFS('Blockplanung April'!$20:$20,'Blockplanung April'!186:186,"Psych")+SUMIFS('Blockplanung April'!$19:$19,'Blockplanung April'!186:186,"Orient.Ph.")+SUMIFS('Blockplanung April'!$19:$19,'Blockplanung April'!186:186,"Vertiefung")+SUMIFS('Blockplanung April'!$19:$19,'Blockplanung April'!186:186,"Wahl 1")+SUMIFS('Blockplanung April'!$19:$19,'Blockplanung April'!186:186,"Wahl 2")+SUMIFS('Blockplanung August'!$20:$20,'Blockplanung August'!186:186,"Psych")+SUMIFS('Blockplanung August'!$19:$19,'Blockplanung August'!186:186,"Orient.Ph.")+SUMIFS('Blockplanung August'!$19:$19,'Blockplanung August'!186:186,"Vertiefung")+SUMIFS('Blockplanung August'!$19:$19,'Blockplanung August'!186:186,"Wahl 1")+SUMIFS('Blockplanung August'!$19:$19,'Blockplanung August'!186:186,"Wahl 2")+SUMIFS('Blockplanung Oktober'!$20:$20,'Blockplanung Oktober'!186:186,"Psych")+SUMIFS('Blockplanung Oktober'!$19:$19,'Blockplanung Oktober'!186:186,"Orient.Ph.")+SUMIFS('Blockplanung Oktober'!$19:$19,'Blockplanung Oktober'!186:186,"Vertiefung")+SUMIFS('Blockplanung Oktober'!$19:$19,'Blockplanung Oktober'!186:186,"Wahl 1")+SUMIFS('Blockplanung Oktober'!$19:$19,'Blockplanung Oktober'!186:186,"Wahl 2")</f>
        <v>0</v>
      </c>
      <c r="J167" s="9">
        <f t="shared" si="14"/>
        <v>504</v>
      </c>
      <c r="K167" s="9">
        <f t="shared" si="10"/>
        <v>198</v>
      </c>
      <c r="L167" s="9">
        <f t="shared" si="11"/>
        <v>72</v>
      </c>
      <c r="M167" s="9">
        <f t="shared" si="12"/>
        <v>18</v>
      </c>
      <c r="N167" s="7">
        <f t="shared" si="13"/>
        <v>120</v>
      </c>
      <c r="O167" s="316"/>
    </row>
    <row r="168" spans="1:15" x14ac:dyDescent="0.2">
      <c r="A168" s="253"/>
      <c r="B168" s="308"/>
      <c r="C168" s="11">
        <v>22</v>
      </c>
      <c r="D168" s="39" t="s">
        <v>27</v>
      </c>
      <c r="E168" s="9">
        <f>(SUMIFS('Tageplanung April'!$20:$20,'Tageplanung April'!187:187,"APH")+SUMIFS('Tageplanung April'!$18:$18,'Tageplanung April'!187:187,"Orient.Ph.")+SUMIFS('Tageplanung April'!$18:$18,'Tageplanung April'!187:187,"Vertiefung")+SUMIFS('Tageplanung April'!$18:$18,'Tageplanung April'!187:187,"Wahl 1")+SUMIFS('Tageplanung April'!$18:$18,'Tageplanung April'!187:187,"Wahl 2"))*(3+IF($D168="F",2,0))/5+(SUMIFS('Tageplanung August'!$20:$20,'Tageplanung August'!187:187,"APH")+SUMIFS('Tageplanung August'!$18:$18,'Tageplanung August'!187:187,"Orient.Ph.")+SUMIFS('Tageplanung August'!$18:$18,'Tageplanung August'!187:187,"Vertiefung")+SUMIFS('Tageplanung August'!$18:$18,'Tageplanung August'!187:187,"Wahl 1")+SUMIFS('Tageplanung August'!$18:$18,'Tageplanung August'!187:187,"Wahl 2"))*(3+IF($D168="F",2,0))/5+(SUMIFS('Tageplanung Oktober'!$20:$20,'Tageplanung Oktober'!187:187,"APH")+SUMIFS('Tageplanung Oktober'!$18:$18,'Tageplanung Oktober'!187:187,"Orient.Ph.")+SUMIFS('Tageplanung Oktober'!$18:$18,'Tageplanung Oktober'!187:187,"Vertiefung")+SUMIFS('Tageplanung Oktober'!$18:$18,'Tageplanung Oktober'!187:187,"Wahl 1")+SUMIFS('Tageplanung Oktober'!$18:$18,'Tageplanung Oktober'!187:187,"Wahl 2"))*(3+IF($D168="F",2,0))/5+SUMIFS('Blockplanung April'!$20:$20,'Blockplanung April'!187:187,"APH")+SUMIFS('Blockplanung April'!$18:$18,'Blockplanung April'!187:187,"Orient.Ph.")+SUMIFS('Blockplanung April'!$18:$18,'Blockplanung April'!187:187,"Vertiefung")+SUMIFS('Blockplanung April'!$18:$18,'Blockplanung April'!187:187,"Wahl 1")+SUMIFS('Blockplanung April'!$18:$18,'Blockplanung April'!187:187,"Wahl 2")+SUMIFS('Blockplanung August'!$20:$20,'Blockplanung August'!187:187,"APH")+SUMIFS('Blockplanung August'!$18:$18,'Blockplanung August'!187:187,"Orient.Ph.")+SUMIFS('Blockplanung August'!$18:$18,'Blockplanung August'!187:187,"Vertiefung")+SUMIFS('Blockplanung August'!$18:$18,'Blockplanung August'!187:187,"Wahl 1")+SUMIFS('Blockplanung August'!$18:$18,'Blockplanung August'!187:187,"Wahl 2")+SUMIFS('Blockplanung Oktober'!$20:$20,'Blockplanung Oktober'!187:187,"APH")+SUMIFS('Blockplanung Oktober'!$18:$18,'Blockplanung Oktober'!187:187,"Orient.Ph.")+SUMIFS('Blockplanung Oktober'!$18:$18,'Blockplanung Oktober'!187:187,"Vertiefung")+SUMIFS('Blockplanung Oktober'!$18:$18,'Blockplanung Oktober'!187:187,"Wahl 1")+SUMIFS('Blockplanung Oktober'!$18:$18,'Blockplanung Oktober'!187:187,"Wahl 2")</f>
        <v>136</v>
      </c>
      <c r="F168" s="9">
        <f>(SUMIFS('Tageplanung April'!$20:$20,'Tageplanung April'!187:187,"AD")+SUMIFS('Tageplanung April'!$17:$17,'Tageplanung April'!187:187,"Orient.Ph.")+SUMIFS('Tageplanung April'!$17:$17,'Tageplanung April'!187:187,"Vertiefung")+SUMIFS('Tageplanung April'!$17:$17,'Tageplanung April'!187:187,"Wahl 1")+SUMIFS('Tageplanung April'!$17:$17,'Tageplanung April'!187:187,"Wahl 2"))*(3+IF($D168="F",2,0))/5+(SUMIFS('Tageplanung August'!$20:$20,'Tageplanung August'!187:187,"AD")+SUMIFS('Tageplanung August'!$17:$17,'Tageplanung August'!187:187,"Orient.Ph.")+SUMIFS('Tageplanung August'!$17:$17,'Tageplanung August'!187:187,"Vertiefung")+SUMIFS('Tageplanung August'!$17:$17,'Tageplanung August'!187:187,"Wahl 1")+SUMIFS('Tageplanung August'!$17:$17,'Tageplanung August'!187:187,"Wahl 2"))*(3+IF($D168="F",2,0))/5+(SUMIFS('Tageplanung Oktober'!$20:$20,'Tageplanung Oktober'!187:187,"AD")+SUMIFS('Tageplanung Oktober'!$17:$17,'Tageplanung Oktober'!187:187,"Orient.Ph.")+SUMIFS('Tageplanung Oktober'!$17:$17,'Tageplanung Oktober'!187:187,"Vertiefung")+SUMIFS('Tageplanung Oktober'!$17:$17,'Tageplanung Oktober'!187:187,"Wahl 1")+SUMIFS('Tageplanung Oktober'!$17:$17,'Tageplanung Oktober'!187:187,"Wahl 2"))*(3+IF($D168="F",2,0))/5+SUMIFS('Blockplanung April'!$20:$20,'Blockplanung April'!187:187,"AD")+SUMIFS('Blockplanung April'!$17:$17,'Blockplanung April'!187:187,"Orient.Ph.")+SUMIFS('Blockplanung April'!$17:$17,'Blockplanung April'!187:187,"Vertiefung")+SUMIFS('Blockplanung April'!$17:$17,'Blockplanung April'!187:187,"Wahl 1")+SUMIFS('Blockplanung April'!$17:$17,'Blockplanung April'!187:187,"Wahl 2")+SUMIFS('Blockplanung August'!$20:$20,'Blockplanung August'!187:187,"AD")+SUMIFS('Blockplanung August'!$17:$17,'Blockplanung August'!187:187,"Orient.Ph.")+SUMIFS('Blockplanung August'!$17:$17,'Blockplanung August'!187:187,"Vertiefung")+SUMIFS('Blockplanung August'!$17:$17,'Blockplanung August'!187:187,"Wahl 1")+SUMIFS('Blockplanung August'!$17:$17,'Blockplanung August'!187:187,"Wahl 2")+SUMIFS('Blockplanung Oktober'!$20:$20,'Blockplanung Oktober'!187:187,"AD")+SUMIFS('Blockplanung Oktober'!$17:$17,'Blockplanung Oktober'!187:187,"Orient.Ph.")+SUMIFS('Blockplanung Oktober'!$17:$17,'Blockplanung Oktober'!187:187,"Vertiefung")+SUMIFS('Blockplanung Oktober'!$17:$17,'Blockplanung Oktober'!187:187,"Wahl 1")+SUMIFS('Blockplanung Oktober'!$17:$17,'Blockplanung Oktober'!187:187,"Wahl 2")</f>
        <v>110</v>
      </c>
      <c r="G168" s="9">
        <f>(SUMIFS('Tageplanung April'!$20:$20,'Tageplanung April'!187:187,"KH")+SUMIFS('Tageplanung April'!$15:$15,'Tageplanung April'!187:187,"Orient.Ph.")+SUMIFS('Tageplanung April'!$15:$15,'Tageplanung April'!187:187,"Vertiefung")+SUMIFS('Tageplanung April'!$15:$15,'Tageplanung April'!187:187,"Wahl 1")+SUMIFS('Tageplanung April'!$15:$15,'Tageplanung April'!187:187,"Wahl 2"))*(3+IF($D168="F",2,0))/5+(SUMIFS('Tageplanung August'!$20:$20,'Tageplanung August'!187:187,"KH")+SUMIFS('Tageplanung August'!$15:$15,'Tageplanung August'!187:187,"Orient.Ph.")+SUMIFS('Tageplanung August'!$15:$15,'Tageplanung August'!187:187,"Vertiefung")+SUMIFS('Tageplanung August'!$15:$15,'Tageplanung August'!187:187,"Wahl 1")+SUMIFS('Tageplanung August'!$15:$15,'Tageplanung August'!187:187,"Wahl 2"))*(3+IF($D168="F",2,0))/5+(SUMIFS('Tageplanung Oktober'!$20:$20,'Tageplanung Oktober'!187:187,"KH")+SUMIFS('Tageplanung Oktober'!$15:$15,'Tageplanung Oktober'!187:187,"Orient.Ph.")+SUMIFS('Tageplanung Oktober'!$15:$15,'Tageplanung Oktober'!187:187,"Vertiefung")+SUMIFS('Tageplanung Oktober'!$15:$15,'Tageplanung Oktober'!187:187,"Wahl 1")+SUMIFS('Tageplanung Oktober'!$15:$15,'Tageplanung Oktober'!187:187,"Wahl 2"))*(3+IF($D168="F",2,0))/5+SUMIFS('Blockplanung April'!$20:$20,'Blockplanung April'!187:187,"KH")+SUMIFS('Blockplanung April'!$15:$15,'Blockplanung April'!187:187,"Orient.Ph.")+SUMIFS('Blockplanung April'!$15:$15,'Blockplanung April'!187:187,"Vertiefung")+SUMIFS('Blockplanung April'!$15:$15,'Blockplanung April'!187:187,"Wahl 1")+SUMIFS('Blockplanung April'!$15:$15,'Blockplanung April'!187:187,"Wahl 2")+SUMIFS('Blockplanung August'!$20:$20,'Blockplanung August'!187:187,"KH")+SUMIFS('Blockplanung August'!$15:$15,'Blockplanung August'!187:187,"Orient.Ph.")+SUMIFS('Blockplanung August'!$15:$15,'Blockplanung August'!187:187,"Vertiefung")+SUMIFS('Blockplanung August'!$15:$15,'Blockplanung August'!187:187,"Wahl 1")+SUMIFS('Blockplanung August'!$15:$15,'Blockplanung August'!187:187,"Wahl 2")+SUMIFS('Blockplanung Oktober'!$20:$20,'Blockplanung Oktober'!187:187,"KH")+SUMIFS('Blockplanung Oktober'!$15:$15,'Blockplanung Oktober'!187:187,"Orient.Ph.")+SUMIFS('Blockplanung Oktober'!$15:$15,'Blockplanung Oktober'!187:187,"Vertiefung")+SUMIFS('Blockplanung Oktober'!$15:$15,'Blockplanung Oktober'!187:187,"Wahl 1")+SUMIFS('Blockplanung Oktober'!$15:$15,'Blockplanung Oktober'!187:187,"Wahl 2")</f>
        <v>100</v>
      </c>
      <c r="H168" s="9">
        <f>(SUMIFS('Tageplanung April'!$20:$20,'Tageplanung April'!187:187,"Päd")+SUMIFS('Tageplanung April'!$16:$16,'Tageplanung April'!187:187,"Orient.Ph.")+SUMIFS('Tageplanung April'!$16:$16,'Tageplanung April'!187:187,"Vertiefung")+SUMIFS('Tageplanung April'!$16:$16,'Tageplanung April'!187:187,"Wahl 1")+SUMIFS('Tageplanung April'!$16:$16,'Tageplanung April'!187:187,"Wahl 2"))*(3+IF($D168="F",2,0))/5+(SUMIFS('Tageplanung August'!$20:$20,'Tageplanung August'!187:187,"Päd")+SUMIFS('Tageplanung August'!$16:$16,'Tageplanung August'!187:187,"Orient.Ph.")+SUMIFS('Tageplanung August'!$16:$16,'Tageplanung August'!187:187,"Vertiefung")+SUMIFS('Tageplanung August'!$16:$16,'Tageplanung August'!187:187,"Wahl 1")+SUMIFS('Tageplanung August'!$16:$16,'Tageplanung August'!187:187,"Wahl 2"))*(3+IF($D168="F",2,0))/5+(SUMIFS('Tageplanung Oktober'!$20:$20,'Tageplanung Oktober'!187:187,"Päd")+SUMIFS('Tageplanung Oktober'!$16:$16,'Tageplanung Oktober'!187:187,"Orient.Ph.")+SUMIFS('Tageplanung Oktober'!$16:$16,'Tageplanung Oktober'!187:187,"Vertiefung")+SUMIFS('Tageplanung Oktober'!$16:$16,'Tageplanung Oktober'!187:187,"Wahl 1")+SUMIFS('Tageplanung Oktober'!$16:$16,'Tageplanung Oktober'!187:187,"Wahl 2"))*(3+IF($D168="F",2,0))/5+SUMIFS('Blockplanung April'!$20:$20,'Blockplanung April'!187:187,"Päd")+SUMIFS('Blockplanung April'!$16:$16,'Blockplanung April'!187:187,"Orient.Ph.")+SUMIFS('Blockplanung April'!$16:$16,'Blockplanung April'!187:187,"Vertiefung")+SUMIFS('Blockplanung April'!$16:$16,'Blockplanung April'!187:187,"Wahl 1")+SUMIFS('Blockplanung April'!$16:$16,'Blockplanung April'!187:187,"Wahl 2")+SUMIFS('Blockplanung August'!$20:$20,'Blockplanung August'!187:187,"Päd")+SUMIFS('Blockplanung August'!$16:$16,'Blockplanung August'!187:187,"Orient.Ph.")+SUMIFS('Blockplanung August'!$16:$16,'Blockplanung August'!187:187,"Vertiefung")+SUMIFS('Blockplanung August'!$16:$16,'Blockplanung August'!187:187,"Wahl 1")+SUMIFS('Blockplanung August'!$16:$16,'Blockplanung August'!187:187,"Wahl 2")+SUMIFS('Blockplanung Oktober'!$20:$20,'Blockplanung Oktober'!187:187,"Päd")+SUMIFS('Blockplanung Oktober'!$16:$16,'Blockplanung Oktober'!187:187,"Orient.Ph.")+SUMIFS('Blockplanung Oktober'!$16:$16,'Blockplanung Oktober'!187:187,"Vertiefung")+SUMIFS('Blockplanung Oktober'!$16:$16,'Blockplanung Oktober'!187:187,"Wahl 1")+SUMIFS('Blockplanung Oktober'!$16:$16,'Blockplanung Oktober'!187:187,"Wahl 2")</f>
        <v>14</v>
      </c>
      <c r="I168" s="9">
        <f>(SUMIFS('Tageplanung April'!$20:$20,'Tageplanung April'!187:187,"Psych")+SUMIFS('Tageplanung April'!$19:$19,'Tageplanung April'!187:187,"Orient.Ph.")+SUMIFS('Tageplanung April'!$19:$19,'Tageplanung April'!187:187,"Vertiefung")+SUMIFS('Tageplanung April'!$19:$19,'Tageplanung April'!187:187,"Wahl 1")+SUMIFS('Tageplanung April'!$19:$19,'Tageplanung April'!187:187,"Wahl 2"))*(3+IF($D168="F",2,0))/5+(SUMIFS('Tageplanung August'!$20:$20,'Tageplanung August'!187:187,"Psych")+SUMIFS('Tageplanung August'!$19:$19,'Tageplanung August'!187:187,"Orient.Ph.")+SUMIFS('Tageplanung August'!$19:$19,'Tageplanung August'!187:187,"Vertiefung")+SUMIFS('Tageplanung August'!$19:$19,'Tageplanung August'!187:187,"Wahl 1")+SUMIFS('Tageplanung August'!$19:$19,'Tageplanung August'!187:187,"Wahl 2"))*(3+IF($D168="F",2,0))/5+(SUMIFS('Tageplanung Oktober'!$20:$20,'Tageplanung Oktober'!187:187,"Psych")+SUMIFS('Tageplanung Oktober'!$19:$19,'Tageplanung Oktober'!187:187,"Orient.Ph.")+SUMIFS('Tageplanung Oktober'!$19:$19,'Tageplanung Oktober'!187:187,"Vertiefung")+SUMIFS('Tageplanung Oktober'!$19:$19,'Tageplanung Oktober'!187:187,"Wahl 1")+SUMIFS('Tageplanung Oktober'!$19:$19,'Tageplanung Oktober'!187:187,"Wahl 2"))*(3+IF($D168="F",2,0))/5+SUMIFS('Blockplanung April'!$20:$20,'Blockplanung April'!187:187,"Psych")+SUMIFS('Blockplanung April'!$19:$19,'Blockplanung April'!187:187,"Orient.Ph.")+SUMIFS('Blockplanung April'!$19:$19,'Blockplanung April'!187:187,"Vertiefung")+SUMIFS('Blockplanung April'!$19:$19,'Blockplanung April'!187:187,"Wahl 1")+SUMIFS('Blockplanung April'!$19:$19,'Blockplanung April'!187:187,"Wahl 2")+SUMIFS('Blockplanung August'!$20:$20,'Blockplanung August'!187:187,"Psych")+SUMIFS('Blockplanung August'!$19:$19,'Blockplanung August'!187:187,"Orient.Ph.")+SUMIFS('Blockplanung August'!$19:$19,'Blockplanung August'!187:187,"Vertiefung")+SUMIFS('Blockplanung August'!$19:$19,'Blockplanung August'!187:187,"Wahl 1")+SUMIFS('Blockplanung August'!$19:$19,'Blockplanung August'!187:187,"Wahl 2")+SUMIFS('Blockplanung Oktober'!$20:$20,'Blockplanung Oktober'!187:187,"Psych")+SUMIFS('Blockplanung Oktober'!$19:$19,'Blockplanung Oktober'!187:187,"Orient.Ph.")+SUMIFS('Blockplanung Oktober'!$19:$19,'Blockplanung Oktober'!187:187,"Vertiefung")+SUMIFS('Blockplanung Oktober'!$19:$19,'Blockplanung Oktober'!187:187,"Wahl 1")+SUMIFS('Blockplanung Oktober'!$19:$19,'Blockplanung Oktober'!187:187,"Wahl 2")</f>
        <v>0</v>
      </c>
      <c r="J168" s="9">
        <f t="shared" si="14"/>
        <v>504</v>
      </c>
      <c r="K168" s="9">
        <f t="shared" si="10"/>
        <v>198</v>
      </c>
      <c r="L168" s="9">
        <f t="shared" si="11"/>
        <v>72</v>
      </c>
      <c r="M168" s="9">
        <f t="shared" si="12"/>
        <v>18</v>
      </c>
      <c r="N168" s="7">
        <f t="shared" si="13"/>
        <v>120</v>
      </c>
      <c r="O168" s="316"/>
    </row>
    <row r="169" spans="1:15" x14ac:dyDescent="0.2">
      <c r="A169" s="253"/>
      <c r="B169" s="308" t="s">
        <v>9</v>
      </c>
      <c r="C169" s="11">
        <v>23</v>
      </c>
      <c r="D169" s="39" t="s">
        <v>27</v>
      </c>
      <c r="E169" s="9">
        <f>(SUMIFS('Tageplanung April'!$20:$20,'Tageplanung April'!188:188,"APH")+SUMIFS('Tageplanung April'!$18:$18,'Tageplanung April'!188:188,"Orient.Ph.")+SUMIFS('Tageplanung April'!$18:$18,'Tageplanung April'!188:188,"Vertiefung")+SUMIFS('Tageplanung April'!$18:$18,'Tageplanung April'!188:188,"Wahl 1")+SUMIFS('Tageplanung April'!$18:$18,'Tageplanung April'!188:188,"Wahl 2"))*(3+IF($D169="F",2,0))/5+(SUMIFS('Tageplanung August'!$20:$20,'Tageplanung August'!188:188,"APH")+SUMIFS('Tageplanung August'!$18:$18,'Tageplanung August'!188:188,"Orient.Ph.")+SUMIFS('Tageplanung August'!$18:$18,'Tageplanung August'!188:188,"Vertiefung")+SUMIFS('Tageplanung August'!$18:$18,'Tageplanung August'!188:188,"Wahl 1")+SUMIFS('Tageplanung August'!$18:$18,'Tageplanung August'!188:188,"Wahl 2"))*(3+IF($D169="F",2,0))/5+(SUMIFS('Tageplanung Oktober'!$20:$20,'Tageplanung Oktober'!188:188,"APH")+SUMIFS('Tageplanung Oktober'!$18:$18,'Tageplanung Oktober'!188:188,"Orient.Ph.")+SUMIFS('Tageplanung Oktober'!$18:$18,'Tageplanung Oktober'!188:188,"Vertiefung")+SUMIFS('Tageplanung Oktober'!$18:$18,'Tageplanung Oktober'!188:188,"Wahl 1")+SUMIFS('Tageplanung Oktober'!$18:$18,'Tageplanung Oktober'!188:188,"Wahl 2"))*(3+IF($D169="F",2,0))/5+SUMIFS('Blockplanung April'!$20:$20,'Blockplanung April'!188:188,"APH")+SUMIFS('Blockplanung April'!$18:$18,'Blockplanung April'!188:188,"Orient.Ph.")+SUMIFS('Blockplanung April'!$18:$18,'Blockplanung April'!188:188,"Vertiefung")+SUMIFS('Blockplanung April'!$18:$18,'Blockplanung April'!188:188,"Wahl 1")+SUMIFS('Blockplanung April'!$18:$18,'Blockplanung April'!188:188,"Wahl 2")+SUMIFS('Blockplanung August'!$20:$20,'Blockplanung August'!188:188,"APH")+SUMIFS('Blockplanung August'!$18:$18,'Blockplanung August'!188:188,"Orient.Ph.")+SUMIFS('Blockplanung August'!$18:$18,'Blockplanung August'!188:188,"Vertiefung")+SUMIFS('Blockplanung August'!$18:$18,'Blockplanung August'!188:188,"Wahl 1")+SUMIFS('Blockplanung August'!$18:$18,'Blockplanung August'!188:188,"Wahl 2")+SUMIFS('Blockplanung Oktober'!$20:$20,'Blockplanung Oktober'!188:188,"APH")+SUMIFS('Blockplanung Oktober'!$18:$18,'Blockplanung Oktober'!188:188,"Orient.Ph.")+SUMIFS('Blockplanung Oktober'!$18:$18,'Blockplanung Oktober'!188:188,"Vertiefung")+SUMIFS('Blockplanung Oktober'!$18:$18,'Blockplanung Oktober'!188:188,"Wahl 1")+SUMIFS('Blockplanung Oktober'!$18:$18,'Blockplanung Oktober'!188:188,"Wahl 2")</f>
        <v>136</v>
      </c>
      <c r="F169" s="9">
        <f>(SUMIFS('Tageplanung April'!$20:$20,'Tageplanung April'!188:188,"AD")+SUMIFS('Tageplanung April'!$17:$17,'Tageplanung April'!188:188,"Orient.Ph.")+SUMIFS('Tageplanung April'!$17:$17,'Tageplanung April'!188:188,"Vertiefung")+SUMIFS('Tageplanung April'!$17:$17,'Tageplanung April'!188:188,"Wahl 1")+SUMIFS('Tageplanung April'!$17:$17,'Tageplanung April'!188:188,"Wahl 2"))*(3+IF($D169="F",2,0))/5+(SUMIFS('Tageplanung August'!$20:$20,'Tageplanung August'!188:188,"AD")+SUMIFS('Tageplanung August'!$17:$17,'Tageplanung August'!188:188,"Orient.Ph.")+SUMIFS('Tageplanung August'!$17:$17,'Tageplanung August'!188:188,"Vertiefung")+SUMIFS('Tageplanung August'!$17:$17,'Tageplanung August'!188:188,"Wahl 1")+SUMIFS('Tageplanung August'!$17:$17,'Tageplanung August'!188:188,"Wahl 2"))*(3+IF($D169="F",2,0))/5+(SUMIFS('Tageplanung Oktober'!$20:$20,'Tageplanung Oktober'!188:188,"AD")+SUMIFS('Tageplanung Oktober'!$17:$17,'Tageplanung Oktober'!188:188,"Orient.Ph.")+SUMIFS('Tageplanung Oktober'!$17:$17,'Tageplanung Oktober'!188:188,"Vertiefung")+SUMIFS('Tageplanung Oktober'!$17:$17,'Tageplanung Oktober'!188:188,"Wahl 1")+SUMIFS('Tageplanung Oktober'!$17:$17,'Tageplanung Oktober'!188:188,"Wahl 2"))*(3+IF($D169="F",2,0))/5+SUMIFS('Blockplanung April'!$20:$20,'Blockplanung April'!188:188,"AD")+SUMIFS('Blockplanung April'!$17:$17,'Blockplanung April'!188:188,"Orient.Ph.")+SUMIFS('Blockplanung April'!$17:$17,'Blockplanung April'!188:188,"Vertiefung")+SUMIFS('Blockplanung April'!$17:$17,'Blockplanung April'!188:188,"Wahl 1")+SUMIFS('Blockplanung April'!$17:$17,'Blockplanung April'!188:188,"Wahl 2")+SUMIFS('Blockplanung August'!$20:$20,'Blockplanung August'!188:188,"AD")+SUMIFS('Blockplanung August'!$17:$17,'Blockplanung August'!188:188,"Orient.Ph.")+SUMIFS('Blockplanung August'!$17:$17,'Blockplanung August'!188:188,"Vertiefung")+SUMIFS('Blockplanung August'!$17:$17,'Blockplanung August'!188:188,"Wahl 1")+SUMIFS('Blockplanung August'!$17:$17,'Blockplanung August'!188:188,"Wahl 2")+SUMIFS('Blockplanung Oktober'!$20:$20,'Blockplanung Oktober'!188:188,"AD")+SUMIFS('Blockplanung Oktober'!$17:$17,'Blockplanung Oktober'!188:188,"Orient.Ph.")+SUMIFS('Blockplanung Oktober'!$17:$17,'Blockplanung Oktober'!188:188,"Vertiefung")+SUMIFS('Blockplanung Oktober'!$17:$17,'Blockplanung Oktober'!188:188,"Wahl 1")+SUMIFS('Blockplanung Oktober'!$17:$17,'Blockplanung Oktober'!188:188,"Wahl 2")</f>
        <v>110</v>
      </c>
      <c r="G169" s="9">
        <f>(SUMIFS('Tageplanung April'!$20:$20,'Tageplanung April'!188:188,"KH")+SUMIFS('Tageplanung April'!$15:$15,'Tageplanung April'!188:188,"Orient.Ph.")+SUMIFS('Tageplanung April'!$15:$15,'Tageplanung April'!188:188,"Vertiefung")+SUMIFS('Tageplanung April'!$15:$15,'Tageplanung April'!188:188,"Wahl 1")+SUMIFS('Tageplanung April'!$15:$15,'Tageplanung April'!188:188,"Wahl 2"))*(3+IF($D169="F",2,0))/5+(SUMIFS('Tageplanung August'!$20:$20,'Tageplanung August'!188:188,"KH")+SUMIFS('Tageplanung August'!$15:$15,'Tageplanung August'!188:188,"Orient.Ph.")+SUMIFS('Tageplanung August'!$15:$15,'Tageplanung August'!188:188,"Vertiefung")+SUMIFS('Tageplanung August'!$15:$15,'Tageplanung August'!188:188,"Wahl 1")+SUMIFS('Tageplanung August'!$15:$15,'Tageplanung August'!188:188,"Wahl 2"))*(3+IF($D169="F",2,0))/5+(SUMIFS('Tageplanung Oktober'!$20:$20,'Tageplanung Oktober'!188:188,"KH")+SUMIFS('Tageplanung Oktober'!$15:$15,'Tageplanung Oktober'!188:188,"Orient.Ph.")+SUMIFS('Tageplanung Oktober'!$15:$15,'Tageplanung Oktober'!188:188,"Vertiefung")+SUMIFS('Tageplanung Oktober'!$15:$15,'Tageplanung Oktober'!188:188,"Wahl 1")+SUMIFS('Tageplanung Oktober'!$15:$15,'Tageplanung Oktober'!188:188,"Wahl 2"))*(3+IF($D169="F",2,0))/5+SUMIFS('Blockplanung April'!$20:$20,'Blockplanung April'!188:188,"KH")+SUMIFS('Blockplanung April'!$15:$15,'Blockplanung April'!188:188,"Orient.Ph.")+SUMIFS('Blockplanung April'!$15:$15,'Blockplanung April'!188:188,"Vertiefung")+SUMIFS('Blockplanung April'!$15:$15,'Blockplanung April'!188:188,"Wahl 1")+SUMIFS('Blockplanung April'!$15:$15,'Blockplanung April'!188:188,"Wahl 2")+SUMIFS('Blockplanung August'!$20:$20,'Blockplanung August'!188:188,"KH")+SUMIFS('Blockplanung August'!$15:$15,'Blockplanung August'!188:188,"Orient.Ph.")+SUMIFS('Blockplanung August'!$15:$15,'Blockplanung August'!188:188,"Vertiefung")+SUMIFS('Blockplanung August'!$15:$15,'Blockplanung August'!188:188,"Wahl 1")+SUMIFS('Blockplanung August'!$15:$15,'Blockplanung August'!188:188,"Wahl 2")+SUMIFS('Blockplanung Oktober'!$20:$20,'Blockplanung Oktober'!188:188,"KH")+SUMIFS('Blockplanung Oktober'!$15:$15,'Blockplanung Oktober'!188:188,"Orient.Ph.")+SUMIFS('Blockplanung Oktober'!$15:$15,'Blockplanung Oktober'!188:188,"Vertiefung")+SUMIFS('Blockplanung Oktober'!$15:$15,'Blockplanung Oktober'!188:188,"Wahl 1")+SUMIFS('Blockplanung Oktober'!$15:$15,'Blockplanung Oktober'!188:188,"Wahl 2")</f>
        <v>100</v>
      </c>
      <c r="H169" s="9">
        <f>(SUMIFS('Tageplanung April'!$20:$20,'Tageplanung April'!188:188,"Päd")+SUMIFS('Tageplanung April'!$16:$16,'Tageplanung April'!188:188,"Orient.Ph.")+SUMIFS('Tageplanung April'!$16:$16,'Tageplanung April'!188:188,"Vertiefung")+SUMIFS('Tageplanung April'!$16:$16,'Tageplanung April'!188:188,"Wahl 1")+SUMIFS('Tageplanung April'!$16:$16,'Tageplanung April'!188:188,"Wahl 2"))*(3+IF($D169="F",2,0))/5+(SUMIFS('Tageplanung August'!$20:$20,'Tageplanung August'!188:188,"Päd")+SUMIFS('Tageplanung August'!$16:$16,'Tageplanung August'!188:188,"Orient.Ph.")+SUMIFS('Tageplanung August'!$16:$16,'Tageplanung August'!188:188,"Vertiefung")+SUMIFS('Tageplanung August'!$16:$16,'Tageplanung August'!188:188,"Wahl 1")+SUMIFS('Tageplanung August'!$16:$16,'Tageplanung August'!188:188,"Wahl 2"))*(3+IF($D169="F",2,0))/5+(SUMIFS('Tageplanung Oktober'!$20:$20,'Tageplanung Oktober'!188:188,"Päd")+SUMIFS('Tageplanung Oktober'!$16:$16,'Tageplanung Oktober'!188:188,"Orient.Ph.")+SUMIFS('Tageplanung Oktober'!$16:$16,'Tageplanung Oktober'!188:188,"Vertiefung")+SUMIFS('Tageplanung Oktober'!$16:$16,'Tageplanung Oktober'!188:188,"Wahl 1")+SUMIFS('Tageplanung Oktober'!$16:$16,'Tageplanung Oktober'!188:188,"Wahl 2"))*(3+IF($D169="F",2,0))/5+SUMIFS('Blockplanung April'!$20:$20,'Blockplanung April'!188:188,"Päd")+SUMIFS('Blockplanung April'!$16:$16,'Blockplanung April'!188:188,"Orient.Ph.")+SUMIFS('Blockplanung April'!$16:$16,'Blockplanung April'!188:188,"Vertiefung")+SUMIFS('Blockplanung April'!$16:$16,'Blockplanung April'!188:188,"Wahl 1")+SUMIFS('Blockplanung April'!$16:$16,'Blockplanung April'!188:188,"Wahl 2")+SUMIFS('Blockplanung August'!$20:$20,'Blockplanung August'!188:188,"Päd")+SUMIFS('Blockplanung August'!$16:$16,'Blockplanung August'!188:188,"Orient.Ph.")+SUMIFS('Blockplanung August'!$16:$16,'Blockplanung August'!188:188,"Vertiefung")+SUMIFS('Blockplanung August'!$16:$16,'Blockplanung August'!188:188,"Wahl 1")+SUMIFS('Blockplanung August'!$16:$16,'Blockplanung August'!188:188,"Wahl 2")+SUMIFS('Blockplanung Oktober'!$20:$20,'Blockplanung Oktober'!188:188,"Päd")+SUMIFS('Blockplanung Oktober'!$16:$16,'Blockplanung Oktober'!188:188,"Orient.Ph.")+SUMIFS('Blockplanung Oktober'!$16:$16,'Blockplanung Oktober'!188:188,"Vertiefung")+SUMIFS('Blockplanung Oktober'!$16:$16,'Blockplanung Oktober'!188:188,"Wahl 1")+SUMIFS('Blockplanung Oktober'!$16:$16,'Blockplanung Oktober'!188:188,"Wahl 2")</f>
        <v>14</v>
      </c>
      <c r="I169" s="9">
        <f>(SUMIFS('Tageplanung April'!$20:$20,'Tageplanung April'!188:188,"Psych")+SUMIFS('Tageplanung April'!$19:$19,'Tageplanung April'!188:188,"Orient.Ph.")+SUMIFS('Tageplanung April'!$19:$19,'Tageplanung April'!188:188,"Vertiefung")+SUMIFS('Tageplanung April'!$19:$19,'Tageplanung April'!188:188,"Wahl 1")+SUMIFS('Tageplanung April'!$19:$19,'Tageplanung April'!188:188,"Wahl 2"))*(3+IF($D169="F",2,0))/5+(SUMIFS('Tageplanung August'!$20:$20,'Tageplanung August'!188:188,"Psych")+SUMIFS('Tageplanung August'!$19:$19,'Tageplanung August'!188:188,"Orient.Ph.")+SUMIFS('Tageplanung August'!$19:$19,'Tageplanung August'!188:188,"Vertiefung")+SUMIFS('Tageplanung August'!$19:$19,'Tageplanung August'!188:188,"Wahl 1")+SUMIFS('Tageplanung August'!$19:$19,'Tageplanung August'!188:188,"Wahl 2"))*(3+IF($D169="F",2,0))/5+(SUMIFS('Tageplanung Oktober'!$20:$20,'Tageplanung Oktober'!188:188,"Psych")+SUMIFS('Tageplanung Oktober'!$19:$19,'Tageplanung Oktober'!188:188,"Orient.Ph.")+SUMIFS('Tageplanung Oktober'!$19:$19,'Tageplanung Oktober'!188:188,"Vertiefung")+SUMIFS('Tageplanung Oktober'!$19:$19,'Tageplanung Oktober'!188:188,"Wahl 1")+SUMIFS('Tageplanung Oktober'!$19:$19,'Tageplanung Oktober'!188:188,"Wahl 2"))*(3+IF($D169="F",2,0))/5+SUMIFS('Blockplanung April'!$20:$20,'Blockplanung April'!188:188,"Psych")+SUMIFS('Blockplanung April'!$19:$19,'Blockplanung April'!188:188,"Orient.Ph.")+SUMIFS('Blockplanung April'!$19:$19,'Blockplanung April'!188:188,"Vertiefung")+SUMIFS('Blockplanung April'!$19:$19,'Blockplanung April'!188:188,"Wahl 1")+SUMIFS('Blockplanung April'!$19:$19,'Blockplanung April'!188:188,"Wahl 2")+SUMIFS('Blockplanung August'!$20:$20,'Blockplanung August'!188:188,"Psych")+SUMIFS('Blockplanung August'!$19:$19,'Blockplanung August'!188:188,"Orient.Ph.")+SUMIFS('Blockplanung August'!$19:$19,'Blockplanung August'!188:188,"Vertiefung")+SUMIFS('Blockplanung August'!$19:$19,'Blockplanung August'!188:188,"Wahl 1")+SUMIFS('Blockplanung August'!$19:$19,'Blockplanung August'!188:188,"Wahl 2")+SUMIFS('Blockplanung Oktober'!$20:$20,'Blockplanung Oktober'!188:188,"Psych")+SUMIFS('Blockplanung Oktober'!$19:$19,'Blockplanung Oktober'!188:188,"Orient.Ph.")+SUMIFS('Blockplanung Oktober'!$19:$19,'Blockplanung Oktober'!188:188,"Vertiefung")+SUMIFS('Blockplanung Oktober'!$19:$19,'Blockplanung Oktober'!188:188,"Wahl 1")+SUMIFS('Blockplanung Oktober'!$19:$19,'Blockplanung Oktober'!188:188,"Wahl 2")</f>
        <v>0</v>
      </c>
      <c r="J169" s="9">
        <f t="shared" si="14"/>
        <v>504</v>
      </c>
      <c r="K169" s="9">
        <f t="shared" si="10"/>
        <v>198</v>
      </c>
      <c r="L169" s="9">
        <f t="shared" si="11"/>
        <v>72</v>
      </c>
      <c r="M169" s="9">
        <f t="shared" si="12"/>
        <v>18</v>
      </c>
      <c r="N169" s="7">
        <f t="shared" si="13"/>
        <v>120</v>
      </c>
      <c r="O169" s="316"/>
    </row>
    <row r="170" spans="1:15" x14ac:dyDescent="0.2">
      <c r="A170" s="253"/>
      <c r="B170" s="308"/>
      <c r="C170" s="11">
        <v>24</v>
      </c>
      <c r="D170" s="39"/>
      <c r="E170" s="9">
        <f>(SUMIFS('Tageplanung April'!$20:$20,'Tageplanung April'!189:189,"APH")+SUMIFS('Tageplanung April'!$18:$18,'Tageplanung April'!189:189,"Orient.Ph.")+SUMIFS('Tageplanung April'!$18:$18,'Tageplanung April'!189:189,"Vertiefung")+SUMIFS('Tageplanung April'!$18:$18,'Tageplanung April'!189:189,"Wahl 1")+SUMIFS('Tageplanung April'!$18:$18,'Tageplanung April'!189:189,"Wahl 2"))*(3+IF($D170="F",2,0))/5+(SUMIFS('Tageplanung August'!$20:$20,'Tageplanung August'!189:189,"APH")+SUMIFS('Tageplanung August'!$18:$18,'Tageplanung August'!189:189,"Orient.Ph.")+SUMIFS('Tageplanung August'!$18:$18,'Tageplanung August'!189:189,"Vertiefung")+SUMIFS('Tageplanung August'!$18:$18,'Tageplanung August'!189:189,"Wahl 1")+SUMIFS('Tageplanung August'!$18:$18,'Tageplanung August'!189:189,"Wahl 2"))*(3+IF($D170="F",2,0))/5+(SUMIFS('Tageplanung Oktober'!$20:$20,'Tageplanung Oktober'!189:189,"APH")+SUMIFS('Tageplanung Oktober'!$18:$18,'Tageplanung Oktober'!189:189,"Orient.Ph.")+SUMIFS('Tageplanung Oktober'!$18:$18,'Tageplanung Oktober'!189:189,"Vertiefung")+SUMIFS('Tageplanung Oktober'!$18:$18,'Tageplanung Oktober'!189:189,"Wahl 1")+SUMIFS('Tageplanung Oktober'!$18:$18,'Tageplanung Oktober'!189:189,"Wahl 2"))*(3+IF($D170="F",2,0))/5+SUMIFS('Blockplanung April'!$20:$20,'Blockplanung April'!189:189,"APH")+SUMIFS('Blockplanung April'!$18:$18,'Blockplanung April'!189:189,"Orient.Ph.")+SUMIFS('Blockplanung April'!$18:$18,'Blockplanung April'!189:189,"Vertiefung")+SUMIFS('Blockplanung April'!$18:$18,'Blockplanung April'!189:189,"Wahl 1")+SUMIFS('Blockplanung April'!$18:$18,'Blockplanung April'!189:189,"Wahl 2")+SUMIFS('Blockplanung August'!$20:$20,'Blockplanung August'!189:189,"APH")+SUMIFS('Blockplanung August'!$18:$18,'Blockplanung August'!189:189,"Orient.Ph.")+SUMIFS('Blockplanung August'!$18:$18,'Blockplanung August'!189:189,"Vertiefung")+SUMIFS('Blockplanung August'!$18:$18,'Blockplanung August'!189:189,"Wahl 1")+SUMIFS('Blockplanung August'!$18:$18,'Blockplanung August'!189:189,"Wahl 2")+SUMIFS('Blockplanung Oktober'!$20:$20,'Blockplanung Oktober'!189:189,"APH")+SUMIFS('Blockplanung Oktober'!$18:$18,'Blockplanung Oktober'!189:189,"Orient.Ph.")+SUMIFS('Blockplanung Oktober'!$18:$18,'Blockplanung Oktober'!189:189,"Vertiefung")+SUMIFS('Blockplanung Oktober'!$18:$18,'Blockplanung Oktober'!189:189,"Wahl 1")+SUMIFS('Blockplanung Oktober'!$18:$18,'Blockplanung Oktober'!189:189,"Wahl 2")</f>
        <v>242.4</v>
      </c>
      <c r="F170" s="9">
        <f>(SUMIFS('Tageplanung April'!$20:$20,'Tageplanung April'!189:189,"AD")+SUMIFS('Tageplanung April'!$17:$17,'Tageplanung April'!189:189,"Orient.Ph.")+SUMIFS('Tageplanung April'!$17:$17,'Tageplanung April'!189:189,"Vertiefung")+SUMIFS('Tageplanung April'!$17:$17,'Tageplanung April'!189:189,"Wahl 1")+SUMIFS('Tageplanung April'!$17:$17,'Tageplanung April'!189:189,"Wahl 2"))*(3+IF($D170="F",2,0))/5+(SUMIFS('Tageplanung August'!$20:$20,'Tageplanung August'!189:189,"AD")+SUMIFS('Tageplanung August'!$17:$17,'Tageplanung August'!189:189,"Orient.Ph.")+SUMIFS('Tageplanung August'!$17:$17,'Tageplanung August'!189:189,"Vertiefung")+SUMIFS('Tageplanung August'!$17:$17,'Tageplanung August'!189:189,"Wahl 1")+SUMIFS('Tageplanung August'!$17:$17,'Tageplanung August'!189:189,"Wahl 2"))*(3+IF($D170="F",2,0))/5+(SUMIFS('Tageplanung Oktober'!$20:$20,'Tageplanung Oktober'!189:189,"AD")+SUMIFS('Tageplanung Oktober'!$17:$17,'Tageplanung Oktober'!189:189,"Orient.Ph.")+SUMIFS('Tageplanung Oktober'!$17:$17,'Tageplanung Oktober'!189:189,"Vertiefung")+SUMIFS('Tageplanung Oktober'!$17:$17,'Tageplanung Oktober'!189:189,"Wahl 1")+SUMIFS('Tageplanung Oktober'!$17:$17,'Tageplanung Oktober'!189:189,"Wahl 2"))*(3+IF($D170="F",2,0))/5+SUMIFS('Blockplanung April'!$20:$20,'Blockplanung April'!189:189,"AD")+SUMIFS('Blockplanung April'!$17:$17,'Blockplanung April'!189:189,"Orient.Ph.")+SUMIFS('Blockplanung April'!$17:$17,'Blockplanung April'!189:189,"Vertiefung")+SUMIFS('Blockplanung April'!$17:$17,'Blockplanung April'!189:189,"Wahl 1")+SUMIFS('Blockplanung April'!$17:$17,'Blockplanung April'!189:189,"Wahl 2")+SUMIFS('Blockplanung August'!$20:$20,'Blockplanung August'!189:189,"AD")+SUMIFS('Blockplanung August'!$17:$17,'Blockplanung August'!189:189,"Orient.Ph.")+SUMIFS('Blockplanung August'!$17:$17,'Blockplanung August'!189:189,"Vertiefung")+SUMIFS('Blockplanung August'!$17:$17,'Blockplanung August'!189:189,"Wahl 1")+SUMIFS('Blockplanung August'!$17:$17,'Blockplanung August'!189:189,"Wahl 2")+SUMIFS('Blockplanung Oktober'!$20:$20,'Blockplanung Oktober'!189:189,"AD")+SUMIFS('Blockplanung Oktober'!$17:$17,'Blockplanung Oktober'!189:189,"Orient.Ph.")+SUMIFS('Blockplanung Oktober'!$17:$17,'Blockplanung Oktober'!189:189,"Vertiefung")+SUMIFS('Blockplanung Oktober'!$17:$17,'Blockplanung Oktober'!189:189,"Wahl 1")+SUMIFS('Blockplanung Oktober'!$17:$17,'Blockplanung Oktober'!189:189,"Wahl 2")</f>
        <v>166.8</v>
      </c>
      <c r="G170" s="9">
        <f>(SUMIFS('Tageplanung April'!$20:$20,'Tageplanung April'!189:189,"KH")+SUMIFS('Tageplanung April'!$15:$15,'Tageplanung April'!189:189,"Orient.Ph.")+SUMIFS('Tageplanung April'!$15:$15,'Tageplanung April'!189:189,"Vertiefung")+SUMIFS('Tageplanung April'!$15:$15,'Tageplanung April'!189:189,"Wahl 1")+SUMIFS('Tageplanung April'!$15:$15,'Tageplanung April'!189:189,"Wahl 2"))*(3+IF($D170="F",2,0))/5+(SUMIFS('Tageplanung August'!$20:$20,'Tageplanung August'!189:189,"KH")+SUMIFS('Tageplanung August'!$15:$15,'Tageplanung August'!189:189,"Orient.Ph.")+SUMIFS('Tageplanung August'!$15:$15,'Tageplanung August'!189:189,"Vertiefung")+SUMIFS('Tageplanung August'!$15:$15,'Tageplanung August'!189:189,"Wahl 1")+SUMIFS('Tageplanung August'!$15:$15,'Tageplanung August'!189:189,"Wahl 2"))*(3+IF($D170="F",2,0))/5+(SUMIFS('Tageplanung Oktober'!$20:$20,'Tageplanung Oktober'!189:189,"KH")+SUMIFS('Tageplanung Oktober'!$15:$15,'Tageplanung Oktober'!189:189,"Orient.Ph.")+SUMIFS('Tageplanung Oktober'!$15:$15,'Tageplanung Oktober'!189:189,"Vertiefung")+SUMIFS('Tageplanung Oktober'!$15:$15,'Tageplanung Oktober'!189:189,"Wahl 1")+SUMIFS('Tageplanung Oktober'!$15:$15,'Tageplanung Oktober'!189:189,"Wahl 2"))*(3+IF($D170="F",2,0))/5+SUMIFS('Blockplanung April'!$20:$20,'Blockplanung April'!189:189,"KH")+SUMIFS('Blockplanung April'!$15:$15,'Blockplanung April'!189:189,"Orient.Ph.")+SUMIFS('Blockplanung April'!$15:$15,'Blockplanung April'!189:189,"Vertiefung")+SUMIFS('Blockplanung April'!$15:$15,'Blockplanung April'!189:189,"Wahl 1")+SUMIFS('Blockplanung April'!$15:$15,'Blockplanung April'!189:189,"Wahl 2")+SUMIFS('Blockplanung August'!$20:$20,'Blockplanung August'!189:189,"KH")+SUMIFS('Blockplanung August'!$15:$15,'Blockplanung August'!189:189,"Orient.Ph.")+SUMIFS('Blockplanung August'!$15:$15,'Blockplanung August'!189:189,"Vertiefung")+SUMIFS('Blockplanung August'!$15:$15,'Blockplanung August'!189:189,"Wahl 1")+SUMIFS('Blockplanung August'!$15:$15,'Blockplanung August'!189:189,"Wahl 2")+SUMIFS('Blockplanung Oktober'!$20:$20,'Blockplanung Oktober'!189:189,"KH")+SUMIFS('Blockplanung Oktober'!$15:$15,'Blockplanung Oktober'!189:189,"Orient.Ph.")+SUMIFS('Blockplanung Oktober'!$15:$15,'Blockplanung Oktober'!189:189,"Vertiefung")+SUMIFS('Blockplanung Oktober'!$15:$15,'Blockplanung Oktober'!189:189,"Wahl 1")+SUMIFS('Blockplanung Oktober'!$15:$15,'Blockplanung Oktober'!189:189,"Wahl 2")</f>
        <v>135.19999999999999</v>
      </c>
      <c r="H170" s="9">
        <f>(SUMIFS('Tageplanung April'!$20:$20,'Tageplanung April'!189:189,"Päd")+SUMIFS('Tageplanung April'!$16:$16,'Tageplanung April'!189:189,"Orient.Ph.")+SUMIFS('Tageplanung April'!$16:$16,'Tageplanung April'!189:189,"Vertiefung")+SUMIFS('Tageplanung April'!$16:$16,'Tageplanung April'!189:189,"Wahl 1")+SUMIFS('Tageplanung April'!$16:$16,'Tageplanung April'!189:189,"Wahl 2"))*(3+IF($D170="F",2,0))/5+(SUMIFS('Tageplanung August'!$20:$20,'Tageplanung August'!189:189,"Päd")+SUMIFS('Tageplanung August'!$16:$16,'Tageplanung August'!189:189,"Orient.Ph.")+SUMIFS('Tageplanung August'!$16:$16,'Tageplanung August'!189:189,"Vertiefung")+SUMIFS('Tageplanung August'!$16:$16,'Tageplanung August'!189:189,"Wahl 1")+SUMIFS('Tageplanung August'!$16:$16,'Tageplanung August'!189:189,"Wahl 2"))*(3+IF($D170="F",2,0))/5+(SUMIFS('Tageplanung Oktober'!$20:$20,'Tageplanung Oktober'!189:189,"Päd")+SUMIFS('Tageplanung Oktober'!$16:$16,'Tageplanung Oktober'!189:189,"Orient.Ph.")+SUMIFS('Tageplanung Oktober'!$16:$16,'Tageplanung Oktober'!189:189,"Vertiefung")+SUMIFS('Tageplanung Oktober'!$16:$16,'Tageplanung Oktober'!189:189,"Wahl 1")+SUMIFS('Tageplanung Oktober'!$16:$16,'Tageplanung Oktober'!189:189,"Wahl 2"))*(3+IF($D170="F",2,0))/5+SUMIFS('Blockplanung April'!$20:$20,'Blockplanung April'!189:189,"Päd")+SUMIFS('Blockplanung April'!$16:$16,'Blockplanung April'!189:189,"Orient.Ph.")+SUMIFS('Blockplanung April'!$16:$16,'Blockplanung April'!189:189,"Vertiefung")+SUMIFS('Blockplanung April'!$16:$16,'Blockplanung April'!189:189,"Wahl 1")+SUMIFS('Blockplanung April'!$16:$16,'Blockplanung April'!189:189,"Wahl 2")+SUMIFS('Blockplanung August'!$20:$20,'Blockplanung August'!189:189,"Päd")+SUMIFS('Blockplanung August'!$16:$16,'Blockplanung August'!189:189,"Orient.Ph.")+SUMIFS('Blockplanung August'!$16:$16,'Blockplanung August'!189:189,"Vertiefung")+SUMIFS('Blockplanung August'!$16:$16,'Blockplanung August'!189:189,"Wahl 1")+SUMIFS('Blockplanung August'!$16:$16,'Blockplanung August'!189:189,"Wahl 2")+SUMIFS('Blockplanung Oktober'!$20:$20,'Blockplanung Oktober'!189:189,"Päd")+SUMIFS('Blockplanung Oktober'!$16:$16,'Blockplanung Oktober'!189:189,"Orient.Ph.")+SUMIFS('Blockplanung Oktober'!$16:$16,'Blockplanung Oktober'!189:189,"Vertiefung")+SUMIFS('Blockplanung Oktober'!$16:$16,'Blockplanung Oktober'!189:189,"Wahl 1")+SUMIFS('Blockplanung Oktober'!$16:$16,'Blockplanung Oktober'!189:189,"Wahl 2")</f>
        <v>14.8</v>
      </c>
      <c r="I170" s="9">
        <f>(SUMIFS('Tageplanung April'!$20:$20,'Tageplanung April'!189:189,"Psych")+SUMIFS('Tageplanung April'!$19:$19,'Tageplanung April'!189:189,"Orient.Ph.")+SUMIFS('Tageplanung April'!$19:$19,'Tageplanung April'!189:189,"Vertiefung")+SUMIFS('Tageplanung April'!$19:$19,'Tageplanung April'!189:189,"Wahl 1")+SUMIFS('Tageplanung April'!$19:$19,'Tageplanung April'!189:189,"Wahl 2"))*(3+IF($D170="F",2,0))/5+(SUMIFS('Tageplanung August'!$20:$20,'Tageplanung August'!189:189,"Psych")+SUMIFS('Tageplanung August'!$19:$19,'Tageplanung August'!189:189,"Orient.Ph.")+SUMIFS('Tageplanung August'!$19:$19,'Tageplanung August'!189:189,"Vertiefung")+SUMIFS('Tageplanung August'!$19:$19,'Tageplanung August'!189:189,"Wahl 1")+SUMIFS('Tageplanung August'!$19:$19,'Tageplanung August'!189:189,"Wahl 2"))*(3+IF($D170="F",2,0))/5+(SUMIFS('Tageplanung Oktober'!$20:$20,'Tageplanung Oktober'!189:189,"Psych")+SUMIFS('Tageplanung Oktober'!$19:$19,'Tageplanung Oktober'!189:189,"Orient.Ph.")+SUMIFS('Tageplanung Oktober'!$19:$19,'Tageplanung Oktober'!189:189,"Vertiefung")+SUMIFS('Tageplanung Oktober'!$19:$19,'Tageplanung Oktober'!189:189,"Wahl 1")+SUMIFS('Tageplanung Oktober'!$19:$19,'Tageplanung Oktober'!189:189,"Wahl 2"))*(3+IF($D170="F",2,0))/5+SUMIFS('Blockplanung April'!$20:$20,'Blockplanung April'!189:189,"Psych")+SUMIFS('Blockplanung April'!$19:$19,'Blockplanung April'!189:189,"Orient.Ph.")+SUMIFS('Blockplanung April'!$19:$19,'Blockplanung April'!189:189,"Vertiefung")+SUMIFS('Blockplanung April'!$19:$19,'Blockplanung April'!189:189,"Wahl 1")+SUMIFS('Blockplanung April'!$19:$19,'Blockplanung April'!189:189,"Wahl 2")+SUMIFS('Blockplanung August'!$20:$20,'Blockplanung August'!189:189,"Psych")+SUMIFS('Blockplanung August'!$19:$19,'Blockplanung August'!189:189,"Orient.Ph.")+SUMIFS('Blockplanung August'!$19:$19,'Blockplanung August'!189:189,"Vertiefung")+SUMIFS('Blockplanung August'!$19:$19,'Blockplanung August'!189:189,"Wahl 1")+SUMIFS('Blockplanung August'!$19:$19,'Blockplanung August'!189:189,"Wahl 2")+SUMIFS('Blockplanung Oktober'!$20:$20,'Blockplanung Oktober'!189:189,"Psych")+SUMIFS('Blockplanung Oktober'!$19:$19,'Blockplanung Oktober'!189:189,"Orient.Ph.")+SUMIFS('Blockplanung Oktober'!$19:$19,'Blockplanung Oktober'!189:189,"Vertiefung")+SUMIFS('Blockplanung Oktober'!$19:$19,'Blockplanung Oktober'!189:189,"Wahl 1")+SUMIFS('Blockplanung Oktober'!$19:$19,'Blockplanung Oktober'!189:189,"Wahl 2")</f>
        <v>0</v>
      </c>
      <c r="J170" s="9">
        <f t="shared" si="14"/>
        <v>504</v>
      </c>
      <c r="K170" s="9">
        <f t="shared" si="10"/>
        <v>198</v>
      </c>
      <c r="L170" s="9">
        <f t="shared" si="11"/>
        <v>72</v>
      </c>
      <c r="M170" s="9">
        <f t="shared" si="12"/>
        <v>18</v>
      </c>
      <c r="N170" s="7">
        <f t="shared" si="13"/>
        <v>120</v>
      </c>
      <c r="O170" s="316"/>
    </row>
    <row r="171" spans="1:15" x14ac:dyDescent="0.2">
      <c r="A171" s="253"/>
      <c r="B171" s="308"/>
      <c r="C171" s="11">
        <v>25</v>
      </c>
      <c r="D171" s="39"/>
      <c r="E171" s="9">
        <f>(SUMIFS('Tageplanung April'!$20:$20,'Tageplanung April'!190:190,"APH")+SUMIFS('Tageplanung April'!$18:$18,'Tageplanung April'!190:190,"Orient.Ph.")+SUMIFS('Tageplanung April'!$18:$18,'Tageplanung April'!190:190,"Vertiefung")+SUMIFS('Tageplanung April'!$18:$18,'Tageplanung April'!190:190,"Wahl 1")+SUMIFS('Tageplanung April'!$18:$18,'Tageplanung April'!190:190,"Wahl 2"))*(3+IF($D171="F",2,0))/5+(SUMIFS('Tageplanung August'!$20:$20,'Tageplanung August'!190:190,"APH")+SUMIFS('Tageplanung August'!$18:$18,'Tageplanung August'!190:190,"Orient.Ph.")+SUMIFS('Tageplanung August'!$18:$18,'Tageplanung August'!190:190,"Vertiefung")+SUMIFS('Tageplanung August'!$18:$18,'Tageplanung August'!190:190,"Wahl 1")+SUMIFS('Tageplanung August'!$18:$18,'Tageplanung August'!190:190,"Wahl 2"))*(3+IF($D171="F",2,0))/5+(SUMIFS('Tageplanung Oktober'!$20:$20,'Tageplanung Oktober'!190:190,"APH")+SUMIFS('Tageplanung Oktober'!$18:$18,'Tageplanung Oktober'!190:190,"Orient.Ph.")+SUMIFS('Tageplanung Oktober'!$18:$18,'Tageplanung Oktober'!190:190,"Vertiefung")+SUMIFS('Tageplanung Oktober'!$18:$18,'Tageplanung Oktober'!190:190,"Wahl 1")+SUMIFS('Tageplanung Oktober'!$18:$18,'Tageplanung Oktober'!190:190,"Wahl 2"))*(3+IF($D171="F",2,0))/5+SUMIFS('Blockplanung April'!$20:$20,'Blockplanung April'!190:190,"APH")+SUMIFS('Blockplanung April'!$18:$18,'Blockplanung April'!190:190,"Orient.Ph.")+SUMIFS('Blockplanung April'!$18:$18,'Blockplanung April'!190:190,"Vertiefung")+SUMIFS('Blockplanung April'!$18:$18,'Blockplanung April'!190:190,"Wahl 1")+SUMIFS('Blockplanung April'!$18:$18,'Blockplanung April'!190:190,"Wahl 2")+SUMIFS('Blockplanung August'!$20:$20,'Blockplanung August'!190:190,"APH")+SUMIFS('Blockplanung August'!$18:$18,'Blockplanung August'!190:190,"Orient.Ph.")+SUMIFS('Blockplanung August'!$18:$18,'Blockplanung August'!190:190,"Vertiefung")+SUMIFS('Blockplanung August'!$18:$18,'Blockplanung August'!190:190,"Wahl 1")+SUMIFS('Blockplanung August'!$18:$18,'Blockplanung August'!190:190,"Wahl 2")+SUMIFS('Blockplanung Oktober'!$20:$20,'Blockplanung Oktober'!190:190,"APH")+SUMIFS('Blockplanung Oktober'!$18:$18,'Blockplanung Oktober'!190:190,"Orient.Ph.")+SUMIFS('Blockplanung Oktober'!$18:$18,'Blockplanung Oktober'!190:190,"Vertiefung")+SUMIFS('Blockplanung Oktober'!$18:$18,'Blockplanung Oktober'!190:190,"Wahl 1")+SUMIFS('Blockplanung Oktober'!$18:$18,'Blockplanung Oktober'!190:190,"Wahl 2")</f>
        <v>222.4</v>
      </c>
      <c r="F171" s="9">
        <f>(SUMIFS('Tageplanung April'!$20:$20,'Tageplanung April'!190:190,"AD")+SUMIFS('Tageplanung April'!$17:$17,'Tageplanung April'!190:190,"Orient.Ph.")+SUMIFS('Tageplanung April'!$17:$17,'Tageplanung April'!190:190,"Vertiefung")+SUMIFS('Tageplanung April'!$17:$17,'Tageplanung April'!190:190,"Wahl 1")+SUMIFS('Tageplanung April'!$17:$17,'Tageplanung April'!190:190,"Wahl 2"))*(3+IF($D171="F",2,0))/5+(SUMIFS('Tageplanung August'!$20:$20,'Tageplanung August'!190:190,"AD")+SUMIFS('Tageplanung August'!$17:$17,'Tageplanung August'!190:190,"Orient.Ph.")+SUMIFS('Tageplanung August'!$17:$17,'Tageplanung August'!190:190,"Vertiefung")+SUMIFS('Tageplanung August'!$17:$17,'Tageplanung August'!190:190,"Wahl 1")+SUMIFS('Tageplanung August'!$17:$17,'Tageplanung August'!190:190,"Wahl 2"))*(3+IF($D171="F",2,0))/5+(SUMIFS('Tageplanung Oktober'!$20:$20,'Tageplanung Oktober'!190:190,"AD")+SUMIFS('Tageplanung Oktober'!$17:$17,'Tageplanung Oktober'!190:190,"Orient.Ph.")+SUMIFS('Tageplanung Oktober'!$17:$17,'Tageplanung Oktober'!190:190,"Vertiefung")+SUMIFS('Tageplanung Oktober'!$17:$17,'Tageplanung Oktober'!190:190,"Wahl 1")+SUMIFS('Tageplanung Oktober'!$17:$17,'Tageplanung Oktober'!190:190,"Wahl 2"))*(3+IF($D171="F",2,0))/5+SUMIFS('Blockplanung April'!$20:$20,'Blockplanung April'!190:190,"AD")+SUMIFS('Blockplanung April'!$17:$17,'Blockplanung April'!190:190,"Orient.Ph.")+SUMIFS('Blockplanung April'!$17:$17,'Blockplanung April'!190:190,"Vertiefung")+SUMIFS('Blockplanung April'!$17:$17,'Blockplanung April'!190:190,"Wahl 1")+SUMIFS('Blockplanung April'!$17:$17,'Blockplanung April'!190:190,"Wahl 2")+SUMIFS('Blockplanung August'!$20:$20,'Blockplanung August'!190:190,"AD")+SUMIFS('Blockplanung August'!$17:$17,'Blockplanung August'!190:190,"Orient.Ph.")+SUMIFS('Blockplanung August'!$17:$17,'Blockplanung August'!190:190,"Vertiefung")+SUMIFS('Blockplanung August'!$17:$17,'Blockplanung August'!190:190,"Wahl 1")+SUMIFS('Blockplanung August'!$17:$17,'Blockplanung August'!190:190,"Wahl 2")+SUMIFS('Blockplanung Oktober'!$20:$20,'Blockplanung Oktober'!190:190,"AD")+SUMIFS('Blockplanung Oktober'!$17:$17,'Blockplanung Oktober'!190:190,"Orient.Ph.")+SUMIFS('Blockplanung Oktober'!$17:$17,'Blockplanung Oktober'!190:190,"Vertiefung")+SUMIFS('Blockplanung Oktober'!$17:$17,'Blockplanung Oktober'!190:190,"Wahl 1")+SUMIFS('Blockplanung Oktober'!$17:$17,'Blockplanung Oktober'!190:190,"Wahl 2")</f>
        <v>146.80000000000001</v>
      </c>
      <c r="G171" s="9">
        <f>(SUMIFS('Tageplanung April'!$20:$20,'Tageplanung April'!190:190,"KH")+SUMIFS('Tageplanung April'!$15:$15,'Tageplanung April'!190:190,"Orient.Ph.")+SUMIFS('Tageplanung April'!$15:$15,'Tageplanung April'!190:190,"Vertiefung")+SUMIFS('Tageplanung April'!$15:$15,'Tageplanung April'!190:190,"Wahl 1")+SUMIFS('Tageplanung April'!$15:$15,'Tageplanung April'!190:190,"Wahl 2"))*(3+IF($D171="F",2,0))/5+(SUMIFS('Tageplanung August'!$20:$20,'Tageplanung August'!190:190,"KH")+SUMIFS('Tageplanung August'!$15:$15,'Tageplanung August'!190:190,"Orient.Ph.")+SUMIFS('Tageplanung August'!$15:$15,'Tageplanung August'!190:190,"Vertiefung")+SUMIFS('Tageplanung August'!$15:$15,'Tageplanung August'!190:190,"Wahl 1")+SUMIFS('Tageplanung August'!$15:$15,'Tageplanung August'!190:190,"Wahl 2"))*(3+IF($D171="F",2,0))/5+(SUMIFS('Tageplanung Oktober'!$20:$20,'Tageplanung Oktober'!190:190,"KH")+SUMIFS('Tageplanung Oktober'!$15:$15,'Tageplanung Oktober'!190:190,"Orient.Ph.")+SUMIFS('Tageplanung Oktober'!$15:$15,'Tageplanung Oktober'!190:190,"Vertiefung")+SUMIFS('Tageplanung Oktober'!$15:$15,'Tageplanung Oktober'!190:190,"Wahl 1")+SUMIFS('Tageplanung Oktober'!$15:$15,'Tageplanung Oktober'!190:190,"Wahl 2"))*(3+IF($D171="F",2,0))/5+SUMIFS('Blockplanung April'!$20:$20,'Blockplanung April'!190:190,"KH")+SUMIFS('Blockplanung April'!$15:$15,'Blockplanung April'!190:190,"Orient.Ph.")+SUMIFS('Blockplanung April'!$15:$15,'Blockplanung April'!190:190,"Vertiefung")+SUMIFS('Blockplanung April'!$15:$15,'Blockplanung April'!190:190,"Wahl 1")+SUMIFS('Blockplanung April'!$15:$15,'Blockplanung April'!190:190,"Wahl 2")+SUMIFS('Blockplanung August'!$20:$20,'Blockplanung August'!190:190,"KH")+SUMIFS('Blockplanung August'!$15:$15,'Blockplanung August'!190:190,"Orient.Ph.")+SUMIFS('Blockplanung August'!$15:$15,'Blockplanung August'!190:190,"Vertiefung")+SUMIFS('Blockplanung August'!$15:$15,'Blockplanung August'!190:190,"Wahl 1")+SUMIFS('Blockplanung August'!$15:$15,'Blockplanung August'!190:190,"Wahl 2")+SUMIFS('Blockplanung Oktober'!$20:$20,'Blockplanung Oktober'!190:190,"KH")+SUMIFS('Blockplanung Oktober'!$15:$15,'Blockplanung Oktober'!190:190,"Orient.Ph.")+SUMIFS('Blockplanung Oktober'!$15:$15,'Blockplanung Oktober'!190:190,"Vertiefung")+SUMIFS('Blockplanung Oktober'!$15:$15,'Blockplanung Oktober'!190:190,"Wahl 1")+SUMIFS('Blockplanung Oktober'!$15:$15,'Blockplanung Oktober'!190:190,"Wahl 2")</f>
        <v>115.2</v>
      </c>
      <c r="H171" s="9">
        <f>(SUMIFS('Tageplanung April'!$20:$20,'Tageplanung April'!190:190,"Päd")+SUMIFS('Tageplanung April'!$16:$16,'Tageplanung April'!190:190,"Orient.Ph.")+SUMIFS('Tageplanung April'!$16:$16,'Tageplanung April'!190:190,"Vertiefung")+SUMIFS('Tageplanung April'!$16:$16,'Tageplanung April'!190:190,"Wahl 1")+SUMIFS('Tageplanung April'!$16:$16,'Tageplanung April'!190:190,"Wahl 2"))*(3+IF($D171="F",2,0))/5+(SUMIFS('Tageplanung August'!$20:$20,'Tageplanung August'!190:190,"Päd")+SUMIFS('Tageplanung August'!$16:$16,'Tageplanung August'!190:190,"Orient.Ph.")+SUMIFS('Tageplanung August'!$16:$16,'Tageplanung August'!190:190,"Vertiefung")+SUMIFS('Tageplanung August'!$16:$16,'Tageplanung August'!190:190,"Wahl 1")+SUMIFS('Tageplanung August'!$16:$16,'Tageplanung August'!190:190,"Wahl 2"))*(3+IF($D171="F",2,0))/5+(SUMIFS('Tageplanung Oktober'!$20:$20,'Tageplanung Oktober'!190:190,"Päd")+SUMIFS('Tageplanung Oktober'!$16:$16,'Tageplanung Oktober'!190:190,"Orient.Ph.")+SUMIFS('Tageplanung Oktober'!$16:$16,'Tageplanung Oktober'!190:190,"Vertiefung")+SUMIFS('Tageplanung Oktober'!$16:$16,'Tageplanung Oktober'!190:190,"Wahl 1")+SUMIFS('Tageplanung Oktober'!$16:$16,'Tageplanung Oktober'!190:190,"Wahl 2"))*(3+IF($D171="F",2,0))/5+SUMIFS('Blockplanung April'!$20:$20,'Blockplanung April'!190:190,"Päd")+SUMIFS('Blockplanung April'!$16:$16,'Blockplanung April'!190:190,"Orient.Ph.")+SUMIFS('Blockplanung April'!$16:$16,'Blockplanung April'!190:190,"Vertiefung")+SUMIFS('Blockplanung April'!$16:$16,'Blockplanung April'!190:190,"Wahl 1")+SUMIFS('Blockplanung April'!$16:$16,'Blockplanung April'!190:190,"Wahl 2")+SUMIFS('Blockplanung August'!$20:$20,'Blockplanung August'!190:190,"Päd")+SUMIFS('Blockplanung August'!$16:$16,'Blockplanung August'!190:190,"Orient.Ph.")+SUMIFS('Blockplanung August'!$16:$16,'Blockplanung August'!190:190,"Vertiefung")+SUMIFS('Blockplanung August'!$16:$16,'Blockplanung August'!190:190,"Wahl 1")+SUMIFS('Blockplanung August'!$16:$16,'Blockplanung August'!190:190,"Wahl 2")+SUMIFS('Blockplanung Oktober'!$20:$20,'Blockplanung Oktober'!190:190,"Päd")+SUMIFS('Blockplanung Oktober'!$16:$16,'Blockplanung Oktober'!190:190,"Orient.Ph.")+SUMIFS('Blockplanung Oktober'!$16:$16,'Blockplanung Oktober'!190:190,"Vertiefung")+SUMIFS('Blockplanung Oktober'!$16:$16,'Blockplanung Oktober'!190:190,"Wahl 1")+SUMIFS('Blockplanung Oktober'!$16:$16,'Blockplanung Oktober'!190:190,"Wahl 2")</f>
        <v>14.8</v>
      </c>
      <c r="I171" s="9">
        <f>(SUMIFS('Tageplanung April'!$20:$20,'Tageplanung April'!190:190,"Psych")+SUMIFS('Tageplanung April'!$19:$19,'Tageplanung April'!190:190,"Orient.Ph.")+SUMIFS('Tageplanung April'!$19:$19,'Tageplanung April'!190:190,"Vertiefung")+SUMIFS('Tageplanung April'!$19:$19,'Tageplanung April'!190:190,"Wahl 1")+SUMIFS('Tageplanung April'!$19:$19,'Tageplanung April'!190:190,"Wahl 2"))*(3+IF($D171="F",2,0))/5+(SUMIFS('Tageplanung August'!$20:$20,'Tageplanung August'!190:190,"Psych")+SUMIFS('Tageplanung August'!$19:$19,'Tageplanung August'!190:190,"Orient.Ph.")+SUMIFS('Tageplanung August'!$19:$19,'Tageplanung August'!190:190,"Vertiefung")+SUMIFS('Tageplanung August'!$19:$19,'Tageplanung August'!190:190,"Wahl 1")+SUMIFS('Tageplanung August'!$19:$19,'Tageplanung August'!190:190,"Wahl 2"))*(3+IF($D171="F",2,0))/5+(SUMIFS('Tageplanung Oktober'!$20:$20,'Tageplanung Oktober'!190:190,"Psych")+SUMIFS('Tageplanung Oktober'!$19:$19,'Tageplanung Oktober'!190:190,"Orient.Ph.")+SUMIFS('Tageplanung Oktober'!$19:$19,'Tageplanung Oktober'!190:190,"Vertiefung")+SUMIFS('Tageplanung Oktober'!$19:$19,'Tageplanung Oktober'!190:190,"Wahl 1")+SUMIFS('Tageplanung Oktober'!$19:$19,'Tageplanung Oktober'!190:190,"Wahl 2"))*(3+IF($D171="F",2,0))/5+SUMIFS('Blockplanung April'!$20:$20,'Blockplanung April'!190:190,"Psych")+SUMIFS('Blockplanung April'!$19:$19,'Blockplanung April'!190:190,"Orient.Ph.")+SUMIFS('Blockplanung April'!$19:$19,'Blockplanung April'!190:190,"Vertiefung")+SUMIFS('Blockplanung April'!$19:$19,'Blockplanung April'!190:190,"Wahl 1")+SUMIFS('Blockplanung April'!$19:$19,'Blockplanung April'!190:190,"Wahl 2")+SUMIFS('Blockplanung August'!$20:$20,'Blockplanung August'!190:190,"Psych")+SUMIFS('Blockplanung August'!$19:$19,'Blockplanung August'!190:190,"Orient.Ph.")+SUMIFS('Blockplanung August'!$19:$19,'Blockplanung August'!190:190,"Vertiefung")+SUMIFS('Blockplanung August'!$19:$19,'Blockplanung August'!190:190,"Wahl 1")+SUMIFS('Blockplanung August'!$19:$19,'Blockplanung August'!190:190,"Wahl 2")+SUMIFS('Blockplanung Oktober'!$20:$20,'Blockplanung Oktober'!190:190,"Psych")+SUMIFS('Blockplanung Oktober'!$19:$19,'Blockplanung Oktober'!190:190,"Orient.Ph.")+SUMIFS('Blockplanung Oktober'!$19:$19,'Blockplanung Oktober'!190:190,"Vertiefung")+SUMIFS('Blockplanung Oktober'!$19:$19,'Blockplanung Oktober'!190:190,"Wahl 1")+SUMIFS('Blockplanung Oktober'!$19:$19,'Blockplanung Oktober'!190:190,"Wahl 2")</f>
        <v>0</v>
      </c>
      <c r="J171" s="9">
        <f t="shared" si="14"/>
        <v>504</v>
      </c>
      <c r="K171" s="9">
        <f t="shared" si="10"/>
        <v>198</v>
      </c>
      <c r="L171" s="9">
        <f t="shared" si="11"/>
        <v>72</v>
      </c>
      <c r="M171" s="9">
        <f t="shared" si="12"/>
        <v>18</v>
      </c>
      <c r="N171" s="7">
        <f t="shared" si="13"/>
        <v>120</v>
      </c>
      <c r="O171" s="316"/>
    </row>
    <row r="172" spans="1:15" x14ac:dyDescent="0.2">
      <c r="A172" s="253"/>
      <c r="B172" s="308"/>
      <c r="C172" s="11">
        <v>26</v>
      </c>
      <c r="D172" s="39"/>
      <c r="E172" s="9">
        <f>(SUMIFS('Tageplanung April'!$20:$20,'Tageplanung April'!191:191,"APH")+SUMIFS('Tageplanung April'!$18:$18,'Tageplanung April'!191:191,"Orient.Ph.")+SUMIFS('Tageplanung April'!$18:$18,'Tageplanung April'!191:191,"Vertiefung")+SUMIFS('Tageplanung April'!$18:$18,'Tageplanung April'!191:191,"Wahl 1")+SUMIFS('Tageplanung April'!$18:$18,'Tageplanung April'!191:191,"Wahl 2"))*(3+IF($D172="F",2,0))/5+(SUMIFS('Tageplanung August'!$20:$20,'Tageplanung August'!191:191,"APH")+SUMIFS('Tageplanung August'!$18:$18,'Tageplanung August'!191:191,"Orient.Ph.")+SUMIFS('Tageplanung August'!$18:$18,'Tageplanung August'!191:191,"Vertiefung")+SUMIFS('Tageplanung August'!$18:$18,'Tageplanung August'!191:191,"Wahl 1")+SUMIFS('Tageplanung August'!$18:$18,'Tageplanung August'!191:191,"Wahl 2"))*(3+IF($D172="F",2,0))/5+(SUMIFS('Tageplanung Oktober'!$20:$20,'Tageplanung Oktober'!191:191,"APH")+SUMIFS('Tageplanung Oktober'!$18:$18,'Tageplanung Oktober'!191:191,"Orient.Ph.")+SUMIFS('Tageplanung Oktober'!$18:$18,'Tageplanung Oktober'!191:191,"Vertiefung")+SUMIFS('Tageplanung Oktober'!$18:$18,'Tageplanung Oktober'!191:191,"Wahl 1")+SUMIFS('Tageplanung Oktober'!$18:$18,'Tageplanung Oktober'!191:191,"Wahl 2"))*(3+IF($D172="F",2,0))/5+SUMIFS('Blockplanung April'!$20:$20,'Blockplanung April'!191:191,"APH")+SUMIFS('Blockplanung April'!$18:$18,'Blockplanung April'!191:191,"Orient.Ph.")+SUMIFS('Blockplanung April'!$18:$18,'Blockplanung April'!191:191,"Vertiefung")+SUMIFS('Blockplanung April'!$18:$18,'Blockplanung April'!191:191,"Wahl 1")+SUMIFS('Blockplanung April'!$18:$18,'Blockplanung April'!191:191,"Wahl 2")+SUMIFS('Blockplanung August'!$20:$20,'Blockplanung August'!191:191,"APH")+SUMIFS('Blockplanung August'!$18:$18,'Blockplanung August'!191:191,"Orient.Ph.")+SUMIFS('Blockplanung August'!$18:$18,'Blockplanung August'!191:191,"Vertiefung")+SUMIFS('Blockplanung August'!$18:$18,'Blockplanung August'!191:191,"Wahl 1")+SUMIFS('Blockplanung August'!$18:$18,'Blockplanung August'!191:191,"Wahl 2")+SUMIFS('Blockplanung Oktober'!$20:$20,'Blockplanung Oktober'!191:191,"APH")+SUMIFS('Blockplanung Oktober'!$18:$18,'Blockplanung Oktober'!191:191,"Orient.Ph.")+SUMIFS('Blockplanung Oktober'!$18:$18,'Blockplanung Oktober'!191:191,"Vertiefung")+SUMIFS('Blockplanung Oktober'!$18:$18,'Blockplanung Oktober'!191:191,"Wahl 1")+SUMIFS('Blockplanung Oktober'!$18:$18,'Blockplanung Oktober'!191:191,"Wahl 2")</f>
        <v>192.4</v>
      </c>
      <c r="F172" s="9">
        <f>(SUMIFS('Tageplanung April'!$20:$20,'Tageplanung April'!191:191,"AD")+SUMIFS('Tageplanung April'!$17:$17,'Tageplanung April'!191:191,"Orient.Ph.")+SUMIFS('Tageplanung April'!$17:$17,'Tageplanung April'!191:191,"Vertiefung")+SUMIFS('Tageplanung April'!$17:$17,'Tageplanung April'!191:191,"Wahl 1")+SUMIFS('Tageplanung April'!$17:$17,'Tageplanung April'!191:191,"Wahl 2"))*(3+IF($D172="F",2,0))/5+(SUMIFS('Tageplanung August'!$20:$20,'Tageplanung August'!191:191,"AD")+SUMIFS('Tageplanung August'!$17:$17,'Tageplanung August'!191:191,"Orient.Ph.")+SUMIFS('Tageplanung August'!$17:$17,'Tageplanung August'!191:191,"Vertiefung")+SUMIFS('Tageplanung August'!$17:$17,'Tageplanung August'!191:191,"Wahl 1")+SUMIFS('Tageplanung August'!$17:$17,'Tageplanung August'!191:191,"Wahl 2"))*(3+IF($D172="F",2,0))/5+(SUMIFS('Tageplanung Oktober'!$20:$20,'Tageplanung Oktober'!191:191,"AD")+SUMIFS('Tageplanung Oktober'!$17:$17,'Tageplanung Oktober'!191:191,"Orient.Ph.")+SUMIFS('Tageplanung Oktober'!$17:$17,'Tageplanung Oktober'!191:191,"Vertiefung")+SUMIFS('Tageplanung Oktober'!$17:$17,'Tageplanung Oktober'!191:191,"Wahl 1")+SUMIFS('Tageplanung Oktober'!$17:$17,'Tageplanung Oktober'!191:191,"Wahl 2"))*(3+IF($D172="F",2,0))/5+SUMIFS('Blockplanung April'!$20:$20,'Blockplanung April'!191:191,"AD")+SUMIFS('Blockplanung April'!$17:$17,'Blockplanung April'!191:191,"Orient.Ph.")+SUMIFS('Blockplanung April'!$17:$17,'Blockplanung April'!191:191,"Vertiefung")+SUMIFS('Blockplanung April'!$17:$17,'Blockplanung April'!191:191,"Wahl 1")+SUMIFS('Blockplanung April'!$17:$17,'Blockplanung April'!191:191,"Wahl 2")+SUMIFS('Blockplanung August'!$20:$20,'Blockplanung August'!191:191,"AD")+SUMIFS('Blockplanung August'!$17:$17,'Blockplanung August'!191:191,"Orient.Ph.")+SUMIFS('Blockplanung August'!$17:$17,'Blockplanung August'!191:191,"Vertiefung")+SUMIFS('Blockplanung August'!$17:$17,'Blockplanung August'!191:191,"Wahl 1")+SUMIFS('Blockplanung August'!$17:$17,'Blockplanung August'!191:191,"Wahl 2")+SUMIFS('Blockplanung Oktober'!$20:$20,'Blockplanung Oktober'!191:191,"AD")+SUMIFS('Blockplanung Oktober'!$17:$17,'Blockplanung Oktober'!191:191,"Orient.Ph.")+SUMIFS('Blockplanung Oktober'!$17:$17,'Blockplanung Oktober'!191:191,"Vertiefung")+SUMIFS('Blockplanung Oktober'!$17:$17,'Blockplanung Oktober'!191:191,"Wahl 1")+SUMIFS('Blockplanung Oktober'!$17:$17,'Blockplanung Oktober'!191:191,"Wahl 2")</f>
        <v>131.80000000000001</v>
      </c>
      <c r="G172" s="9">
        <f>(SUMIFS('Tageplanung April'!$20:$20,'Tageplanung April'!191:191,"KH")+SUMIFS('Tageplanung April'!$15:$15,'Tageplanung April'!191:191,"Orient.Ph.")+SUMIFS('Tageplanung April'!$15:$15,'Tageplanung April'!191:191,"Vertiefung")+SUMIFS('Tageplanung April'!$15:$15,'Tageplanung April'!191:191,"Wahl 1")+SUMIFS('Tageplanung April'!$15:$15,'Tageplanung April'!191:191,"Wahl 2"))*(3+IF($D172="F",2,0))/5+(SUMIFS('Tageplanung August'!$20:$20,'Tageplanung August'!191:191,"KH")+SUMIFS('Tageplanung August'!$15:$15,'Tageplanung August'!191:191,"Orient.Ph.")+SUMIFS('Tageplanung August'!$15:$15,'Tageplanung August'!191:191,"Vertiefung")+SUMIFS('Tageplanung August'!$15:$15,'Tageplanung August'!191:191,"Wahl 1")+SUMIFS('Tageplanung August'!$15:$15,'Tageplanung August'!191:191,"Wahl 2"))*(3+IF($D172="F",2,0))/5+(SUMIFS('Tageplanung Oktober'!$20:$20,'Tageplanung Oktober'!191:191,"KH")+SUMIFS('Tageplanung Oktober'!$15:$15,'Tageplanung Oktober'!191:191,"Orient.Ph.")+SUMIFS('Tageplanung Oktober'!$15:$15,'Tageplanung Oktober'!191:191,"Vertiefung")+SUMIFS('Tageplanung Oktober'!$15:$15,'Tageplanung Oktober'!191:191,"Wahl 1")+SUMIFS('Tageplanung Oktober'!$15:$15,'Tageplanung Oktober'!191:191,"Wahl 2"))*(3+IF($D172="F",2,0))/5+SUMIFS('Blockplanung April'!$20:$20,'Blockplanung April'!191:191,"KH")+SUMIFS('Blockplanung April'!$15:$15,'Blockplanung April'!191:191,"Orient.Ph.")+SUMIFS('Blockplanung April'!$15:$15,'Blockplanung April'!191:191,"Vertiefung")+SUMIFS('Blockplanung April'!$15:$15,'Blockplanung April'!191:191,"Wahl 1")+SUMIFS('Blockplanung April'!$15:$15,'Blockplanung April'!191:191,"Wahl 2")+SUMIFS('Blockplanung August'!$20:$20,'Blockplanung August'!191:191,"KH")+SUMIFS('Blockplanung August'!$15:$15,'Blockplanung August'!191:191,"Orient.Ph.")+SUMIFS('Blockplanung August'!$15:$15,'Blockplanung August'!191:191,"Vertiefung")+SUMIFS('Blockplanung August'!$15:$15,'Blockplanung August'!191:191,"Wahl 1")+SUMIFS('Blockplanung August'!$15:$15,'Blockplanung August'!191:191,"Wahl 2")+SUMIFS('Blockplanung Oktober'!$20:$20,'Blockplanung Oktober'!191:191,"KH")+SUMIFS('Blockplanung Oktober'!$15:$15,'Blockplanung Oktober'!191:191,"Orient.Ph.")+SUMIFS('Blockplanung Oktober'!$15:$15,'Blockplanung Oktober'!191:191,"Vertiefung")+SUMIFS('Blockplanung Oktober'!$15:$15,'Blockplanung Oktober'!191:191,"Wahl 1")+SUMIFS('Blockplanung Oktober'!$15:$15,'Blockplanung Oktober'!191:191,"Wahl 2")</f>
        <v>103.2</v>
      </c>
      <c r="H172" s="9">
        <f>(SUMIFS('Tageplanung April'!$20:$20,'Tageplanung April'!191:191,"Päd")+SUMIFS('Tageplanung April'!$16:$16,'Tageplanung April'!191:191,"Orient.Ph.")+SUMIFS('Tageplanung April'!$16:$16,'Tageplanung April'!191:191,"Vertiefung")+SUMIFS('Tageplanung April'!$16:$16,'Tageplanung April'!191:191,"Wahl 1")+SUMIFS('Tageplanung April'!$16:$16,'Tageplanung April'!191:191,"Wahl 2"))*(3+IF($D172="F",2,0))/5+(SUMIFS('Tageplanung August'!$20:$20,'Tageplanung August'!191:191,"Päd")+SUMIFS('Tageplanung August'!$16:$16,'Tageplanung August'!191:191,"Orient.Ph.")+SUMIFS('Tageplanung August'!$16:$16,'Tageplanung August'!191:191,"Vertiefung")+SUMIFS('Tageplanung August'!$16:$16,'Tageplanung August'!191:191,"Wahl 1")+SUMIFS('Tageplanung August'!$16:$16,'Tageplanung August'!191:191,"Wahl 2"))*(3+IF($D172="F",2,0))/5+(SUMIFS('Tageplanung Oktober'!$20:$20,'Tageplanung Oktober'!191:191,"Päd")+SUMIFS('Tageplanung Oktober'!$16:$16,'Tageplanung Oktober'!191:191,"Orient.Ph.")+SUMIFS('Tageplanung Oktober'!$16:$16,'Tageplanung Oktober'!191:191,"Vertiefung")+SUMIFS('Tageplanung Oktober'!$16:$16,'Tageplanung Oktober'!191:191,"Wahl 1")+SUMIFS('Tageplanung Oktober'!$16:$16,'Tageplanung Oktober'!191:191,"Wahl 2"))*(3+IF($D172="F",2,0))/5+SUMIFS('Blockplanung April'!$20:$20,'Blockplanung April'!191:191,"Päd")+SUMIFS('Blockplanung April'!$16:$16,'Blockplanung April'!191:191,"Orient.Ph.")+SUMIFS('Blockplanung April'!$16:$16,'Blockplanung April'!191:191,"Vertiefung")+SUMIFS('Blockplanung April'!$16:$16,'Blockplanung April'!191:191,"Wahl 1")+SUMIFS('Blockplanung April'!$16:$16,'Blockplanung April'!191:191,"Wahl 2")+SUMIFS('Blockplanung August'!$20:$20,'Blockplanung August'!191:191,"Päd")+SUMIFS('Blockplanung August'!$16:$16,'Blockplanung August'!191:191,"Orient.Ph.")+SUMIFS('Blockplanung August'!$16:$16,'Blockplanung August'!191:191,"Vertiefung")+SUMIFS('Blockplanung August'!$16:$16,'Blockplanung August'!191:191,"Wahl 1")+SUMIFS('Blockplanung August'!$16:$16,'Blockplanung August'!191:191,"Wahl 2")+SUMIFS('Blockplanung Oktober'!$20:$20,'Blockplanung Oktober'!191:191,"Päd")+SUMIFS('Blockplanung Oktober'!$16:$16,'Blockplanung Oktober'!191:191,"Orient.Ph.")+SUMIFS('Blockplanung Oktober'!$16:$16,'Blockplanung Oktober'!191:191,"Vertiefung")+SUMIFS('Blockplanung Oktober'!$16:$16,'Blockplanung Oktober'!191:191,"Wahl 1")+SUMIFS('Blockplanung Oktober'!$16:$16,'Blockplanung Oktober'!191:191,"Wahl 2")</f>
        <v>11.8</v>
      </c>
      <c r="I172" s="9">
        <f>(SUMIFS('Tageplanung April'!$20:$20,'Tageplanung April'!191:191,"Psych")+SUMIFS('Tageplanung April'!$19:$19,'Tageplanung April'!191:191,"Orient.Ph.")+SUMIFS('Tageplanung April'!$19:$19,'Tageplanung April'!191:191,"Vertiefung")+SUMIFS('Tageplanung April'!$19:$19,'Tageplanung April'!191:191,"Wahl 1")+SUMIFS('Tageplanung April'!$19:$19,'Tageplanung April'!191:191,"Wahl 2"))*(3+IF($D172="F",2,0))/5+(SUMIFS('Tageplanung August'!$20:$20,'Tageplanung August'!191:191,"Psych")+SUMIFS('Tageplanung August'!$19:$19,'Tageplanung August'!191:191,"Orient.Ph.")+SUMIFS('Tageplanung August'!$19:$19,'Tageplanung August'!191:191,"Vertiefung")+SUMIFS('Tageplanung August'!$19:$19,'Tageplanung August'!191:191,"Wahl 1")+SUMIFS('Tageplanung August'!$19:$19,'Tageplanung August'!191:191,"Wahl 2"))*(3+IF($D172="F",2,0))/5+(SUMIFS('Tageplanung Oktober'!$20:$20,'Tageplanung Oktober'!191:191,"Psych")+SUMIFS('Tageplanung Oktober'!$19:$19,'Tageplanung Oktober'!191:191,"Orient.Ph.")+SUMIFS('Tageplanung Oktober'!$19:$19,'Tageplanung Oktober'!191:191,"Vertiefung")+SUMIFS('Tageplanung Oktober'!$19:$19,'Tageplanung Oktober'!191:191,"Wahl 1")+SUMIFS('Tageplanung Oktober'!$19:$19,'Tageplanung Oktober'!191:191,"Wahl 2"))*(3+IF($D172="F",2,0))/5+SUMIFS('Blockplanung April'!$20:$20,'Blockplanung April'!191:191,"Psych")+SUMIFS('Blockplanung April'!$19:$19,'Blockplanung April'!191:191,"Orient.Ph.")+SUMIFS('Blockplanung April'!$19:$19,'Blockplanung April'!191:191,"Vertiefung")+SUMIFS('Blockplanung April'!$19:$19,'Blockplanung April'!191:191,"Wahl 1")+SUMIFS('Blockplanung April'!$19:$19,'Blockplanung April'!191:191,"Wahl 2")+SUMIFS('Blockplanung August'!$20:$20,'Blockplanung August'!191:191,"Psych")+SUMIFS('Blockplanung August'!$19:$19,'Blockplanung August'!191:191,"Orient.Ph.")+SUMIFS('Blockplanung August'!$19:$19,'Blockplanung August'!191:191,"Vertiefung")+SUMIFS('Blockplanung August'!$19:$19,'Blockplanung August'!191:191,"Wahl 1")+SUMIFS('Blockplanung August'!$19:$19,'Blockplanung August'!191:191,"Wahl 2")+SUMIFS('Blockplanung Oktober'!$20:$20,'Blockplanung Oktober'!191:191,"Psych")+SUMIFS('Blockplanung Oktober'!$19:$19,'Blockplanung Oktober'!191:191,"Orient.Ph.")+SUMIFS('Blockplanung Oktober'!$19:$19,'Blockplanung Oktober'!191:191,"Vertiefung")+SUMIFS('Blockplanung Oktober'!$19:$19,'Blockplanung Oktober'!191:191,"Wahl 1")+SUMIFS('Blockplanung Oktober'!$19:$19,'Blockplanung Oktober'!191:191,"Wahl 2")</f>
        <v>0</v>
      </c>
      <c r="J172" s="9">
        <f t="shared" si="14"/>
        <v>504</v>
      </c>
      <c r="K172" s="9">
        <f t="shared" si="10"/>
        <v>198</v>
      </c>
      <c r="L172" s="9">
        <f t="shared" si="11"/>
        <v>72</v>
      </c>
      <c r="M172" s="9">
        <f t="shared" si="12"/>
        <v>18</v>
      </c>
      <c r="N172" s="7">
        <f t="shared" si="13"/>
        <v>120</v>
      </c>
      <c r="O172" s="316"/>
    </row>
    <row r="173" spans="1:15" x14ac:dyDescent="0.2">
      <c r="A173" s="253"/>
      <c r="B173" s="250" t="s">
        <v>10</v>
      </c>
      <c r="C173" s="11">
        <v>27</v>
      </c>
      <c r="D173" s="39"/>
      <c r="E173" s="9">
        <f>(SUMIFS('Tageplanung April'!$20:$20,'Tageplanung April'!192:192,"APH")+SUMIFS('Tageplanung April'!$18:$18,'Tageplanung April'!192:192,"Orient.Ph.")+SUMIFS('Tageplanung April'!$18:$18,'Tageplanung April'!192:192,"Vertiefung")+SUMIFS('Tageplanung April'!$18:$18,'Tageplanung April'!192:192,"Wahl 1")+SUMIFS('Tageplanung April'!$18:$18,'Tageplanung April'!192:192,"Wahl 2"))*(3+IF($D173="F",2,0))/5+(SUMIFS('Tageplanung August'!$20:$20,'Tageplanung August'!192:192,"APH")+SUMIFS('Tageplanung August'!$18:$18,'Tageplanung August'!192:192,"Orient.Ph.")+SUMIFS('Tageplanung August'!$18:$18,'Tageplanung August'!192:192,"Vertiefung")+SUMIFS('Tageplanung August'!$18:$18,'Tageplanung August'!192:192,"Wahl 1")+SUMIFS('Tageplanung August'!$18:$18,'Tageplanung August'!192:192,"Wahl 2"))*(3+IF($D173="F",2,0))/5+(SUMIFS('Tageplanung Oktober'!$20:$20,'Tageplanung Oktober'!192:192,"APH")+SUMIFS('Tageplanung Oktober'!$18:$18,'Tageplanung Oktober'!192:192,"Orient.Ph.")+SUMIFS('Tageplanung Oktober'!$18:$18,'Tageplanung Oktober'!192:192,"Vertiefung")+SUMIFS('Tageplanung Oktober'!$18:$18,'Tageplanung Oktober'!192:192,"Wahl 1")+SUMIFS('Tageplanung Oktober'!$18:$18,'Tageplanung Oktober'!192:192,"Wahl 2"))*(3+IF($D173="F",2,0))/5+SUMIFS('Blockplanung April'!$20:$20,'Blockplanung April'!192:192,"APH")+SUMIFS('Blockplanung April'!$18:$18,'Blockplanung April'!192:192,"Orient.Ph.")+SUMIFS('Blockplanung April'!$18:$18,'Blockplanung April'!192:192,"Vertiefung")+SUMIFS('Blockplanung April'!$18:$18,'Blockplanung April'!192:192,"Wahl 1")+SUMIFS('Blockplanung April'!$18:$18,'Blockplanung April'!192:192,"Wahl 2")+SUMIFS('Blockplanung August'!$20:$20,'Blockplanung August'!192:192,"APH")+SUMIFS('Blockplanung August'!$18:$18,'Blockplanung August'!192:192,"Orient.Ph.")+SUMIFS('Blockplanung August'!$18:$18,'Blockplanung August'!192:192,"Vertiefung")+SUMIFS('Blockplanung August'!$18:$18,'Blockplanung August'!192:192,"Wahl 1")+SUMIFS('Blockplanung August'!$18:$18,'Blockplanung August'!192:192,"Wahl 2")+SUMIFS('Blockplanung Oktober'!$20:$20,'Blockplanung Oktober'!192:192,"APH")+SUMIFS('Blockplanung Oktober'!$18:$18,'Blockplanung Oktober'!192:192,"Orient.Ph.")+SUMIFS('Blockplanung Oktober'!$18:$18,'Blockplanung Oktober'!192:192,"Vertiefung")+SUMIFS('Blockplanung Oktober'!$18:$18,'Blockplanung Oktober'!192:192,"Wahl 1")+SUMIFS('Blockplanung Oktober'!$18:$18,'Blockplanung Oktober'!192:192,"Wahl 2")</f>
        <v>208.4</v>
      </c>
      <c r="F173" s="9">
        <f>(SUMIFS('Tageplanung April'!$20:$20,'Tageplanung April'!192:192,"AD")+SUMIFS('Tageplanung April'!$17:$17,'Tageplanung April'!192:192,"Orient.Ph.")+SUMIFS('Tageplanung April'!$17:$17,'Tageplanung April'!192:192,"Vertiefung")+SUMIFS('Tageplanung April'!$17:$17,'Tageplanung April'!192:192,"Wahl 1")+SUMIFS('Tageplanung April'!$17:$17,'Tageplanung April'!192:192,"Wahl 2"))*(3+IF($D173="F",2,0))/5+(SUMIFS('Tageplanung August'!$20:$20,'Tageplanung August'!192:192,"AD")+SUMIFS('Tageplanung August'!$17:$17,'Tageplanung August'!192:192,"Orient.Ph.")+SUMIFS('Tageplanung August'!$17:$17,'Tageplanung August'!192:192,"Vertiefung")+SUMIFS('Tageplanung August'!$17:$17,'Tageplanung August'!192:192,"Wahl 1")+SUMIFS('Tageplanung August'!$17:$17,'Tageplanung August'!192:192,"Wahl 2"))*(3+IF($D173="F",2,0))/5+(SUMIFS('Tageplanung Oktober'!$20:$20,'Tageplanung Oktober'!192:192,"AD")+SUMIFS('Tageplanung Oktober'!$17:$17,'Tageplanung Oktober'!192:192,"Orient.Ph.")+SUMIFS('Tageplanung Oktober'!$17:$17,'Tageplanung Oktober'!192:192,"Vertiefung")+SUMIFS('Tageplanung Oktober'!$17:$17,'Tageplanung Oktober'!192:192,"Wahl 1")+SUMIFS('Tageplanung Oktober'!$17:$17,'Tageplanung Oktober'!192:192,"Wahl 2"))*(3+IF($D173="F",2,0))/5+SUMIFS('Blockplanung April'!$20:$20,'Blockplanung April'!192:192,"AD")+SUMIFS('Blockplanung April'!$17:$17,'Blockplanung April'!192:192,"Orient.Ph.")+SUMIFS('Blockplanung April'!$17:$17,'Blockplanung April'!192:192,"Vertiefung")+SUMIFS('Blockplanung April'!$17:$17,'Blockplanung April'!192:192,"Wahl 1")+SUMIFS('Blockplanung April'!$17:$17,'Blockplanung April'!192:192,"Wahl 2")+SUMIFS('Blockplanung August'!$20:$20,'Blockplanung August'!192:192,"AD")+SUMIFS('Blockplanung August'!$17:$17,'Blockplanung August'!192:192,"Orient.Ph.")+SUMIFS('Blockplanung August'!$17:$17,'Blockplanung August'!192:192,"Vertiefung")+SUMIFS('Blockplanung August'!$17:$17,'Blockplanung August'!192:192,"Wahl 1")+SUMIFS('Blockplanung August'!$17:$17,'Blockplanung August'!192:192,"Wahl 2")+SUMIFS('Blockplanung Oktober'!$20:$20,'Blockplanung Oktober'!192:192,"AD")+SUMIFS('Blockplanung Oktober'!$17:$17,'Blockplanung Oktober'!192:192,"Orient.Ph.")+SUMIFS('Blockplanung Oktober'!$17:$17,'Blockplanung Oktober'!192:192,"Vertiefung")+SUMIFS('Blockplanung Oktober'!$17:$17,'Blockplanung Oktober'!192:192,"Wahl 1")+SUMIFS('Blockplanung Oktober'!$17:$17,'Blockplanung Oktober'!192:192,"Wahl 2")</f>
        <v>151.80000000000001</v>
      </c>
      <c r="G173" s="9">
        <f>(SUMIFS('Tageplanung April'!$20:$20,'Tageplanung April'!192:192,"KH")+SUMIFS('Tageplanung April'!$15:$15,'Tageplanung April'!192:192,"Orient.Ph.")+SUMIFS('Tageplanung April'!$15:$15,'Tageplanung April'!192:192,"Vertiefung")+SUMIFS('Tageplanung April'!$15:$15,'Tageplanung April'!192:192,"Wahl 1")+SUMIFS('Tageplanung April'!$15:$15,'Tageplanung April'!192:192,"Wahl 2"))*(3+IF($D173="F",2,0))/5+(SUMIFS('Tageplanung August'!$20:$20,'Tageplanung August'!192:192,"KH")+SUMIFS('Tageplanung August'!$15:$15,'Tageplanung August'!192:192,"Orient.Ph.")+SUMIFS('Tageplanung August'!$15:$15,'Tageplanung August'!192:192,"Vertiefung")+SUMIFS('Tageplanung August'!$15:$15,'Tageplanung August'!192:192,"Wahl 1")+SUMIFS('Tageplanung August'!$15:$15,'Tageplanung August'!192:192,"Wahl 2"))*(3+IF($D173="F",2,0))/5+(SUMIFS('Tageplanung Oktober'!$20:$20,'Tageplanung Oktober'!192:192,"KH")+SUMIFS('Tageplanung Oktober'!$15:$15,'Tageplanung Oktober'!192:192,"Orient.Ph.")+SUMIFS('Tageplanung Oktober'!$15:$15,'Tageplanung Oktober'!192:192,"Vertiefung")+SUMIFS('Tageplanung Oktober'!$15:$15,'Tageplanung Oktober'!192:192,"Wahl 1")+SUMIFS('Tageplanung Oktober'!$15:$15,'Tageplanung Oktober'!192:192,"Wahl 2"))*(3+IF($D173="F",2,0))/5+SUMIFS('Blockplanung April'!$20:$20,'Blockplanung April'!192:192,"KH")+SUMIFS('Blockplanung April'!$15:$15,'Blockplanung April'!192:192,"Orient.Ph.")+SUMIFS('Blockplanung April'!$15:$15,'Blockplanung April'!192:192,"Vertiefung")+SUMIFS('Blockplanung April'!$15:$15,'Blockplanung April'!192:192,"Wahl 1")+SUMIFS('Blockplanung April'!$15:$15,'Blockplanung April'!192:192,"Wahl 2")+SUMIFS('Blockplanung August'!$20:$20,'Blockplanung August'!192:192,"KH")+SUMIFS('Blockplanung August'!$15:$15,'Blockplanung August'!192:192,"Orient.Ph.")+SUMIFS('Blockplanung August'!$15:$15,'Blockplanung August'!192:192,"Vertiefung")+SUMIFS('Blockplanung August'!$15:$15,'Blockplanung August'!192:192,"Wahl 1")+SUMIFS('Blockplanung August'!$15:$15,'Blockplanung August'!192:192,"Wahl 2")+SUMIFS('Blockplanung Oktober'!$20:$20,'Blockplanung Oktober'!192:192,"KH")+SUMIFS('Blockplanung Oktober'!$15:$15,'Blockplanung Oktober'!192:192,"Orient.Ph.")+SUMIFS('Blockplanung Oktober'!$15:$15,'Blockplanung Oktober'!192:192,"Vertiefung")+SUMIFS('Blockplanung Oktober'!$15:$15,'Blockplanung Oktober'!192:192,"Wahl 1")+SUMIFS('Blockplanung Oktober'!$15:$15,'Blockplanung Oktober'!192:192,"Wahl 2")</f>
        <v>123.2</v>
      </c>
      <c r="H173" s="9">
        <f>(SUMIFS('Tageplanung April'!$20:$20,'Tageplanung April'!192:192,"Päd")+SUMIFS('Tageplanung April'!$16:$16,'Tageplanung April'!192:192,"Orient.Ph.")+SUMIFS('Tageplanung April'!$16:$16,'Tageplanung April'!192:192,"Vertiefung")+SUMIFS('Tageplanung April'!$16:$16,'Tageplanung April'!192:192,"Wahl 1")+SUMIFS('Tageplanung April'!$16:$16,'Tageplanung April'!192:192,"Wahl 2"))*(3+IF($D173="F",2,0))/5+(SUMIFS('Tageplanung August'!$20:$20,'Tageplanung August'!192:192,"Päd")+SUMIFS('Tageplanung August'!$16:$16,'Tageplanung August'!192:192,"Orient.Ph.")+SUMIFS('Tageplanung August'!$16:$16,'Tageplanung August'!192:192,"Vertiefung")+SUMIFS('Tageplanung August'!$16:$16,'Tageplanung August'!192:192,"Wahl 1")+SUMIFS('Tageplanung August'!$16:$16,'Tageplanung August'!192:192,"Wahl 2"))*(3+IF($D173="F",2,0))/5+(SUMIFS('Tageplanung Oktober'!$20:$20,'Tageplanung Oktober'!192:192,"Päd")+SUMIFS('Tageplanung Oktober'!$16:$16,'Tageplanung Oktober'!192:192,"Orient.Ph.")+SUMIFS('Tageplanung Oktober'!$16:$16,'Tageplanung Oktober'!192:192,"Vertiefung")+SUMIFS('Tageplanung Oktober'!$16:$16,'Tageplanung Oktober'!192:192,"Wahl 1")+SUMIFS('Tageplanung Oktober'!$16:$16,'Tageplanung Oktober'!192:192,"Wahl 2"))*(3+IF($D173="F",2,0))/5+SUMIFS('Blockplanung April'!$20:$20,'Blockplanung April'!192:192,"Päd")+SUMIFS('Blockplanung April'!$16:$16,'Blockplanung April'!192:192,"Orient.Ph.")+SUMIFS('Blockplanung April'!$16:$16,'Blockplanung April'!192:192,"Vertiefung")+SUMIFS('Blockplanung April'!$16:$16,'Blockplanung April'!192:192,"Wahl 1")+SUMIFS('Blockplanung April'!$16:$16,'Blockplanung April'!192:192,"Wahl 2")+SUMIFS('Blockplanung August'!$20:$20,'Blockplanung August'!192:192,"Päd")+SUMIFS('Blockplanung August'!$16:$16,'Blockplanung August'!192:192,"Orient.Ph.")+SUMIFS('Blockplanung August'!$16:$16,'Blockplanung August'!192:192,"Vertiefung")+SUMIFS('Blockplanung August'!$16:$16,'Blockplanung August'!192:192,"Wahl 1")+SUMIFS('Blockplanung August'!$16:$16,'Blockplanung August'!192:192,"Wahl 2")+SUMIFS('Blockplanung Oktober'!$20:$20,'Blockplanung Oktober'!192:192,"Päd")+SUMIFS('Blockplanung Oktober'!$16:$16,'Blockplanung Oktober'!192:192,"Orient.Ph.")+SUMIFS('Blockplanung Oktober'!$16:$16,'Blockplanung Oktober'!192:192,"Vertiefung")+SUMIFS('Blockplanung Oktober'!$16:$16,'Blockplanung Oktober'!192:192,"Wahl 1")+SUMIFS('Blockplanung Oktober'!$16:$16,'Blockplanung Oktober'!192:192,"Wahl 2")</f>
        <v>15.8</v>
      </c>
      <c r="I173" s="9">
        <f>(SUMIFS('Tageplanung April'!$20:$20,'Tageplanung April'!192:192,"Psych")+SUMIFS('Tageplanung April'!$19:$19,'Tageplanung April'!192:192,"Orient.Ph.")+SUMIFS('Tageplanung April'!$19:$19,'Tageplanung April'!192:192,"Vertiefung")+SUMIFS('Tageplanung April'!$19:$19,'Tageplanung April'!192:192,"Wahl 1")+SUMIFS('Tageplanung April'!$19:$19,'Tageplanung April'!192:192,"Wahl 2"))*(3+IF($D173="F",2,0))/5+(SUMIFS('Tageplanung August'!$20:$20,'Tageplanung August'!192:192,"Psych")+SUMIFS('Tageplanung August'!$19:$19,'Tageplanung August'!192:192,"Orient.Ph.")+SUMIFS('Tageplanung August'!$19:$19,'Tageplanung August'!192:192,"Vertiefung")+SUMIFS('Tageplanung August'!$19:$19,'Tageplanung August'!192:192,"Wahl 1")+SUMIFS('Tageplanung August'!$19:$19,'Tageplanung August'!192:192,"Wahl 2"))*(3+IF($D173="F",2,0))/5+(SUMIFS('Tageplanung Oktober'!$20:$20,'Tageplanung Oktober'!192:192,"Psych")+SUMIFS('Tageplanung Oktober'!$19:$19,'Tageplanung Oktober'!192:192,"Orient.Ph.")+SUMIFS('Tageplanung Oktober'!$19:$19,'Tageplanung Oktober'!192:192,"Vertiefung")+SUMIFS('Tageplanung Oktober'!$19:$19,'Tageplanung Oktober'!192:192,"Wahl 1")+SUMIFS('Tageplanung Oktober'!$19:$19,'Tageplanung Oktober'!192:192,"Wahl 2"))*(3+IF($D173="F",2,0))/5+SUMIFS('Blockplanung April'!$20:$20,'Blockplanung April'!192:192,"Psych")+SUMIFS('Blockplanung April'!$19:$19,'Blockplanung April'!192:192,"Orient.Ph.")+SUMIFS('Blockplanung April'!$19:$19,'Blockplanung April'!192:192,"Vertiefung")+SUMIFS('Blockplanung April'!$19:$19,'Blockplanung April'!192:192,"Wahl 1")+SUMIFS('Blockplanung April'!$19:$19,'Blockplanung April'!192:192,"Wahl 2")+SUMIFS('Blockplanung August'!$20:$20,'Blockplanung August'!192:192,"Psych")+SUMIFS('Blockplanung August'!$19:$19,'Blockplanung August'!192:192,"Orient.Ph.")+SUMIFS('Blockplanung August'!$19:$19,'Blockplanung August'!192:192,"Vertiefung")+SUMIFS('Blockplanung August'!$19:$19,'Blockplanung August'!192:192,"Wahl 1")+SUMIFS('Blockplanung August'!$19:$19,'Blockplanung August'!192:192,"Wahl 2")+SUMIFS('Blockplanung Oktober'!$20:$20,'Blockplanung Oktober'!192:192,"Psych")+SUMIFS('Blockplanung Oktober'!$19:$19,'Blockplanung Oktober'!192:192,"Orient.Ph.")+SUMIFS('Blockplanung Oktober'!$19:$19,'Blockplanung Oktober'!192:192,"Vertiefung")+SUMIFS('Blockplanung Oktober'!$19:$19,'Blockplanung Oktober'!192:192,"Wahl 1")+SUMIFS('Blockplanung Oktober'!$19:$19,'Blockplanung Oktober'!192:192,"Wahl 2")</f>
        <v>0</v>
      </c>
      <c r="J173" s="9">
        <f t="shared" si="14"/>
        <v>504</v>
      </c>
      <c r="K173" s="9">
        <f t="shared" si="10"/>
        <v>198</v>
      </c>
      <c r="L173" s="9">
        <f t="shared" si="11"/>
        <v>72</v>
      </c>
      <c r="M173" s="9">
        <f t="shared" si="12"/>
        <v>18</v>
      </c>
      <c r="N173" s="7">
        <f t="shared" si="13"/>
        <v>120</v>
      </c>
      <c r="O173" s="316"/>
    </row>
    <row r="174" spans="1:15" x14ac:dyDescent="0.2">
      <c r="A174" s="253"/>
      <c r="B174" s="250"/>
      <c r="C174" s="11">
        <v>28</v>
      </c>
      <c r="D174" s="39"/>
      <c r="E174" s="9">
        <f>(SUMIFS('Tageplanung April'!$20:$20,'Tageplanung April'!193:193,"APH")+SUMIFS('Tageplanung April'!$18:$18,'Tageplanung April'!193:193,"Orient.Ph.")+SUMIFS('Tageplanung April'!$18:$18,'Tageplanung April'!193:193,"Vertiefung")+SUMIFS('Tageplanung April'!$18:$18,'Tageplanung April'!193:193,"Wahl 1")+SUMIFS('Tageplanung April'!$18:$18,'Tageplanung April'!193:193,"Wahl 2"))*(3+IF($D174="F",2,0))/5+(SUMIFS('Tageplanung August'!$20:$20,'Tageplanung August'!193:193,"APH")+SUMIFS('Tageplanung August'!$18:$18,'Tageplanung August'!193:193,"Orient.Ph.")+SUMIFS('Tageplanung August'!$18:$18,'Tageplanung August'!193:193,"Vertiefung")+SUMIFS('Tageplanung August'!$18:$18,'Tageplanung August'!193:193,"Wahl 1")+SUMIFS('Tageplanung August'!$18:$18,'Tageplanung August'!193:193,"Wahl 2"))*(3+IF($D174="F",2,0))/5+(SUMIFS('Tageplanung Oktober'!$20:$20,'Tageplanung Oktober'!193:193,"APH")+SUMIFS('Tageplanung Oktober'!$18:$18,'Tageplanung Oktober'!193:193,"Orient.Ph.")+SUMIFS('Tageplanung Oktober'!$18:$18,'Tageplanung Oktober'!193:193,"Vertiefung")+SUMIFS('Tageplanung Oktober'!$18:$18,'Tageplanung Oktober'!193:193,"Wahl 1")+SUMIFS('Tageplanung Oktober'!$18:$18,'Tageplanung Oktober'!193:193,"Wahl 2"))*(3+IF($D174="F",2,0))/5+SUMIFS('Blockplanung April'!$20:$20,'Blockplanung April'!193:193,"APH")+SUMIFS('Blockplanung April'!$18:$18,'Blockplanung April'!193:193,"Orient.Ph.")+SUMIFS('Blockplanung April'!$18:$18,'Blockplanung April'!193:193,"Vertiefung")+SUMIFS('Blockplanung April'!$18:$18,'Blockplanung April'!193:193,"Wahl 1")+SUMIFS('Blockplanung April'!$18:$18,'Blockplanung April'!193:193,"Wahl 2")+SUMIFS('Blockplanung August'!$20:$20,'Blockplanung August'!193:193,"APH")+SUMIFS('Blockplanung August'!$18:$18,'Blockplanung August'!193:193,"Orient.Ph.")+SUMIFS('Blockplanung August'!$18:$18,'Blockplanung August'!193:193,"Vertiefung")+SUMIFS('Blockplanung August'!$18:$18,'Blockplanung August'!193:193,"Wahl 1")+SUMIFS('Blockplanung August'!$18:$18,'Blockplanung August'!193:193,"Wahl 2")+SUMIFS('Blockplanung Oktober'!$20:$20,'Blockplanung Oktober'!193:193,"APH")+SUMIFS('Blockplanung Oktober'!$18:$18,'Blockplanung Oktober'!193:193,"Orient.Ph.")+SUMIFS('Blockplanung Oktober'!$18:$18,'Blockplanung Oktober'!193:193,"Vertiefung")+SUMIFS('Blockplanung Oktober'!$18:$18,'Blockplanung Oktober'!193:193,"Wahl 1")+SUMIFS('Blockplanung Oktober'!$18:$18,'Blockplanung Oktober'!193:193,"Wahl 2")</f>
        <v>158.4</v>
      </c>
      <c r="F174" s="9">
        <f>(SUMIFS('Tageplanung April'!$20:$20,'Tageplanung April'!193:193,"AD")+SUMIFS('Tageplanung April'!$17:$17,'Tageplanung April'!193:193,"Orient.Ph.")+SUMIFS('Tageplanung April'!$17:$17,'Tageplanung April'!193:193,"Vertiefung")+SUMIFS('Tageplanung April'!$17:$17,'Tageplanung April'!193:193,"Wahl 1")+SUMIFS('Tageplanung April'!$17:$17,'Tageplanung April'!193:193,"Wahl 2"))*(3+IF($D174="F",2,0))/5+(SUMIFS('Tageplanung August'!$20:$20,'Tageplanung August'!193:193,"AD")+SUMIFS('Tageplanung August'!$17:$17,'Tageplanung August'!193:193,"Orient.Ph.")+SUMIFS('Tageplanung August'!$17:$17,'Tageplanung August'!193:193,"Vertiefung")+SUMIFS('Tageplanung August'!$17:$17,'Tageplanung August'!193:193,"Wahl 1")+SUMIFS('Tageplanung August'!$17:$17,'Tageplanung August'!193:193,"Wahl 2"))*(3+IF($D174="F",2,0))/5+(SUMIFS('Tageplanung Oktober'!$20:$20,'Tageplanung Oktober'!193:193,"AD")+SUMIFS('Tageplanung Oktober'!$17:$17,'Tageplanung Oktober'!193:193,"Orient.Ph.")+SUMIFS('Tageplanung Oktober'!$17:$17,'Tageplanung Oktober'!193:193,"Vertiefung")+SUMIFS('Tageplanung Oktober'!$17:$17,'Tageplanung Oktober'!193:193,"Wahl 1")+SUMIFS('Tageplanung Oktober'!$17:$17,'Tageplanung Oktober'!193:193,"Wahl 2"))*(3+IF($D174="F",2,0))/5+SUMIFS('Blockplanung April'!$20:$20,'Blockplanung April'!193:193,"AD")+SUMIFS('Blockplanung April'!$17:$17,'Blockplanung April'!193:193,"Orient.Ph.")+SUMIFS('Blockplanung April'!$17:$17,'Blockplanung April'!193:193,"Vertiefung")+SUMIFS('Blockplanung April'!$17:$17,'Blockplanung April'!193:193,"Wahl 1")+SUMIFS('Blockplanung April'!$17:$17,'Blockplanung April'!193:193,"Wahl 2")+SUMIFS('Blockplanung August'!$20:$20,'Blockplanung August'!193:193,"AD")+SUMIFS('Blockplanung August'!$17:$17,'Blockplanung August'!193:193,"Orient.Ph.")+SUMIFS('Blockplanung August'!$17:$17,'Blockplanung August'!193:193,"Vertiefung")+SUMIFS('Blockplanung August'!$17:$17,'Blockplanung August'!193:193,"Wahl 1")+SUMIFS('Blockplanung August'!$17:$17,'Blockplanung August'!193:193,"Wahl 2")+SUMIFS('Blockplanung Oktober'!$20:$20,'Blockplanung Oktober'!193:193,"AD")+SUMIFS('Blockplanung Oktober'!$17:$17,'Blockplanung Oktober'!193:193,"Orient.Ph.")+SUMIFS('Blockplanung Oktober'!$17:$17,'Blockplanung Oktober'!193:193,"Vertiefung")+SUMIFS('Blockplanung Oktober'!$17:$17,'Blockplanung Oktober'!193:193,"Wahl 1")+SUMIFS('Blockplanung Oktober'!$17:$17,'Blockplanung Oktober'!193:193,"Wahl 2")</f>
        <v>116.80000000000001</v>
      </c>
      <c r="G174" s="9">
        <f>(SUMIFS('Tageplanung April'!$20:$20,'Tageplanung April'!193:193,"KH")+SUMIFS('Tageplanung April'!$15:$15,'Tageplanung April'!193:193,"Orient.Ph.")+SUMIFS('Tageplanung April'!$15:$15,'Tageplanung April'!193:193,"Vertiefung")+SUMIFS('Tageplanung April'!$15:$15,'Tageplanung April'!193:193,"Wahl 1")+SUMIFS('Tageplanung April'!$15:$15,'Tageplanung April'!193:193,"Wahl 2"))*(3+IF($D174="F",2,0))/5+(SUMIFS('Tageplanung August'!$20:$20,'Tageplanung August'!193:193,"KH")+SUMIFS('Tageplanung August'!$15:$15,'Tageplanung August'!193:193,"Orient.Ph.")+SUMIFS('Tageplanung August'!$15:$15,'Tageplanung August'!193:193,"Vertiefung")+SUMIFS('Tageplanung August'!$15:$15,'Tageplanung August'!193:193,"Wahl 1")+SUMIFS('Tageplanung August'!$15:$15,'Tageplanung August'!193:193,"Wahl 2"))*(3+IF($D174="F",2,0))/5+(SUMIFS('Tageplanung Oktober'!$20:$20,'Tageplanung Oktober'!193:193,"KH")+SUMIFS('Tageplanung Oktober'!$15:$15,'Tageplanung Oktober'!193:193,"Orient.Ph.")+SUMIFS('Tageplanung Oktober'!$15:$15,'Tageplanung Oktober'!193:193,"Vertiefung")+SUMIFS('Tageplanung Oktober'!$15:$15,'Tageplanung Oktober'!193:193,"Wahl 1")+SUMIFS('Tageplanung Oktober'!$15:$15,'Tageplanung Oktober'!193:193,"Wahl 2"))*(3+IF($D174="F",2,0))/5+SUMIFS('Blockplanung April'!$20:$20,'Blockplanung April'!193:193,"KH")+SUMIFS('Blockplanung April'!$15:$15,'Blockplanung April'!193:193,"Orient.Ph.")+SUMIFS('Blockplanung April'!$15:$15,'Blockplanung April'!193:193,"Vertiefung")+SUMIFS('Blockplanung April'!$15:$15,'Blockplanung April'!193:193,"Wahl 1")+SUMIFS('Blockplanung April'!$15:$15,'Blockplanung April'!193:193,"Wahl 2")+SUMIFS('Blockplanung August'!$20:$20,'Blockplanung August'!193:193,"KH")+SUMIFS('Blockplanung August'!$15:$15,'Blockplanung August'!193:193,"Orient.Ph.")+SUMIFS('Blockplanung August'!$15:$15,'Blockplanung August'!193:193,"Vertiefung")+SUMIFS('Blockplanung August'!$15:$15,'Blockplanung August'!193:193,"Wahl 1")+SUMIFS('Blockplanung August'!$15:$15,'Blockplanung August'!193:193,"Wahl 2")+SUMIFS('Blockplanung Oktober'!$20:$20,'Blockplanung Oktober'!193:193,"KH")+SUMIFS('Blockplanung Oktober'!$15:$15,'Blockplanung Oktober'!193:193,"Orient.Ph.")+SUMIFS('Blockplanung Oktober'!$15:$15,'Blockplanung Oktober'!193:193,"Vertiefung")+SUMIFS('Blockplanung Oktober'!$15:$15,'Blockplanung Oktober'!193:193,"Wahl 1")+SUMIFS('Blockplanung Oktober'!$15:$15,'Blockplanung Oktober'!193:193,"Wahl 2")</f>
        <v>91.2</v>
      </c>
      <c r="H174" s="9">
        <f>(SUMIFS('Tageplanung April'!$20:$20,'Tageplanung April'!193:193,"Päd")+SUMIFS('Tageplanung April'!$16:$16,'Tageplanung April'!193:193,"Orient.Ph.")+SUMIFS('Tageplanung April'!$16:$16,'Tageplanung April'!193:193,"Vertiefung")+SUMIFS('Tageplanung April'!$16:$16,'Tageplanung April'!193:193,"Wahl 1")+SUMIFS('Tageplanung April'!$16:$16,'Tageplanung April'!193:193,"Wahl 2"))*(3+IF($D174="F",2,0))/5+(SUMIFS('Tageplanung August'!$20:$20,'Tageplanung August'!193:193,"Päd")+SUMIFS('Tageplanung August'!$16:$16,'Tageplanung August'!193:193,"Orient.Ph.")+SUMIFS('Tageplanung August'!$16:$16,'Tageplanung August'!193:193,"Vertiefung")+SUMIFS('Tageplanung August'!$16:$16,'Tageplanung August'!193:193,"Wahl 1")+SUMIFS('Tageplanung August'!$16:$16,'Tageplanung August'!193:193,"Wahl 2"))*(3+IF($D174="F",2,0))/5+(SUMIFS('Tageplanung Oktober'!$20:$20,'Tageplanung Oktober'!193:193,"Päd")+SUMIFS('Tageplanung Oktober'!$16:$16,'Tageplanung Oktober'!193:193,"Orient.Ph.")+SUMIFS('Tageplanung Oktober'!$16:$16,'Tageplanung Oktober'!193:193,"Vertiefung")+SUMIFS('Tageplanung Oktober'!$16:$16,'Tageplanung Oktober'!193:193,"Wahl 1")+SUMIFS('Tageplanung Oktober'!$16:$16,'Tageplanung Oktober'!193:193,"Wahl 2"))*(3+IF($D174="F",2,0))/5+SUMIFS('Blockplanung April'!$20:$20,'Blockplanung April'!193:193,"Päd")+SUMIFS('Blockplanung April'!$16:$16,'Blockplanung April'!193:193,"Orient.Ph.")+SUMIFS('Blockplanung April'!$16:$16,'Blockplanung April'!193:193,"Vertiefung")+SUMIFS('Blockplanung April'!$16:$16,'Blockplanung April'!193:193,"Wahl 1")+SUMIFS('Blockplanung April'!$16:$16,'Blockplanung April'!193:193,"Wahl 2")+SUMIFS('Blockplanung August'!$20:$20,'Blockplanung August'!193:193,"Päd")+SUMIFS('Blockplanung August'!$16:$16,'Blockplanung August'!193:193,"Orient.Ph.")+SUMIFS('Blockplanung August'!$16:$16,'Blockplanung August'!193:193,"Vertiefung")+SUMIFS('Blockplanung August'!$16:$16,'Blockplanung August'!193:193,"Wahl 1")+SUMIFS('Blockplanung August'!$16:$16,'Blockplanung August'!193:193,"Wahl 2")+SUMIFS('Blockplanung Oktober'!$20:$20,'Blockplanung Oktober'!193:193,"Päd")+SUMIFS('Blockplanung Oktober'!$16:$16,'Blockplanung Oktober'!193:193,"Orient.Ph.")+SUMIFS('Blockplanung Oktober'!$16:$16,'Blockplanung Oktober'!193:193,"Vertiefung")+SUMIFS('Blockplanung Oktober'!$16:$16,'Blockplanung Oktober'!193:193,"Wahl 1")+SUMIFS('Blockplanung Oktober'!$16:$16,'Blockplanung Oktober'!193:193,"Wahl 2")</f>
        <v>12.8</v>
      </c>
      <c r="I174" s="9">
        <f>(SUMIFS('Tageplanung April'!$20:$20,'Tageplanung April'!193:193,"Psych")+SUMIFS('Tageplanung April'!$19:$19,'Tageplanung April'!193:193,"Orient.Ph.")+SUMIFS('Tageplanung April'!$19:$19,'Tageplanung April'!193:193,"Vertiefung")+SUMIFS('Tageplanung April'!$19:$19,'Tageplanung April'!193:193,"Wahl 1")+SUMIFS('Tageplanung April'!$19:$19,'Tageplanung April'!193:193,"Wahl 2"))*(3+IF($D174="F",2,0))/5+(SUMIFS('Tageplanung August'!$20:$20,'Tageplanung August'!193:193,"Psych")+SUMIFS('Tageplanung August'!$19:$19,'Tageplanung August'!193:193,"Orient.Ph.")+SUMIFS('Tageplanung August'!$19:$19,'Tageplanung August'!193:193,"Vertiefung")+SUMIFS('Tageplanung August'!$19:$19,'Tageplanung August'!193:193,"Wahl 1")+SUMIFS('Tageplanung August'!$19:$19,'Tageplanung August'!193:193,"Wahl 2"))*(3+IF($D174="F",2,0))/5+(SUMIFS('Tageplanung Oktober'!$20:$20,'Tageplanung Oktober'!193:193,"Psych")+SUMIFS('Tageplanung Oktober'!$19:$19,'Tageplanung Oktober'!193:193,"Orient.Ph.")+SUMIFS('Tageplanung Oktober'!$19:$19,'Tageplanung Oktober'!193:193,"Vertiefung")+SUMIFS('Tageplanung Oktober'!$19:$19,'Tageplanung Oktober'!193:193,"Wahl 1")+SUMIFS('Tageplanung Oktober'!$19:$19,'Tageplanung Oktober'!193:193,"Wahl 2"))*(3+IF($D174="F",2,0))/5+SUMIFS('Blockplanung April'!$20:$20,'Blockplanung April'!193:193,"Psych")+SUMIFS('Blockplanung April'!$19:$19,'Blockplanung April'!193:193,"Orient.Ph.")+SUMIFS('Blockplanung April'!$19:$19,'Blockplanung April'!193:193,"Vertiefung")+SUMIFS('Blockplanung April'!$19:$19,'Blockplanung April'!193:193,"Wahl 1")+SUMIFS('Blockplanung April'!$19:$19,'Blockplanung April'!193:193,"Wahl 2")+SUMIFS('Blockplanung August'!$20:$20,'Blockplanung August'!193:193,"Psych")+SUMIFS('Blockplanung August'!$19:$19,'Blockplanung August'!193:193,"Orient.Ph.")+SUMIFS('Blockplanung August'!$19:$19,'Blockplanung August'!193:193,"Vertiefung")+SUMIFS('Blockplanung August'!$19:$19,'Blockplanung August'!193:193,"Wahl 1")+SUMIFS('Blockplanung August'!$19:$19,'Blockplanung August'!193:193,"Wahl 2")+SUMIFS('Blockplanung Oktober'!$20:$20,'Blockplanung Oktober'!193:193,"Psych")+SUMIFS('Blockplanung Oktober'!$19:$19,'Blockplanung Oktober'!193:193,"Orient.Ph.")+SUMIFS('Blockplanung Oktober'!$19:$19,'Blockplanung Oktober'!193:193,"Vertiefung")+SUMIFS('Blockplanung Oktober'!$19:$19,'Blockplanung Oktober'!193:193,"Wahl 1")+SUMIFS('Blockplanung Oktober'!$19:$19,'Blockplanung Oktober'!193:193,"Wahl 2")</f>
        <v>0</v>
      </c>
      <c r="J174" s="9">
        <f t="shared" si="14"/>
        <v>504</v>
      </c>
      <c r="K174" s="9">
        <f t="shared" si="10"/>
        <v>198</v>
      </c>
      <c r="L174" s="9">
        <f t="shared" si="11"/>
        <v>72</v>
      </c>
      <c r="M174" s="9">
        <f t="shared" si="12"/>
        <v>18</v>
      </c>
      <c r="N174" s="7">
        <f t="shared" si="13"/>
        <v>120</v>
      </c>
      <c r="O174" s="316"/>
    </row>
    <row r="175" spans="1:15" x14ac:dyDescent="0.2">
      <c r="A175" s="253"/>
      <c r="B175" s="250"/>
      <c r="C175" s="11">
        <v>29</v>
      </c>
      <c r="D175" s="39"/>
      <c r="E175" s="9">
        <f>(SUMIFS('Tageplanung April'!$20:$20,'Tageplanung April'!194:194,"APH")+SUMIFS('Tageplanung April'!$18:$18,'Tageplanung April'!194:194,"Orient.Ph.")+SUMIFS('Tageplanung April'!$18:$18,'Tageplanung April'!194:194,"Vertiefung")+SUMIFS('Tageplanung April'!$18:$18,'Tageplanung April'!194:194,"Wahl 1")+SUMIFS('Tageplanung April'!$18:$18,'Tageplanung April'!194:194,"Wahl 2"))*(3+IF($D175="F",2,0))/5+(SUMIFS('Tageplanung August'!$20:$20,'Tageplanung August'!194:194,"APH")+SUMIFS('Tageplanung August'!$18:$18,'Tageplanung August'!194:194,"Orient.Ph.")+SUMIFS('Tageplanung August'!$18:$18,'Tageplanung August'!194:194,"Vertiefung")+SUMIFS('Tageplanung August'!$18:$18,'Tageplanung August'!194:194,"Wahl 1")+SUMIFS('Tageplanung August'!$18:$18,'Tageplanung August'!194:194,"Wahl 2"))*(3+IF($D175="F",2,0))/5+(SUMIFS('Tageplanung Oktober'!$20:$20,'Tageplanung Oktober'!194:194,"APH")+SUMIFS('Tageplanung Oktober'!$18:$18,'Tageplanung Oktober'!194:194,"Orient.Ph.")+SUMIFS('Tageplanung Oktober'!$18:$18,'Tageplanung Oktober'!194:194,"Vertiefung")+SUMIFS('Tageplanung Oktober'!$18:$18,'Tageplanung Oktober'!194:194,"Wahl 1")+SUMIFS('Tageplanung Oktober'!$18:$18,'Tageplanung Oktober'!194:194,"Wahl 2"))*(3+IF($D175="F",2,0))/5+SUMIFS('Blockplanung April'!$20:$20,'Blockplanung April'!194:194,"APH")+SUMIFS('Blockplanung April'!$18:$18,'Blockplanung April'!194:194,"Orient.Ph.")+SUMIFS('Blockplanung April'!$18:$18,'Blockplanung April'!194:194,"Vertiefung")+SUMIFS('Blockplanung April'!$18:$18,'Blockplanung April'!194:194,"Wahl 1")+SUMIFS('Blockplanung April'!$18:$18,'Blockplanung April'!194:194,"Wahl 2")+SUMIFS('Blockplanung August'!$20:$20,'Blockplanung August'!194:194,"APH")+SUMIFS('Blockplanung August'!$18:$18,'Blockplanung August'!194:194,"Orient.Ph.")+SUMIFS('Blockplanung August'!$18:$18,'Blockplanung August'!194:194,"Vertiefung")+SUMIFS('Blockplanung August'!$18:$18,'Blockplanung August'!194:194,"Wahl 1")+SUMIFS('Blockplanung August'!$18:$18,'Blockplanung August'!194:194,"Wahl 2")+SUMIFS('Blockplanung Oktober'!$20:$20,'Blockplanung Oktober'!194:194,"APH")+SUMIFS('Blockplanung Oktober'!$18:$18,'Blockplanung Oktober'!194:194,"Orient.Ph.")+SUMIFS('Blockplanung Oktober'!$18:$18,'Blockplanung Oktober'!194:194,"Vertiefung")+SUMIFS('Blockplanung Oktober'!$18:$18,'Blockplanung Oktober'!194:194,"Wahl 1")+SUMIFS('Blockplanung Oktober'!$18:$18,'Blockplanung Oktober'!194:194,"Wahl 2")</f>
        <v>158.4</v>
      </c>
      <c r="F175" s="9">
        <f>(SUMIFS('Tageplanung April'!$20:$20,'Tageplanung April'!194:194,"AD")+SUMIFS('Tageplanung April'!$17:$17,'Tageplanung April'!194:194,"Orient.Ph.")+SUMIFS('Tageplanung April'!$17:$17,'Tageplanung April'!194:194,"Vertiefung")+SUMIFS('Tageplanung April'!$17:$17,'Tageplanung April'!194:194,"Wahl 1")+SUMIFS('Tageplanung April'!$17:$17,'Tageplanung April'!194:194,"Wahl 2"))*(3+IF($D175="F",2,0))/5+(SUMIFS('Tageplanung August'!$20:$20,'Tageplanung August'!194:194,"AD")+SUMIFS('Tageplanung August'!$17:$17,'Tageplanung August'!194:194,"Orient.Ph.")+SUMIFS('Tageplanung August'!$17:$17,'Tageplanung August'!194:194,"Vertiefung")+SUMIFS('Tageplanung August'!$17:$17,'Tageplanung August'!194:194,"Wahl 1")+SUMIFS('Tageplanung August'!$17:$17,'Tageplanung August'!194:194,"Wahl 2"))*(3+IF($D175="F",2,0))/5+(SUMIFS('Tageplanung Oktober'!$20:$20,'Tageplanung Oktober'!194:194,"AD")+SUMIFS('Tageplanung Oktober'!$17:$17,'Tageplanung Oktober'!194:194,"Orient.Ph.")+SUMIFS('Tageplanung Oktober'!$17:$17,'Tageplanung Oktober'!194:194,"Vertiefung")+SUMIFS('Tageplanung Oktober'!$17:$17,'Tageplanung Oktober'!194:194,"Wahl 1")+SUMIFS('Tageplanung Oktober'!$17:$17,'Tageplanung Oktober'!194:194,"Wahl 2"))*(3+IF($D175="F",2,0))/5+SUMIFS('Blockplanung April'!$20:$20,'Blockplanung April'!194:194,"AD")+SUMIFS('Blockplanung April'!$17:$17,'Blockplanung April'!194:194,"Orient.Ph.")+SUMIFS('Blockplanung April'!$17:$17,'Blockplanung April'!194:194,"Vertiefung")+SUMIFS('Blockplanung April'!$17:$17,'Blockplanung April'!194:194,"Wahl 1")+SUMIFS('Blockplanung April'!$17:$17,'Blockplanung April'!194:194,"Wahl 2")+SUMIFS('Blockplanung August'!$20:$20,'Blockplanung August'!194:194,"AD")+SUMIFS('Blockplanung August'!$17:$17,'Blockplanung August'!194:194,"Orient.Ph.")+SUMIFS('Blockplanung August'!$17:$17,'Blockplanung August'!194:194,"Vertiefung")+SUMIFS('Blockplanung August'!$17:$17,'Blockplanung August'!194:194,"Wahl 1")+SUMIFS('Blockplanung August'!$17:$17,'Blockplanung August'!194:194,"Wahl 2")+SUMIFS('Blockplanung Oktober'!$20:$20,'Blockplanung Oktober'!194:194,"AD")+SUMIFS('Blockplanung Oktober'!$17:$17,'Blockplanung Oktober'!194:194,"Orient.Ph.")+SUMIFS('Blockplanung Oktober'!$17:$17,'Blockplanung Oktober'!194:194,"Vertiefung")+SUMIFS('Blockplanung Oktober'!$17:$17,'Blockplanung Oktober'!194:194,"Wahl 1")+SUMIFS('Blockplanung Oktober'!$17:$17,'Blockplanung Oktober'!194:194,"Wahl 2")</f>
        <v>114.4</v>
      </c>
      <c r="G175" s="9">
        <f>(SUMIFS('Tageplanung April'!$20:$20,'Tageplanung April'!194:194,"KH")+SUMIFS('Tageplanung April'!$15:$15,'Tageplanung April'!194:194,"Orient.Ph.")+SUMIFS('Tageplanung April'!$15:$15,'Tageplanung April'!194:194,"Vertiefung")+SUMIFS('Tageplanung April'!$15:$15,'Tageplanung April'!194:194,"Wahl 1")+SUMIFS('Tageplanung April'!$15:$15,'Tageplanung April'!194:194,"Wahl 2"))*(3+IF($D175="F",2,0))/5+(SUMIFS('Tageplanung August'!$20:$20,'Tageplanung August'!194:194,"KH")+SUMIFS('Tageplanung August'!$15:$15,'Tageplanung August'!194:194,"Orient.Ph.")+SUMIFS('Tageplanung August'!$15:$15,'Tageplanung August'!194:194,"Vertiefung")+SUMIFS('Tageplanung August'!$15:$15,'Tageplanung August'!194:194,"Wahl 1")+SUMIFS('Tageplanung August'!$15:$15,'Tageplanung August'!194:194,"Wahl 2"))*(3+IF($D175="F",2,0))/5+(SUMIFS('Tageplanung Oktober'!$20:$20,'Tageplanung Oktober'!194:194,"KH")+SUMIFS('Tageplanung Oktober'!$15:$15,'Tageplanung Oktober'!194:194,"Orient.Ph.")+SUMIFS('Tageplanung Oktober'!$15:$15,'Tageplanung Oktober'!194:194,"Vertiefung")+SUMIFS('Tageplanung Oktober'!$15:$15,'Tageplanung Oktober'!194:194,"Wahl 1")+SUMIFS('Tageplanung Oktober'!$15:$15,'Tageplanung Oktober'!194:194,"Wahl 2"))*(3+IF($D175="F",2,0))/5+SUMIFS('Blockplanung April'!$20:$20,'Blockplanung April'!194:194,"KH")+SUMIFS('Blockplanung April'!$15:$15,'Blockplanung April'!194:194,"Orient.Ph.")+SUMIFS('Blockplanung April'!$15:$15,'Blockplanung April'!194:194,"Vertiefung")+SUMIFS('Blockplanung April'!$15:$15,'Blockplanung April'!194:194,"Wahl 1")+SUMIFS('Blockplanung April'!$15:$15,'Blockplanung April'!194:194,"Wahl 2")+SUMIFS('Blockplanung August'!$20:$20,'Blockplanung August'!194:194,"KH")+SUMIFS('Blockplanung August'!$15:$15,'Blockplanung August'!194:194,"Orient.Ph.")+SUMIFS('Blockplanung August'!$15:$15,'Blockplanung August'!194:194,"Vertiefung")+SUMIFS('Blockplanung August'!$15:$15,'Blockplanung August'!194:194,"Wahl 1")+SUMIFS('Blockplanung August'!$15:$15,'Blockplanung August'!194:194,"Wahl 2")+SUMIFS('Blockplanung Oktober'!$20:$20,'Blockplanung Oktober'!194:194,"KH")+SUMIFS('Blockplanung Oktober'!$15:$15,'Blockplanung Oktober'!194:194,"Orient.Ph.")+SUMIFS('Blockplanung Oktober'!$15:$15,'Blockplanung Oktober'!194:194,"Vertiefung")+SUMIFS('Blockplanung Oktober'!$15:$15,'Blockplanung Oktober'!194:194,"Wahl 1")+SUMIFS('Blockplanung Oktober'!$15:$15,'Blockplanung Oktober'!194:194,"Wahl 2")</f>
        <v>97.6</v>
      </c>
      <c r="H175" s="9">
        <f>(SUMIFS('Tageplanung April'!$20:$20,'Tageplanung April'!194:194,"Päd")+SUMIFS('Tageplanung April'!$16:$16,'Tageplanung April'!194:194,"Orient.Ph.")+SUMIFS('Tageplanung April'!$16:$16,'Tageplanung April'!194:194,"Vertiefung")+SUMIFS('Tageplanung April'!$16:$16,'Tageplanung April'!194:194,"Wahl 1")+SUMIFS('Tageplanung April'!$16:$16,'Tageplanung April'!194:194,"Wahl 2"))*(3+IF($D175="F",2,0))/5+(SUMIFS('Tageplanung August'!$20:$20,'Tageplanung August'!194:194,"Päd")+SUMIFS('Tageplanung August'!$16:$16,'Tageplanung August'!194:194,"Orient.Ph.")+SUMIFS('Tageplanung August'!$16:$16,'Tageplanung August'!194:194,"Vertiefung")+SUMIFS('Tageplanung August'!$16:$16,'Tageplanung August'!194:194,"Wahl 1")+SUMIFS('Tageplanung August'!$16:$16,'Tageplanung August'!194:194,"Wahl 2"))*(3+IF($D175="F",2,0))/5+(SUMIFS('Tageplanung Oktober'!$20:$20,'Tageplanung Oktober'!194:194,"Päd")+SUMIFS('Tageplanung Oktober'!$16:$16,'Tageplanung Oktober'!194:194,"Orient.Ph.")+SUMIFS('Tageplanung Oktober'!$16:$16,'Tageplanung Oktober'!194:194,"Vertiefung")+SUMIFS('Tageplanung Oktober'!$16:$16,'Tageplanung Oktober'!194:194,"Wahl 1")+SUMIFS('Tageplanung Oktober'!$16:$16,'Tageplanung Oktober'!194:194,"Wahl 2"))*(3+IF($D175="F",2,0))/5+SUMIFS('Blockplanung April'!$20:$20,'Blockplanung April'!194:194,"Päd")+SUMIFS('Blockplanung April'!$16:$16,'Blockplanung April'!194:194,"Orient.Ph.")+SUMIFS('Blockplanung April'!$16:$16,'Blockplanung April'!194:194,"Vertiefung")+SUMIFS('Blockplanung April'!$16:$16,'Blockplanung April'!194:194,"Wahl 1")+SUMIFS('Blockplanung April'!$16:$16,'Blockplanung April'!194:194,"Wahl 2")+SUMIFS('Blockplanung August'!$20:$20,'Blockplanung August'!194:194,"Päd")+SUMIFS('Blockplanung August'!$16:$16,'Blockplanung August'!194:194,"Orient.Ph.")+SUMIFS('Blockplanung August'!$16:$16,'Blockplanung August'!194:194,"Vertiefung")+SUMIFS('Blockplanung August'!$16:$16,'Blockplanung August'!194:194,"Wahl 1")+SUMIFS('Blockplanung August'!$16:$16,'Blockplanung August'!194:194,"Wahl 2")+SUMIFS('Blockplanung Oktober'!$20:$20,'Blockplanung Oktober'!194:194,"Päd")+SUMIFS('Blockplanung Oktober'!$16:$16,'Blockplanung Oktober'!194:194,"Orient.Ph.")+SUMIFS('Blockplanung Oktober'!$16:$16,'Blockplanung Oktober'!194:194,"Vertiefung")+SUMIFS('Blockplanung Oktober'!$16:$16,'Blockplanung Oktober'!194:194,"Wahl 1")+SUMIFS('Blockplanung Oktober'!$16:$16,'Blockplanung Oktober'!194:194,"Wahl 2")</f>
        <v>8.8000000000000007</v>
      </c>
      <c r="I175" s="9">
        <f>(SUMIFS('Tageplanung April'!$20:$20,'Tageplanung April'!194:194,"Psych")+SUMIFS('Tageplanung April'!$19:$19,'Tageplanung April'!194:194,"Orient.Ph.")+SUMIFS('Tageplanung April'!$19:$19,'Tageplanung April'!194:194,"Vertiefung")+SUMIFS('Tageplanung April'!$19:$19,'Tageplanung April'!194:194,"Wahl 1")+SUMIFS('Tageplanung April'!$19:$19,'Tageplanung April'!194:194,"Wahl 2"))*(3+IF($D175="F",2,0))/5+(SUMIFS('Tageplanung August'!$20:$20,'Tageplanung August'!194:194,"Psych")+SUMIFS('Tageplanung August'!$19:$19,'Tageplanung August'!194:194,"Orient.Ph.")+SUMIFS('Tageplanung August'!$19:$19,'Tageplanung August'!194:194,"Vertiefung")+SUMIFS('Tageplanung August'!$19:$19,'Tageplanung August'!194:194,"Wahl 1")+SUMIFS('Tageplanung August'!$19:$19,'Tageplanung August'!194:194,"Wahl 2"))*(3+IF($D175="F",2,0))/5+(SUMIFS('Tageplanung Oktober'!$20:$20,'Tageplanung Oktober'!194:194,"Psych")+SUMIFS('Tageplanung Oktober'!$19:$19,'Tageplanung Oktober'!194:194,"Orient.Ph.")+SUMIFS('Tageplanung Oktober'!$19:$19,'Tageplanung Oktober'!194:194,"Vertiefung")+SUMIFS('Tageplanung Oktober'!$19:$19,'Tageplanung Oktober'!194:194,"Wahl 1")+SUMIFS('Tageplanung Oktober'!$19:$19,'Tageplanung Oktober'!194:194,"Wahl 2"))*(3+IF($D175="F",2,0))/5+SUMIFS('Blockplanung April'!$20:$20,'Blockplanung April'!194:194,"Psych")+SUMIFS('Blockplanung April'!$19:$19,'Blockplanung April'!194:194,"Orient.Ph.")+SUMIFS('Blockplanung April'!$19:$19,'Blockplanung April'!194:194,"Vertiefung")+SUMIFS('Blockplanung April'!$19:$19,'Blockplanung April'!194:194,"Wahl 1")+SUMIFS('Blockplanung April'!$19:$19,'Blockplanung April'!194:194,"Wahl 2")+SUMIFS('Blockplanung August'!$20:$20,'Blockplanung August'!194:194,"Psych")+SUMIFS('Blockplanung August'!$19:$19,'Blockplanung August'!194:194,"Orient.Ph.")+SUMIFS('Blockplanung August'!$19:$19,'Blockplanung August'!194:194,"Vertiefung")+SUMIFS('Blockplanung August'!$19:$19,'Blockplanung August'!194:194,"Wahl 1")+SUMIFS('Blockplanung August'!$19:$19,'Blockplanung August'!194:194,"Wahl 2")+SUMIFS('Blockplanung Oktober'!$20:$20,'Blockplanung Oktober'!194:194,"Psych")+SUMIFS('Blockplanung Oktober'!$19:$19,'Blockplanung Oktober'!194:194,"Orient.Ph.")+SUMIFS('Blockplanung Oktober'!$19:$19,'Blockplanung Oktober'!194:194,"Vertiefung")+SUMIFS('Blockplanung Oktober'!$19:$19,'Blockplanung Oktober'!194:194,"Wahl 1")+SUMIFS('Blockplanung Oktober'!$19:$19,'Blockplanung Oktober'!194:194,"Wahl 2")</f>
        <v>0</v>
      </c>
      <c r="J175" s="9">
        <f t="shared" si="14"/>
        <v>504</v>
      </c>
      <c r="K175" s="9">
        <f t="shared" si="10"/>
        <v>198</v>
      </c>
      <c r="L175" s="9">
        <f t="shared" si="11"/>
        <v>72</v>
      </c>
      <c r="M175" s="9">
        <f t="shared" si="12"/>
        <v>18</v>
      </c>
      <c r="N175" s="7">
        <f t="shared" si="13"/>
        <v>120</v>
      </c>
      <c r="O175" s="316"/>
    </row>
    <row r="176" spans="1:15" x14ac:dyDescent="0.2">
      <c r="A176" s="253"/>
      <c r="B176" s="250"/>
      <c r="C176" s="11">
        <v>30</v>
      </c>
      <c r="D176" s="39"/>
      <c r="E176" s="9">
        <f>(SUMIFS('Tageplanung April'!$20:$20,'Tageplanung April'!195:195,"APH")+SUMIFS('Tageplanung April'!$18:$18,'Tageplanung April'!195:195,"Orient.Ph.")+SUMIFS('Tageplanung April'!$18:$18,'Tageplanung April'!195:195,"Vertiefung")+SUMIFS('Tageplanung April'!$18:$18,'Tageplanung April'!195:195,"Wahl 1")+SUMIFS('Tageplanung April'!$18:$18,'Tageplanung April'!195:195,"Wahl 2"))*(3+IF($D176="F",2,0))/5+(SUMIFS('Tageplanung August'!$20:$20,'Tageplanung August'!195:195,"APH")+SUMIFS('Tageplanung August'!$18:$18,'Tageplanung August'!195:195,"Orient.Ph.")+SUMIFS('Tageplanung August'!$18:$18,'Tageplanung August'!195:195,"Vertiefung")+SUMIFS('Tageplanung August'!$18:$18,'Tageplanung August'!195:195,"Wahl 1")+SUMIFS('Tageplanung August'!$18:$18,'Tageplanung August'!195:195,"Wahl 2"))*(3+IF($D176="F",2,0))/5+(SUMIFS('Tageplanung Oktober'!$20:$20,'Tageplanung Oktober'!195:195,"APH")+SUMIFS('Tageplanung Oktober'!$18:$18,'Tageplanung Oktober'!195:195,"Orient.Ph.")+SUMIFS('Tageplanung Oktober'!$18:$18,'Tageplanung Oktober'!195:195,"Vertiefung")+SUMIFS('Tageplanung Oktober'!$18:$18,'Tageplanung Oktober'!195:195,"Wahl 1")+SUMIFS('Tageplanung Oktober'!$18:$18,'Tageplanung Oktober'!195:195,"Wahl 2"))*(3+IF($D176="F",2,0))/5+SUMIFS('Blockplanung April'!$20:$20,'Blockplanung April'!195:195,"APH")+SUMIFS('Blockplanung April'!$18:$18,'Blockplanung April'!195:195,"Orient.Ph.")+SUMIFS('Blockplanung April'!$18:$18,'Blockplanung April'!195:195,"Vertiefung")+SUMIFS('Blockplanung April'!$18:$18,'Blockplanung April'!195:195,"Wahl 1")+SUMIFS('Blockplanung April'!$18:$18,'Blockplanung April'!195:195,"Wahl 2")+SUMIFS('Blockplanung August'!$20:$20,'Blockplanung August'!195:195,"APH")+SUMIFS('Blockplanung August'!$18:$18,'Blockplanung August'!195:195,"Orient.Ph.")+SUMIFS('Blockplanung August'!$18:$18,'Blockplanung August'!195:195,"Vertiefung")+SUMIFS('Blockplanung August'!$18:$18,'Blockplanung August'!195:195,"Wahl 1")+SUMIFS('Blockplanung August'!$18:$18,'Blockplanung August'!195:195,"Wahl 2")+SUMIFS('Blockplanung Oktober'!$20:$20,'Blockplanung Oktober'!195:195,"APH")+SUMIFS('Blockplanung Oktober'!$18:$18,'Blockplanung Oktober'!195:195,"Orient.Ph.")+SUMIFS('Blockplanung Oktober'!$18:$18,'Blockplanung Oktober'!195:195,"Vertiefung")+SUMIFS('Blockplanung Oktober'!$18:$18,'Blockplanung Oktober'!195:195,"Wahl 1")+SUMIFS('Blockplanung Oktober'!$18:$18,'Blockplanung Oktober'!195:195,"Wahl 2")</f>
        <v>158.4</v>
      </c>
      <c r="F176" s="9">
        <f>(SUMIFS('Tageplanung April'!$20:$20,'Tageplanung April'!195:195,"AD")+SUMIFS('Tageplanung April'!$17:$17,'Tageplanung April'!195:195,"Orient.Ph.")+SUMIFS('Tageplanung April'!$17:$17,'Tageplanung April'!195:195,"Vertiefung")+SUMIFS('Tageplanung April'!$17:$17,'Tageplanung April'!195:195,"Wahl 1")+SUMIFS('Tageplanung April'!$17:$17,'Tageplanung April'!195:195,"Wahl 2"))*(3+IF($D176="F",2,0))/5+(SUMIFS('Tageplanung August'!$20:$20,'Tageplanung August'!195:195,"AD")+SUMIFS('Tageplanung August'!$17:$17,'Tageplanung August'!195:195,"Orient.Ph.")+SUMIFS('Tageplanung August'!$17:$17,'Tageplanung August'!195:195,"Vertiefung")+SUMIFS('Tageplanung August'!$17:$17,'Tageplanung August'!195:195,"Wahl 1")+SUMIFS('Tageplanung August'!$17:$17,'Tageplanung August'!195:195,"Wahl 2"))*(3+IF($D176="F",2,0))/5+(SUMIFS('Tageplanung Oktober'!$20:$20,'Tageplanung Oktober'!195:195,"AD")+SUMIFS('Tageplanung Oktober'!$17:$17,'Tageplanung Oktober'!195:195,"Orient.Ph.")+SUMIFS('Tageplanung Oktober'!$17:$17,'Tageplanung Oktober'!195:195,"Vertiefung")+SUMIFS('Tageplanung Oktober'!$17:$17,'Tageplanung Oktober'!195:195,"Wahl 1")+SUMIFS('Tageplanung Oktober'!$17:$17,'Tageplanung Oktober'!195:195,"Wahl 2"))*(3+IF($D176="F",2,0))/5+SUMIFS('Blockplanung April'!$20:$20,'Blockplanung April'!195:195,"AD")+SUMIFS('Blockplanung April'!$17:$17,'Blockplanung April'!195:195,"Orient.Ph.")+SUMIFS('Blockplanung April'!$17:$17,'Blockplanung April'!195:195,"Vertiefung")+SUMIFS('Blockplanung April'!$17:$17,'Blockplanung April'!195:195,"Wahl 1")+SUMIFS('Blockplanung April'!$17:$17,'Blockplanung April'!195:195,"Wahl 2")+SUMIFS('Blockplanung August'!$20:$20,'Blockplanung August'!195:195,"AD")+SUMIFS('Blockplanung August'!$17:$17,'Blockplanung August'!195:195,"Orient.Ph.")+SUMIFS('Blockplanung August'!$17:$17,'Blockplanung August'!195:195,"Vertiefung")+SUMIFS('Blockplanung August'!$17:$17,'Blockplanung August'!195:195,"Wahl 1")+SUMIFS('Blockplanung August'!$17:$17,'Blockplanung August'!195:195,"Wahl 2")+SUMIFS('Blockplanung Oktober'!$20:$20,'Blockplanung Oktober'!195:195,"AD")+SUMIFS('Blockplanung Oktober'!$17:$17,'Blockplanung Oktober'!195:195,"Orient.Ph.")+SUMIFS('Blockplanung Oktober'!$17:$17,'Blockplanung Oktober'!195:195,"Vertiefung")+SUMIFS('Blockplanung Oktober'!$17:$17,'Blockplanung Oktober'!195:195,"Wahl 1")+SUMIFS('Blockplanung Oktober'!$17:$17,'Blockplanung Oktober'!195:195,"Wahl 2")</f>
        <v>114.4</v>
      </c>
      <c r="G176" s="9">
        <f>(SUMIFS('Tageplanung April'!$20:$20,'Tageplanung April'!195:195,"KH")+SUMIFS('Tageplanung April'!$15:$15,'Tageplanung April'!195:195,"Orient.Ph.")+SUMIFS('Tageplanung April'!$15:$15,'Tageplanung April'!195:195,"Vertiefung")+SUMIFS('Tageplanung April'!$15:$15,'Tageplanung April'!195:195,"Wahl 1")+SUMIFS('Tageplanung April'!$15:$15,'Tageplanung April'!195:195,"Wahl 2"))*(3+IF($D176="F",2,0))/5+(SUMIFS('Tageplanung August'!$20:$20,'Tageplanung August'!195:195,"KH")+SUMIFS('Tageplanung August'!$15:$15,'Tageplanung August'!195:195,"Orient.Ph.")+SUMIFS('Tageplanung August'!$15:$15,'Tageplanung August'!195:195,"Vertiefung")+SUMIFS('Tageplanung August'!$15:$15,'Tageplanung August'!195:195,"Wahl 1")+SUMIFS('Tageplanung August'!$15:$15,'Tageplanung August'!195:195,"Wahl 2"))*(3+IF($D176="F",2,0))/5+(SUMIFS('Tageplanung Oktober'!$20:$20,'Tageplanung Oktober'!195:195,"KH")+SUMIFS('Tageplanung Oktober'!$15:$15,'Tageplanung Oktober'!195:195,"Orient.Ph.")+SUMIFS('Tageplanung Oktober'!$15:$15,'Tageplanung Oktober'!195:195,"Vertiefung")+SUMIFS('Tageplanung Oktober'!$15:$15,'Tageplanung Oktober'!195:195,"Wahl 1")+SUMIFS('Tageplanung Oktober'!$15:$15,'Tageplanung Oktober'!195:195,"Wahl 2"))*(3+IF($D176="F",2,0))/5+SUMIFS('Blockplanung April'!$20:$20,'Blockplanung April'!195:195,"KH")+SUMIFS('Blockplanung April'!$15:$15,'Blockplanung April'!195:195,"Orient.Ph.")+SUMIFS('Blockplanung April'!$15:$15,'Blockplanung April'!195:195,"Vertiefung")+SUMIFS('Blockplanung April'!$15:$15,'Blockplanung April'!195:195,"Wahl 1")+SUMIFS('Blockplanung April'!$15:$15,'Blockplanung April'!195:195,"Wahl 2")+SUMIFS('Blockplanung August'!$20:$20,'Blockplanung August'!195:195,"KH")+SUMIFS('Blockplanung August'!$15:$15,'Blockplanung August'!195:195,"Orient.Ph.")+SUMIFS('Blockplanung August'!$15:$15,'Blockplanung August'!195:195,"Vertiefung")+SUMIFS('Blockplanung August'!$15:$15,'Blockplanung August'!195:195,"Wahl 1")+SUMIFS('Blockplanung August'!$15:$15,'Blockplanung August'!195:195,"Wahl 2")+SUMIFS('Blockplanung Oktober'!$20:$20,'Blockplanung Oktober'!195:195,"KH")+SUMIFS('Blockplanung Oktober'!$15:$15,'Blockplanung Oktober'!195:195,"Orient.Ph.")+SUMIFS('Blockplanung Oktober'!$15:$15,'Blockplanung Oktober'!195:195,"Vertiefung")+SUMIFS('Blockplanung Oktober'!$15:$15,'Blockplanung Oktober'!195:195,"Wahl 1")+SUMIFS('Blockplanung Oktober'!$15:$15,'Blockplanung Oktober'!195:195,"Wahl 2")</f>
        <v>97.6</v>
      </c>
      <c r="H176" s="9">
        <f>(SUMIFS('Tageplanung April'!$20:$20,'Tageplanung April'!195:195,"Päd")+SUMIFS('Tageplanung April'!$16:$16,'Tageplanung April'!195:195,"Orient.Ph.")+SUMIFS('Tageplanung April'!$16:$16,'Tageplanung April'!195:195,"Vertiefung")+SUMIFS('Tageplanung April'!$16:$16,'Tageplanung April'!195:195,"Wahl 1")+SUMIFS('Tageplanung April'!$16:$16,'Tageplanung April'!195:195,"Wahl 2"))*(3+IF($D176="F",2,0))/5+(SUMIFS('Tageplanung August'!$20:$20,'Tageplanung August'!195:195,"Päd")+SUMIFS('Tageplanung August'!$16:$16,'Tageplanung August'!195:195,"Orient.Ph.")+SUMIFS('Tageplanung August'!$16:$16,'Tageplanung August'!195:195,"Vertiefung")+SUMIFS('Tageplanung August'!$16:$16,'Tageplanung August'!195:195,"Wahl 1")+SUMIFS('Tageplanung August'!$16:$16,'Tageplanung August'!195:195,"Wahl 2"))*(3+IF($D176="F",2,0))/5+(SUMIFS('Tageplanung Oktober'!$20:$20,'Tageplanung Oktober'!195:195,"Päd")+SUMIFS('Tageplanung Oktober'!$16:$16,'Tageplanung Oktober'!195:195,"Orient.Ph.")+SUMIFS('Tageplanung Oktober'!$16:$16,'Tageplanung Oktober'!195:195,"Vertiefung")+SUMIFS('Tageplanung Oktober'!$16:$16,'Tageplanung Oktober'!195:195,"Wahl 1")+SUMIFS('Tageplanung Oktober'!$16:$16,'Tageplanung Oktober'!195:195,"Wahl 2"))*(3+IF($D176="F",2,0))/5+SUMIFS('Blockplanung April'!$20:$20,'Blockplanung April'!195:195,"Päd")+SUMIFS('Blockplanung April'!$16:$16,'Blockplanung April'!195:195,"Orient.Ph.")+SUMIFS('Blockplanung April'!$16:$16,'Blockplanung April'!195:195,"Vertiefung")+SUMIFS('Blockplanung April'!$16:$16,'Blockplanung April'!195:195,"Wahl 1")+SUMIFS('Blockplanung April'!$16:$16,'Blockplanung April'!195:195,"Wahl 2")+SUMIFS('Blockplanung August'!$20:$20,'Blockplanung August'!195:195,"Päd")+SUMIFS('Blockplanung August'!$16:$16,'Blockplanung August'!195:195,"Orient.Ph.")+SUMIFS('Blockplanung August'!$16:$16,'Blockplanung August'!195:195,"Vertiefung")+SUMIFS('Blockplanung August'!$16:$16,'Blockplanung August'!195:195,"Wahl 1")+SUMIFS('Blockplanung August'!$16:$16,'Blockplanung August'!195:195,"Wahl 2")+SUMIFS('Blockplanung Oktober'!$20:$20,'Blockplanung Oktober'!195:195,"Päd")+SUMIFS('Blockplanung Oktober'!$16:$16,'Blockplanung Oktober'!195:195,"Orient.Ph.")+SUMIFS('Blockplanung Oktober'!$16:$16,'Blockplanung Oktober'!195:195,"Vertiefung")+SUMIFS('Blockplanung Oktober'!$16:$16,'Blockplanung Oktober'!195:195,"Wahl 1")+SUMIFS('Blockplanung Oktober'!$16:$16,'Blockplanung Oktober'!195:195,"Wahl 2")</f>
        <v>8.8000000000000007</v>
      </c>
      <c r="I176" s="9">
        <f>(SUMIFS('Tageplanung April'!$20:$20,'Tageplanung April'!195:195,"Psych")+SUMIFS('Tageplanung April'!$19:$19,'Tageplanung April'!195:195,"Orient.Ph.")+SUMIFS('Tageplanung April'!$19:$19,'Tageplanung April'!195:195,"Vertiefung")+SUMIFS('Tageplanung April'!$19:$19,'Tageplanung April'!195:195,"Wahl 1")+SUMIFS('Tageplanung April'!$19:$19,'Tageplanung April'!195:195,"Wahl 2"))*(3+IF($D176="F",2,0))/5+(SUMIFS('Tageplanung August'!$20:$20,'Tageplanung August'!195:195,"Psych")+SUMIFS('Tageplanung August'!$19:$19,'Tageplanung August'!195:195,"Orient.Ph.")+SUMIFS('Tageplanung August'!$19:$19,'Tageplanung August'!195:195,"Vertiefung")+SUMIFS('Tageplanung August'!$19:$19,'Tageplanung August'!195:195,"Wahl 1")+SUMIFS('Tageplanung August'!$19:$19,'Tageplanung August'!195:195,"Wahl 2"))*(3+IF($D176="F",2,0))/5+(SUMIFS('Tageplanung Oktober'!$20:$20,'Tageplanung Oktober'!195:195,"Psych")+SUMIFS('Tageplanung Oktober'!$19:$19,'Tageplanung Oktober'!195:195,"Orient.Ph.")+SUMIFS('Tageplanung Oktober'!$19:$19,'Tageplanung Oktober'!195:195,"Vertiefung")+SUMIFS('Tageplanung Oktober'!$19:$19,'Tageplanung Oktober'!195:195,"Wahl 1")+SUMIFS('Tageplanung Oktober'!$19:$19,'Tageplanung Oktober'!195:195,"Wahl 2"))*(3+IF($D176="F",2,0))/5+SUMIFS('Blockplanung April'!$20:$20,'Blockplanung April'!195:195,"Psych")+SUMIFS('Blockplanung April'!$19:$19,'Blockplanung April'!195:195,"Orient.Ph.")+SUMIFS('Blockplanung April'!$19:$19,'Blockplanung April'!195:195,"Vertiefung")+SUMIFS('Blockplanung April'!$19:$19,'Blockplanung April'!195:195,"Wahl 1")+SUMIFS('Blockplanung April'!$19:$19,'Blockplanung April'!195:195,"Wahl 2")+SUMIFS('Blockplanung August'!$20:$20,'Blockplanung August'!195:195,"Psych")+SUMIFS('Blockplanung August'!$19:$19,'Blockplanung August'!195:195,"Orient.Ph.")+SUMIFS('Blockplanung August'!$19:$19,'Blockplanung August'!195:195,"Vertiefung")+SUMIFS('Blockplanung August'!$19:$19,'Blockplanung August'!195:195,"Wahl 1")+SUMIFS('Blockplanung August'!$19:$19,'Blockplanung August'!195:195,"Wahl 2")+SUMIFS('Blockplanung Oktober'!$20:$20,'Blockplanung Oktober'!195:195,"Psych")+SUMIFS('Blockplanung Oktober'!$19:$19,'Blockplanung Oktober'!195:195,"Orient.Ph.")+SUMIFS('Blockplanung Oktober'!$19:$19,'Blockplanung Oktober'!195:195,"Vertiefung")+SUMIFS('Blockplanung Oktober'!$19:$19,'Blockplanung Oktober'!195:195,"Wahl 1")+SUMIFS('Blockplanung Oktober'!$19:$19,'Blockplanung Oktober'!195:195,"Wahl 2")</f>
        <v>0</v>
      </c>
      <c r="J176" s="9">
        <f t="shared" si="14"/>
        <v>504</v>
      </c>
      <c r="K176" s="9">
        <f t="shared" si="10"/>
        <v>198</v>
      </c>
      <c r="L176" s="9">
        <f t="shared" si="11"/>
        <v>72</v>
      </c>
      <c r="M176" s="9">
        <f t="shared" si="12"/>
        <v>18</v>
      </c>
      <c r="N176" s="7">
        <f t="shared" si="13"/>
        <v>120</v>
      </c>
      <c r="O176" s="316"/>
    </row>
    <row r="177" spans="1:15" x14ac:dyDescent="0.2">
      <c r="A177" s="253"/>
      <c r="B177" s="250" t="s">
        <v>11</v>
      </c>
      <c r="C177" s="11">
        <v>31</v>
      </c>
      <c r="D177" s="39" t="s">
        <v>27</v>
      </c>
      <c r="E177" s="9">
        <f>(SUMIFS('Tageplanung April'!$20:$20,'Tageplanung April'!196:196,"APH")+SUMIFS('Tageplanung April'!$18:$18,'Tageplanung April'!196:196,"Orient.Ph.")+SUMIFS('Tageplanung April'!$18:$18,'Tageplanung April'!196:196,"Vertiefung")+SUMIFS('Tageplanung April'!$18:$18,'Tageplanung April'!196:196,"Wahl 1")+SUMIFS('Tageplanung April'!$18:$18,'Tageplanung April'!196:196,"Wahl 2"))*(3+IF($D177="F",2,0))/5+(SUMIFS('Tageplanung August'!$20:$20,'Tageplanung August'!196:196,"APH")+SUMIFS('Tageplanung August'!$18:$18,'Tageplanung August'!196:196,"Orient.Ph.")+SUMIFS('Tageplanung August'!$18:$18,'Tageplanung August'!196:196,"Vertiefung")+SUMIFS('Tageplanung August'!$18:$18,'Tageplanung August'!196:196,"Wahl 1")+SUMIFS('Tageplanung August'!$18:$18,'Tageplanung August'!196:196,"Wahl 2"))*(3+IF($D177="F",2,0))/5+(SUMIFS('Tageplanung Oktober'!$20:$20,'Tageplanung Oktober'!196:196,"APH")+SUMIFS('Tageplanung Oktober'!$18:$18,'Tageplanung Oktober'!196:196,"Orient.Ph.")+SUMIFS('Tageplanung Oktober'!$18:$18,'Tageplanung Oktober'!196:196,"Vertiefung")+SUMIFS('Tageplanung Oktober'!$18:$18,'Tageplanung Oktober'!196:196,"Wahl 1")+SUMIFS('Tageplanung Oktober'!$18:$18,'Tageplanung Oktober'!196:196,"Wahl 2"))*(3+IF($D177="F",2,0))/5+SUMIFS('Blockplanung April'!$20:$20,'Blockplanung April'!196:196,"APH")+SUMIFS('Blockplanung April'!$18:$18,'Blockplanung April'!196:196,"Orient.Ph.")+SUMIFS('Blockplanung April'!$18:$18,'Blockplanung April'!196:196,"Vertiefung")+SUMIFS('Blockplanung April'!$18:$18,'Blockplanung April'!196:196,"Wahl 1")+SUMIFS('Blockplanung April'!$18:$18,'Blockplanung April'!196:196,"Wahl 2")+SUMIFS('Blockplanung August'!$20:$20,'Blockplanung August'!196:196,"APH")+SUMIFS('Blockplanung August'!$18:$18,'Blockplanung August'!196:196,"Orient.Ph.")+SUMIFS('Blockplanung August'!$18:$18,'Blockplanung August'!196:196,"Vertiefung")+SUMIFS('Blockplanung August'!$18:$18,'Blockplanung August'!196:196,"Wahl 1")+SUMIFS('Blockplanung August'!$18:$18,'Blockplanung August'!196:196,"Wahl 2")+SUMIFS('Blockplanung Oktober'!$20:$20,'Blockplanung Oktober'!196:196,"APH")+SUMIFS('Blockplanung Oktober'!$18:$18,'Blockplanung Oktober'!196:196,"Orient.Ph.")+SUMIFS('Blockplanung Oktober'!$18:$18,'Blockplanung Oktober'!196:196,"Vertiefung")+SUMIFS('Blockplanung Oktober'!$18:$18,'Blockplanung Oktober'!196:196,"Wahl 1")+SUMIFS('Blockplanung Oktober'!$18:$18,'Blockplanung Oktober'!196:196,"Wahl 2")</f>
        <v>152</v>
      </c>
      <c r="F177" s="9">
        <f>(SUMIFS('Tageplanung April'!$20:$20,'Tageplanung April'!196:196,"AD")+SUMIFS('Tageplanung April'!$17:$17,'Tageplanung April'!196:196,"Orient.Ph.")+SUMIFS('Tageplanung April'!$17:$17,'Tageplanung April'!196:196,"Vertiefung")+SUMIFS('Tageplanung April'!$17:$17,'Tageplanung April'!196:196,"Wahl 1")+SUMIFS('Tageplanung April'!$17:$17,'Tageplanung April'!196:196,"Wahl 2"))*(3+IF($D177="F",2,0))/5+(SUMIFS('Tageplanung August'!$20:$20,'Tageplanung August'!196:196,"AD")+SUMIFS('Tageplanung August'!$17:$17,'Tageplanung August'!196:196,"Orient.Ph.")+SUMIFS('Tageplanung August'!$17:$17,'Tageplanung August'!196:196,"Vertiefung")+SUMIFS('Tageplanung August'!$17:$17,'Tageplanung August'!196:196,"Wahl 1")+SUMIFS('Tageplanung August'!$17:$17,'Tageplanung August'!196:196,"Wahl 2"))*(3+IF($D177="F",2,0))/5+(SUMIFS('Tageplanung Oktober'!$20:$20,'Tageplanung Oktober'!196:196,"AD")+SUMIFS('Tageplanung Oktober'!$17:$17,'Tageplanung Oktober'!196:196,"Orient.Ph.")+SUMIFS('Tageplanung Oktober'!$17:$17,'Tageplanung Oktober'!196:196,"Vertiefung")+SUMIFS('Tageplanung Oktober'!$17:$17,'Tageplanung Oktober'!196:196,"Wahl 1")+SUMIFS('Tageplanung Oktober'!$17:$17,'Tageplanung Oktober'!196:196,"Wahl 2"))*(3+IF($D177="F",2,0))/5+SUMIFS('Blockplanung April'!$20:$20,'Blockplanung April'!196:196,"AD")+SUMIFS('Blockplanung April'!$17:$17,'Blockplanung April'!196:196,"Orient.Ph.")+SUMIFS('Blockplanung April'!$17:$17,'Blockplanung April'!196:196,"Vertiefung")+SUMIFS('Blockplanung April'!$17:$17,'Blockplanung April'!196:196,"Wahl 1")+SUMIFS('Blockplanung April'!$17:$17,'Blockplanung April'!196:196,"Wahl 2")+SUMIFS('Blockplanung August'!$20:$20,'Blockplanung August'!196:196,"AD")+SUMIFS('Blockplanung August'!$17:$17,'Blockplanung August'!196:196,"Orient.Ph.")+SUMIFS('Blockplanung August'!$17:$17,'Blockplanung August'!196:196,"Vertiefung")+SUMIFS('Blockplanung August'!$17:$17,'Blockplanung August'!196:196,"Wahl 1")+SUMIFS('Blockplanung August'!$17:$17,'Blockplanung August'!196:196,"Wahl 2")+SUMIFS('Blockplanung Oktober'!$20:$20,'Blockplanung Oktober'!196:196,"AD")+SUMIFS('Blockplanung Oktober'!$17:$17,'Blockplanung Oktober'!196:196,"Orient.Ph.")+SUMIFS('Blockplanung Oktober'!$17:$17,'Blockplanung Oktober'!196:196,"Vertiefung")+SUMIFS('Blockplanung Oktober'!$17:$17,'Blockplanung Oktober'!196:196,"Wahl 1")+SUMIFS('Blockplanung Oktober'!$17:$17,'Blockplanung Oktober'!196:196,"Wahl 2")</f>
        <v>97</v>
      </c>
      <c r="G177" s="9">
        <f>(SUMIFS('Tageplanung April'!$20:$20,'Tageplanung April'!196:196,"KH")+SUMIFS('Tageplanung April'!$15:$15,'Tageplanung April'!196:196,"Orient.Ph.")+SUMIFS('Tageplanung April'!$15:$15,'Tageplanung April'!196:196,"Vertiefung")+SUMIFS('Tageplanung April'!$15:$15,'Tageplanung April'!196:196,"Wahl 1")+SUMIFS('Tageplanung April'!$15:$15,'Tageplanung April'!196:196,"Wahl 2"))*(3+IF($D177="F",2,0))/5+(SUMIFS('Tageplanung August'!$20:$20,'Tageplanung August'!196:196,"KH")+SUMIFS('Tageplanung August'!$15:$15,'Tageplanung August'!196:196,"Orient.Ph.")+SUMIFS('Tageplanung August'!$15:$15,'Tageplanung August'!196:196,"Vertiefung")+SUMIFS('Tageplanung August'!$15:$15,'Tageplanung August'!196:196,"Wahl 1")+SUMIFS('Tageplanung August'!$15:$15,'Tageplanung August'!196:196,"Wahl 2"))*(3+IF($D177="F",2,0))/5+(SUMIFS('Tageplanung Oktober'!$20:$20,'Tageplanung Oktober'!196:196,"KH")+SUMIFS('Tageplanung Oktober'!$15:$15,'Tageplanung Oktober'!196:196,"Orient.Ph.")+SUMIFS('Tageplanung Oktober'!$15:$15,'Tageplanung Oktober'!196:196,"Vertiefung")+SUMIFS('Tageplanung Oktober'!$15:$15,'Tageplanung Oktober'!196:196,"Wahl 1")+SUMIFS('Tageplanung Oktober'!$15:$15,'Tageplanung Oktober'!196:196,"Wahl 2"))*(3+IF($D177="F",2,0))/5+SUMIFS('Blockplanung April'!$20:$20,'Blockplanung April'!196:196,"KH")+SUMIFS('Blockplanung April'!$15:$15,'Blockplanung April'!196:196,"Orient.Ph.")+SUMIFS('Blockplanung April'!$15:$15,'Blockplanung April'!196:196,"Vertiefung")+SUMIFS('Blockplanung April'!$15:$15,'Blockplanung April'!196:196,"Wahl 1")+SUMIFS('Blockplanung April'!$15:$15,'Blockplanung April'!196:196,"Wahl 2")+SUMIFS('Blockplanung August'!$20:$20,'Blockplanung August'!196:196,"KH")+SUMIFS('Blockplanung August'!$15:$15,'Blockplanung August'!196:196,"Orient.Ph.")+SUMIFS('Blockplanung August'!$15:$15,'Blockplanung August'!196:196,"Vertiefung")+SUMIFS('Blockplanung August'!$15:$15,'Blockplanung August'!196:196,"Wahl 1")+SUMIFS('Blockplanung August'!$15:$15,'Blockplanung August'!196:196,"Wahl 2")+SUMIFS('Blockplanung Oktober'!$20:$20,'Blockplanung Oktober'!196:196,"KH")+SUMIFS('Blockplanung Oktober'!$15:$15,'Blockplanung Oktober'!196:196,"Orient.Ph.")+SUMIFS('Blockplanung Oktober'!$15:$15,'Blockplanung Oktober'!196:196,"Vertiefung")+SUMIFS('Blockplanung Oktober'!$15:$15,'Blockplanung Oktober'!196:196,"Wahl 1")+SUMIFS('Blockplanung Oktober'!$15:$15,'Blockplanung Oktober'!196:196,"Wahl 2")</f>
        <v>80</v>
      </c>
      <c r="H177" s="9">
        <f>(SUMIFS('Tageplanung April'!$20:$20,'Tageplanung April'!196:196,"Päd")+SUMIFS('Tageplanung April'!$16:$16,'Tageplanung April'!196:196,"Orient.Ph.")+SUMIFS('Tageplanung April'!$16:$16,'Tageplanung April'!196:196,"Vertiefung")+SUMIFS('Tageplanung April'!$16:$16,'Tageplanung April'!196:196,"Wahl 1")+SUMIFS('Tageplanung April'!$16:$16,'Tageplanung April'!196:196,"Wahl 2"))*(3+IF($D177="F",2,0))/5+(SUMIFS('Tageplanung August'!$20:$20,'Tageplanung August'!196:196,"Päd")+SUMIFS('Tageplanung August'!$16:$16,'Tageplanung August'!196:196,"Orient.Ph.")+SUMIFS('Tageplanung August'!$16:$16,'Tageplanung August'!196:196,"Vertiefung")+SUMIFS('Tageplanung August'!$16:$16,'Tageplanung August'!196:196,"Wahl 1")+SUMIFS('Tageplanung August'!$16:$16,'Tageplanung August'!196:196,"Wahl 2"))*(3+IF($D177="F",2,0))/5+(SUMIFS('Tageplanung Oktober'!$20:$20,'Tageplanung Oktober'!196:196,"Päd")+SUMIFS('Tageplanung Oktober'!$16:$16,'Tageplanung Oktober'!196:196,"Orient.Ph.")+SUMIFS('Tageplanung Oktober'!$16:$16,'Tageplanung Oktober'!196:196,"Vertiefung")+SUMIFS('Tageplanung Oktober'!$16:$16,'Tageplanung Oktober'!196:196,"Wahl 1")+SUMIFS('Tageplanung Oktober'!$16:$16,'Tageplanung Oktober'!196:196,"Wahl 2"))*(3+IF($D177="F",2,0))/5+SUMIFS('Blockplanung April'!$20:$20,'Blockplanung April'!196:196,"Päd")+SUMIFS('Blockplanung April'!$16:$16,'Blockplanung April'!196:196,"Orient.Ph.")+SUMIFS('Blockplanung April'!$16:$16,'Blockplanung April'!196:196,"Vertiefung")+SUMIFS('Blockplanung April'!$16:$16,'Blockplanung April'!196:196,"Wahl 1")+SUMIFS('Blockplanung April'!$16:$16,'Blockplanung April'!196:196,"Wahl 2")+SUMIFS('Blockplanung August'!$20:$20,'Blockplanung August'!196:196,"Päd")+SUMIFS('Blockplanung August'!$16:$16,'Blockplanung August'!196:196,"Orient.Ph.")+SUMIFS('Blockplanung August'!$16:$16,'Blockplanung August'!196:196,"Vertiefung")+SUMIFS('Blockplanung August'!$16:$16,'Blockplanung August'!196:196,"Wahl 1")+SUMIFS('Blockplanung August'!$16:$16,'Blockplanung August'!196:196,"Wahl 2")+SUMIFS('Blockplanung Oktober'!$20:$20,'Blockplanung Oktober'!196:196,"Päd")+SUMIFS('Blockplanung Oktober'!$16:$16,'Blockplanung Oktober'!196:196,"Orient.Ph.")+SUMIFS('Blockplanung Oktober'!$16:$16,'Blockplanung Oktober'!196:196,"Vertiefung")+SUMIFS('Blockplanung Oktober'!$16:$16,'Blockplanung Oktober'!196:196,"Wahl 1")+SUMIFS('Blockplanung Oktober'!$16:$16,'Blockplanung Oktober'!196:196,"Wahl 2")</f>
        <v>7</v>
      </c>
      <c r="I177" s="9">
        <f>(SUMIFS('Tageplanung April'!$20:$20,'Tageplanung April'!196:196,"Psych")+SUMIFS('Tageplanung April'!$19:$19,'Tageplanung April'!196:196,"Orient.Ph.")+SUMIFS('Tageplanung April'!$19:$19,'Tageplanung April'!196:196,"Vertiefung")+SUMIFS('Tageplanung April'!$19:$19,'Tageplanung April'!196:196,"Wahl 1")+SUMIFS('Tageplanung April'!$19:$19,'Tageplanung April'!196:196,"Wahl 2"))*(3+IF($D177="F",2,0))/5+(SUMIFS('Tageplanung August'!$20:$20,'Tageplanung August'!196:196,"Psych")+SUMIFS('Tageplanung August'!$19:$19,'Tageplanung August'!196:196,"Orient.Ph.")+SUMIFS('Tageplanung August'!$19:$19,'Tageplanung August'!196:196,"Vertiefung")+SUMIFS('Tageplanung August'!$19:$19,'Tageplanung August'!196:196,"Wahl 1")+SUMIFS('Tageplanung August'!$19:$19,'Tageplanung August'!196:196,"Wahl 2"))*(3+IF($D177="F",2,0))/5+(SUMIFS('Tageplanung Oktober'!$20:$20,'Tageplanung Oktober'!196:196,"Psych")+SUMIFS('Tageplanung Oktober'!$19:$19,'Tageplanung Oktober'!196:196,"Orient.Ph.")+SUMIFS('Tageplanung Oktober'!$19:$19,'Tageplanung Oktober'!196:196,"Vertiefung")+SUMIFS('Tageplanung Oktober'!$19:$19,'Tageplanung Oktober'!196:196,"Wahl 1")+SUMIFS('Tageplanung Oktober'!$19:$19,'Tageplanung Oktober'!196:196,"Wahl 2"))*(3+IF($D177="F",2,0))/5+SUMIFS('Blockplanung April'!$20:$20,'Blockplanung April'!196:196,"Psych")+SUMIFS('Blockplanung April'!$19:$19,'Blockplanung April'!196:196,"Orient.Ph.")+SUMIFS('Blockplanung April'!$19:$19,'Blockplanung April'!196:196,"Vertiefung")+SUMIFS('Blockplanung April'!$19:$19,'Blockplanung April'!196:196,"Wahl 1")+SUMIFS('Blockplanung April'!$19:$19,'Blockplanung April'!196:196,"Wahl 2")+SUMIFS('Blockplanung August'!$20:$20,'Blockplanung August'!196:196,"Psych")+SUMIFS('Blockplanung August'!$19:$19,'Blockplanung August'!196:196,"Orient.Ph.")+SUMIFS('Blockplanung August'!$19:$19,'Blockplanung August'!196:196,"Vertiefung")+SUMIFS('Blockplanung August'!$19:$19,'Blockplanung August'!196:196,"Wahl 1")+SUMIFS('Blockplanung August'!$19:$19,'Blockplanung August'!196:196,"Wahl 2")+SUMIFS('Blockplanung Oktober'!$20:$20,'Blockplanung Oktober'!196:196,"Psych")+SUMIFS('Blockplanung Oktober'!$19:$19,'Blockplanung Oktober'!196:196,"Orient.Ph.")+SUMIFS('Blockplanung Oktober'!$19:$19,'Blockplanung Oktober'!196:196,"Vertiefung")+SUMIFS('Blockplanung Oktober'!$19:$19,'Blockplanung Oktober'!196:196,"Wahl 1")+SUMIFS('Blockplanung Oktober'!$19:$19,'Blockplanung Oktober'!196:196,"Wahl 2")</f>
        <v>0</v>
      </c>
      <c r="J177" s="9">
        <f t="shared" si="14"/>
        <v>504</v>
      </c>
      <c r="K177" s="9">
        <f t="shared" si="10"/>
        <v>198</v>
      </c>
      <c r="L177" s="9">
        <f t="shared" si="11"/>
        <v>72</v>
      </c>
      <c r="M177" s="9">
        <f t="shared" si="12"/>
        <v>18</v>
      </c>
      <c r="N177" s="7">
        <f t="shared" si="13"/>
        <v>120</v>
      </c>
      <c r="O177" s="316"/>
    </row>
    <row r="178" spans="1:15" x14ac:dyDescent="0.2">
      <c r="A178" s="253"/>
      <c r="B178" s="250"/>
      <c r="C178" s="11">
        <v>32</v>
      </c>
      <c r="D178" s="39" t="s">
        <v>27</v>
      </c>
      <c r="E178" s="9">
        <f>(SUMIFS('Tageplanung April'!$20:$20,'Tageplanung April'!197:197,"APH")+SUMIFS('Tageplanung April'!$18:$18,'Tageplanung April'!197:197,"Orient.Ph.")+SUMIFS('Tageplanung April'!$18:$18,'Tageplanung April'!197:197,"Vertiefung")+SUMIFS('Tageplanung April'!$18:$18,'Tageplanung April'!197:197,"Wahl 1")+SUMIFS('Tageplanung April'!$18:$18,'Tageplanung April'!197:197,"Wahl 2"))*(3+IF($D178="F",2,0))/5+(SUMIFS('Tageplanung August'!$20:$20,'Tageplanung August'!197:197,"APH")+SUMIFS('Tageplanung August'!$18:$18,'Tageplanung August'!197:197,"Orient.Ph.")+SUMIFS('Tageplanung August'!$18:$18,'Tageplanung August'!197:197,"Vertiefung")+SUMIFS('Tageplanung August'!$18:$18,'Tageplanung August'!197:197,"Wahl 1")+SUMIFS('Tageplanung August'!$18:$18,'Tageplanung August'!197:197,"Wahl 2"))*(3+IF($D178="F",2,0))/5+(SUMIFS('Tageplanung Oktober'!$20:$20,'Tageplanung Oktober'!197:197,"APH")+SUMIFS('Tageplanung Oktober'!$18:$18,'Tageplanung Oktober'!197:197,"Orient.Ph.")+SUMIFS('Tageplanung Oktober'!$18:$18,'Tageplanung Oktober'!197:197,"Vertiefung")+SUMIFS('Tageplanung Oktober'!$18:$18,'Tageplanung Oktober'!197:197,"Wahl 1")+SUMIFS('Tageplanung Oktober'!$18:$18,'Tageplanung Oktober'!197:197,"Wahl 2"))*(3+IF($D178="F",2,0))/5+SUMIFS('Blockplanung April'!$20:$20,'Blockplanung April'!197:197,"APH")+SUMIFS('Blockplanung April'!$18:$18,'Blockplanung April'!197:197,"Orient.Ph.")+SUMIFS('Blockplanung April'!$18:$18,'Blockplanung April'!197:197,"Vertiefung")+SUMIFS('Blockplanung April'!$18:$18,'Blockplanung April'!197:197,"Wahl 1")+SUMIFS('Blockplanung April'!$18:$18,'Blockplanung April'!197:197,"Wahl 2")+SUMIFS('Blockplanung August'!$20:$20,'Blockplanung August'!197:197,"APH")+SUMIFS('Blockplanung August'!$18:$18,'Blockplanung August'!197:197,"Orient.Ph.")+SUMIFS('Blockplanung August'!$18:$18,'Blockplanung August'!197:197,"Vertiefung")+SUMIFS('Blockplanung August'!$18:$18,'Blockplanung August'!197:197,"Wahl 1")+SUMIFS('Blockplanung August'!$18:$18,'Blockplanung August'!197:197,"Wahl 2")+SUMIFS('Blockplanung Oktober'!$20:$20,'Blockplanung Oktober'!197:197,"APH")+SUMIFS('Blockplanung Oktober'!$18:$18,'Blockplanung Oktober'!197:197,"Orient.Ph.")+SUMIFS('Blockplanung Oktober'!$18:$18,'Blockplanung Oktober'!197:197,"Vertiefung")+SUMIFS('Blockplanung Oktober'!$18:$18,'Blockplanung Oktober'!197:197,"Wahl 1")+SUMIFS('Blockplanung Oktober'!$18:$18,'Blockplanung Oktober'!197:197,"Wahl 2")</f>
        <v>172</v>
      </c>
      <c r="F178" s="9">
        <f>(SUMIFS('Tageplanung April'!$20:$20,'Tageplanung April'!197:197,"AD")+SUMIFS('Tageplanung April'!$17:$17,'Tageplanung April'!197:197,"Orient.Ph.")+SUMIFS('Tageplanung April'!$17:$17,'Tageplanung April'!197:197,"Vertiefung")+SUMIFS('Tageplanung April'!$17:$17,'Tageplanung April'!197:197,"Wahl 1")+SUMIFS('Tageplanung April'!$17:$17,'Tageplanung April'!197:197,"Wahl 2"))*(3+IF($D178="F",2,0))/5+(SUMIFS('Tageplanung August'!$20:$20,'Tageplanung August'!197:197,"AD")+SUMIFS('Tageplanung August'!$17:$17,'Tageplanung August'!197:197,"Orient.Ph.")+SUMIFS('Tageplanung August'!$17:$17,'Tageplanung August'!197:197,"Vertiefung")+SUMIFS('Tageplanung August'!$17:$17,'Tageplanung August'!197:197,"Wahl 1")+SUMIFS('Tageplanung August'!$17:$17,'Tageplanung August'!197:197,"Wahl 2"))*(3+IF($D178="F",2,0))/5+(SUMIFS('Tageplanung Oktober'!$20:$20,'Tageplanung Oktober'!197:197,"AD")+SUMIFS('Tageplanung Oktober'!$17:$17,'Tageplanung Oktober'!197:197,"Orient.Ph.")+SUMIFS('Tageplanung Oktober'!$17:$17,'Tageplanung Oktober'!197:197,"Vertiefung")+SUMIFS('Tageplanung Oktober'!$17:$17,'Tageplanung Oktober'!197:197,"Wahl 1")+SUMIFS('Tageplanung Oktober'!$17:$17,'Tageplanung Oktober'!197:197,"Wahl 2"))*(3+IF($D178="F",2,0))/5+SUMIFS('Blockplanung April'!$20:$20,'Blockplanung April'!197:197,"AD")+SUMIFS('Blockplanung April'!$17:$17,'Blockplanung April'!197:197,"Orient.Ph.")+SUMIFS('Blockplanung April'!$17:$17,'Blockplanung April'!197:197,"Vertiefung")+SUMIFS('Blockplanung April'!$17:$17,'Blockplanung April'!197:197,"Wahl 1")+SUMIFS('Blockplanung April'!$17:$17,'Blockplanung April'!197:197,"Wahl 2")+SUMIFS('Blockplanung August'!$20:$20,'Blockplanung August'!197:197,"AD")+SUMIFS('Blockplanung August'!$17:$17,'Blockplanung August'!197:197,"Orient.Ph.")+SUMIFS('Blockplanung August'!$17:$17,'Blockplanung August'!197:197,"Vertiefung")+SUMIFS('Blockplanung August'!$17:$17,'Blockplanung August'!197:197,"Wahl 1")+SUMIFS('Blockplanung August'!$17:$17,'Blockplanung August'!197:197,"Wahl 2")+SUMIFS('Blockplanung Oktober'!$20:$20,'Blockplanung Oktober'!197:197,"AD")+SUMIFS('Blockplanung Oktober'!$17:$17,'Blockplanung Oktober'!197:197,"Orient.Ph.")+SUMIFS('Blockplanung Oktober'!$17:$17,'Blockplanung Oktober'!197:197,"Vertiefung")+SUMIFS('Blockplanung Oktober'!$17:$17,'Blockplanung Oktober'!197:197,"Wahl 1")+SUMIFS('Blockplanung Oktober'!$17:$17,'Blockplanung Oktober'!197:197,"Wahl 2")</f>
        <v>117</v>
      </c>
      <c r="G178" s="9">
        <f>(SUMIFS('Tageplanung April'!$20:$20,'Tageplanung April'!197:197,"KH")+SUMIFS('Tageplanung April'!$15:$15,'Tageplanung April'!197:197,"Orient.Ph.")+SUMIFS('Tageplanung April'!$15:$15,'Tageplanung April'!197:197,"Vertiefung")+SUMIFS('Tageplanung April'!$15:$15,'Tageplanung April'!197:197,"Wahl 1")+SUMIFS('Tageplanung April'!$15:$15,'Tageplanung April'!197:197,"Wahl 2"))*(3+IF($D178="F",2,0))/5+(SUMIFS('Tageplanung August'!$20:$20,'Tageplanung August'!197:197,"KH")+SUMIFS('Tageplanung August'!$15:$15,'Tageplanung August'!197:197,"Orient.Ph.")+SUMIFS('Tageplanung August'!$15:$15,'Tageplanung August'!197:197,"Vertiefung")+SUMIFS('Tageplanung August'!$15:$15,'Tageplanung August'!197:197,"Wahl 1")+SUMIFS('Tageplanung August'!$15:$15,'Tageplanung August'!197:197,"Wahl 2"))*(3+IF($D178="F",2,0))/5+(SUMIFS('Tageplanung Oktober'!$20:$20,'Tageplanung Oktober'!197:197,"KH")+SUMIFS('Tageplanung Oktober'!$15:$15,'Tageplanung Oktober'!197:197,"Orient.Ph.")+SUMIFS('Tageplanung Oktober'!$15:$15,'Tageplanung Oktober'!197:197,"Vertiefung")+SUMIFS('Tageplanung Oktober'!$15:$15,'Tageplanung Oktober'!197:197,"Wahl 1")+SUMIFS('Tageplanung Oktober'!$15:$15,'Tageplanung Oktober'!197:197,"Wahl 2"))*(3+IF($D178="F",2,0))/5+SUMIFS('Blockplanung April'!$20:$20,'Blockplanung April'!197:197,"KH")+SUMIFS('Blockplanung April'!$15:$15,'Blockplanung April'!197:197,"Orient.Ph.")+SUMIFS('Blockplanung April'!$15:$15,'Blockplanung April'!197:197,"Vertiefung")+SUMIFS('Blockplanung April'!$15:$15,'Blockplanung April'!197:197,"Wahl 1")+SUMIFS('Blockplanung April'!$15:$15,'Blockplanung April'!197:197,"Wahl 2")+SUMIFS('Blockplanung August'!$20:$20,'Blockplanung August'!197:197,"KH")+SUMIFS('Blockplanung August'!$15:$15,'Blockplanung August'!197:197,"Orient.Ph.")+SUMIFS('Blockplanung August'!$15:$15,'Blockplanung August'!197:197,"Vertiefung")+SUMIFS('Blockplanung August'!$15:$15,'Blockplanung August'!197:197,"Wahl 1")+SUMIFS('Blockplanung August'!$15:$15,'Blockplanung August'!197:197,"Wahl 2")+SUMIFS('Blockplanung Oktober'!$20:$20,'Blockplanung Oktober'!197:197,"KH")+SUMIFS('Blockplanung Oktober'!$15:$15,'Blockplanung Oktober'!197:197,"Orient.Ph.")+SUMIFS('Blockplanung Oktober'!$15:$15,'Blockplanung Oktober'!197:197,"Vertiefung")+SUMIFS('Blockplanung Oktober'!$15:$15,'Blockplanung Oktober'!197:197,"Wahl 1")+SUMIFS('Blockplanung Oktober'!$15:$15,'Blockplanung Oktober'!197:197,"Wahl 2")</f>
        <v>96</v>
      </c>
      <c r="H178" s="9">
        <f>(SUMIFS('Tageplanung April'!$20:$20,'Tageplanung April'!197:197,"Päd")+SUMIFS('Tageplanung April'!$16:$16,'Tageplanung April'!197:197,"Orient.Ph.")+SUMIFS('Tageplanung April'!$16:$16,'Tageplanung April'!197:197,"Vertiefung")+SUMIFS('Tageplanung April'!$16:$16,'Tageplanung April'!197:197,"Wahl 1")+SUMIFS('Tageplanung April'!$16:$16,'Tageplanung April'!197:197,"Wahl 2"))*(3+IF($D178="F",2,0))/5+(SUMIFS('Tageplanung August'!$20:$20,'Tageplanung August'!197:197,"Päd")+SUMIFS('Tageplanung August'!$16:$16,'Tageplanung August'!197:197,"Orient.Ph.")+SUMIFS('Tageplanung August'!$16:$16,'Tageplanung August'!197:197,"Vertiefung")+SUMIFS('Tageplanung August'!$16:$16,'Tageplanung August'!197:197,"Wahl 1")+SUMIFS('Tageplanung August'!$16:$16,'Tageplanung August'!197:197,"Wahl 2"))*(3+IF($D178="F",2,0))/5+(SUMIFS('Tageplanung Oktober'!$20:$20,'Tageplanung Oktober'!197:197,"Päd")+SUMIFS('Tageplanung Oktober'!$16:$16,'Tageplanung Oktober'!197:197,"Orient.Ph.")+SUMIFS('Tageplanung Oktober'!$16:$16,'Tageplanung Oktober'!197:197,"Vertiefung")+SUMIFS('Tageplanung Oktober'!$16:$16,'Tageplanung Oktober'!197:197,"Wahl 1")+SUMIFS('Tageplanung Oktober'!$16:$16,'Tageplanung Oktober'!197:197,"Wahl 2"))*(3+IF($D178="F",2,0))/5+SUMIFS('Blockplanung April'!$20:$20,'Blockplanung April'!197:197,"Päd")+SUMIFS('Blockplanung April'!$16:$16,'Blockplanung April'!197:197,"Orient.Ph.")+SUMIFS('Blockplanung April'!$16:$16,'Blockplanung April'!197:197,"Vertiefung")+SUMIFS('Blockplanung April'!$16:$16,'Blockplanung April'!197:197,"Wahl 1")+SUMIFS('Blockplanung April'!$16:$16,'Blockplanung April'!197:197,"Wahl 2")+SUMIFS('Blockplanung August'!$20:$20,'Blockplanung August'!197:197,"Päd")+SUMIFS('Blockplanung August'!$16:$16,'Blockplanung August'!197:197,"Orient.Ph.")+SUMIFS('Blockplanung August'!$16:$16,'Blockplanung August'!197:197,"Vertiefung")+SUMIFS('Blockplanung August'!$16:$16,'Blockplanung August'!197:197,"Wahl 1")+SUMIFS('Blockplanung August'!$16:$16,'Blockplanung August'!197:197,"Wahl 2")+SUMIFS('Blockplanung Oktober'!$20:$20,'Blockplanung Oktober'!197:197,"Päd")+SUMIFS('Blockplanung Oktober'!$16:$16,'Blockplanung Oktober'!197:197,"Orient.Ph.")+SUMIFS('Blockplanung Oktober'!$16:$16,'Blockplanung Oktober'!197:197,"Vertiefung")+SUMIFS('Blockplanung Oktober'!$16:$16,'Blockplanung Oktober'!197:197,"Wahl 1")+SUMIFS('Blockplanung Oktober'!$16:$16,'Blockplanung Oktober'!197:197,"Wahl 2")</f>
        <v>11</v>
      </c>
      <c r="I178" s="9">
        <f>(SUMIFS('Tageplanung April'!$20:$20,'Tageplanung April'!197:197,"Psych")+SUMIFS('Tageplanung April'!$19:$19,'Tageplanung April'!197:197,"Orient.Ph.")+SUMIFS('Tageplanung April'!$19:$19,'Tageplanung April'!197:197,"Vertiefung")+SUMIFS('Tageplanung April'!$19:$19,'Tageplanung April'!197:197,"Wahl 1")+SUMIFS('Tageplanung April'!$19:$19,'Tageplanung April'!197:197,"Wahl 2"))*(3+IF($D178="F",2,0))/5+(SUMIFS('Tageplanung August'!$20:$20,'Tageplanung August'!197:197,"Psych")+SUMIFS('Tageplanung August'!$19:$19,'Tageplanung August'!197:197,"Orient.Ph.")+SUMIFS('Tageplanung August'!$19:$19,'Tageplanung August'!197:197,"Vertiefung")+SUMIFS('Tageplanung August'!$19:$19,'Tageplanung August'!197:197,"Wahl 1")+SUMIFS('Tageplanung August'!$19:$19,'Tageplanung August'!197:197,"Wahl 2"))*(3+IF($D178="F",2,0))/5+(SUMIFS('Tageplanung Oktober'!$20:$20,'Tageplanung Oktober'!197:197,"Psych")+SUMIFS('Tageplanung Oktober'!$19:$19,'Tageplanung Oktober'!197:197,"Orient.Ph.")+SUMIFS('Tageplanung Oktober'!$19:$19,'Tageplanung Oktober'!197:197,"Vertiefung")+SUMIFS('Tageplanung Oktober'!$19:$19,'Tageplanung Oktober'!197:197,"Wahl 1")+SUMIFS('Tageplanung Oktober'!$19:$19,'Tageplanung Oktober'!197:197,"Wahl 2"))*(3+IF($D178="F",2,0))/5+SUMIFS('Blockplanung April'!$20:$20,'Blockplanung April'!197:197,"Psych")+SUMIFS('Blockplanung April'!$19:$19,'Blockplanung April'!197:197,"Orient.Ph.")+SUMIFS('Blockplanung April'!$19:$19,'Blockplanung April'!197:197,"Vertiefung")+SUMIFS('Blockplanung April'!$19:$19,'Blockplanung April'!197:197,"Wahl 1")+SUMIFS('Blockplanung April'!$19:$19,'Blockplanung April'!197:197,"Wahl 2")+SUMIFS('Blockplanung August'!$20:$20,'Blockplanung August'!197:197,"Psych")+SUMIFS('Blockplanung August'!$19:$19,'Blockplanung August'!197:197,"Orient.Ph.")+SUMIFS('Blockplanung August'!$19:$19,'Blockplanung August'!197:197,"Vertiefung")+SUMIFS('Blockplanung August'!$19:$19,'Blockplanung August'!197:197,"Wahl 1")+SUMIFS('Blockplanung August'!$19:$19,'Blockplanung August'!197:197,"Wahl 2")+SUMIFS('Blockplanung Oktober'!$20:$20,'Blockplanung Oktober'!197:197,"Psych")+SUMIFS('Blockplanung Oktober'!$19:$19,'Blockplanung Oktober'!197:197,"Orient.Ph.")+SUMIFS('Blockplanung Oktober'!$19:$19,'Blockplanung Oktober'!197:197,"Vertiefung")+SUMIFS('Blockplanung Oktober'!$19:$19,'Blockplanung Oktober'!197:197,"Wahl 1")+SUMIFS('Blockplanung Oktober'!$19:$19,'Blockplanung Oktober'!197:197,"Wahl 2")</f>
        <v>0</v>
      </c>
      <c r="J178" s="9">
        <f t="shared" si="14"/>
        <v>504</v>
      </c>
      <c r="K178" s="9">
        <f t="shared" si="10"/>
        <v>198</v>
      </c>
      <c r="L178" s="9">
        <f t="shared" si="11"/>
        <v>72</v>
      </c>
      <c r="M178" s="9">
        <f t="shared" si="12"/>
        <v>18</v>
      </c>
      <c r="N178" s="7">
        <f t="shared" si="13"/>
        <v>120</v>
      </c>
      <c r="O178" s="316"/>
    </row>
    <row r="179" spans="1:15" x14ac:dyDescent="0.2">
      <c r="A179" s="253"/>
      <c r="B179" s="250"/>
      <c r="C179" s="11">
        <v>33</v>
      </c>
      <c r="D179" s="39" t="s">
        <v>27</v>
      </c>
      <c r="E179" s="9">
        <f>(SUMIFS('Tageplanung April'!$20:$20,'Tageplanung April'!198:198,"APH")+SUMIFS('Tageplanung April'!$18:$18,'Tageplanung April'!198:198,"Orient.Ph.")+SUMIFS('Tageplanung April'!$18:$18,'Tageplanung April'!198:198,"Vertiefung")+SUMIFS('Tageplanung April'!$18:$18,'Tageplanung April'!198:198,"Wahl 1")+SUMIFS('Tageplanung April'!$18:$18,'Tageplanung April'!198:198,"Wahl 2"))*(3+IF($D179="F",2,0))/5+(SUMIFS('Tageplanung August'!$20:$20,'Tageplanung August'!198:198,"APH")+SUMIFS('Tageplanung August'!$18:$18,'Tageplanung August'!198:198,"Orient.Ph.")+SUMIFS('Tageplanung August'!$18:$18,'Tageplanung August'!198:198,"Vertiefung")+SUMIFS('Tageplanung August'!$18:$18,'Tageplanung August'!198:198,"Wahl 1")+SUMIFS('Tageplanung August'!$18:$18,'Tageplanung August'!198:198,"Wahl 2"))*(3+IF($D179="F",2,0))/5+(SUMIFS('Tageplanung Oktober'!$20:$20,'Tageplanung Oktober'!198:198,"APH")+SUMIFS('Tageplanung Oktober'!$18:$18,'Tageplanung Oktober'!198:198,"Orient.Ph.")+SUMIFS('Tageplanung Oktober'!$18:$18,'Tageplanung Oktober'!198:198,"Vertiefung")+SUMIFS('Tageplanung Oktober'!$18:$18,'Tageplanung Oktober'!198:198,"Wahl 1")+SUMIFS('Tageplanung Oktober'!$18:$18,'Tageplanung Oktober'!198:198,"Wahl 2"))*(3+IF($D179="F",2,0))/5+SUMIFS('Blockplanung April'!$20:$20,'Blockplanung April'!198:198,"APH")+SUMIFS('Blockplanung April'!$18:$18,'Blockplanung April'!198:198,"Orient.Ph.")+SUMIFS('Blockplanung April'!$18:$18,'Blockplanung April'!198:198,"Vertiefung")+SUMIFS('Blockplanung April'!$18:$18,'Blockplanung April'!198:198,"Wahl 1")+SUMIFS('Blockplanung April'!$18:$18,'Blockplanung April'!198:198,"Wahl 2")+SUMIFS('Blockplanung August'!$20:$20,'Blockplanung August'!198:198,"APH")+SUMIFS('Blockplanung August'!$18:$18,'Blockplanung August'!198:198,"Orient.Ph.")+SUMIFS('Blockplanung August'!$18:$18,'Blockplanung August'!198:198,"Vertiefung")+SUMIFS('Blockplanung August'!$18:$18,'Blockplanung August'!198:198,"Wahl 1")+SUMIFS('Blockplanung August'!$18:$18,'Blockplanung August'!198:198,"Wahl 2")+SUMIFS('Blockplanung Oktober'!$20:$20,'Blockplanung Oktober'!198:198,"APH")+SUMIFS('Blockplanung Oktober'!$18:$18,'Blockplanung Oktober'!198:198,"Orient.Ph.")+SUMIFS('Blockplanung Oktober'!$18:$18,'Blockplanung Oktober'!198:198,"Vertiefung")+SUMIFS('Blockplanung Oktober'!$18:$18,'Blockplanung Oktober'!198:198,"Wahl 1")+SUMIFS('Blockplanung Oktober'!$18:$18,'Blockplanung Oktober'!198:198,"Wahl 2")</f>
        <v>172</v>
      </c>
      <c r="F179" s="9">
        <f>(SUMIFS('Tageplanung April'!$20:$20,'Tageplanung April'!198:198,"AD")+SUMIFS('Tageplanung April'!$17:$17,'Tageplanung April'!198:198,"Orient.Ph.")+SUMIFS('Tageplanung April'!$17:$17,'Tageplanung April'!198:198,"Vertiefung")+SUMIFS('Tageplanung April'!$17:$17,'Tageplanung April'!198:198,"Wahl 1")+SUMIFS('Tageplanung April'!$17:$17,'Tageplanung April'!198:198,"Wahl 2"))*(3+IF($D179="F",2,0))/5+(SUMIFS('Tageplanung August'!$20:$20,'Tageplanung August'!198:198,"AD")+SUMIFS('Tageplanung August'!$17:$17,'Tageplanung August'!198:198,"Orient.Ph.")+SUMIFS('Tageplanung August'!$17:$17,'Tageplanung August'!198:198,"Vertiefung")+SUMIFS('Tageplanung August'!$17:$17,'Tageplanung August'!198:198,"Wahl 1")+SUMIFS('Tageplanung August'!$17:$17,'Tageplanung August'!198:198,"Wahl 2"))*(3+IF($D179="F",2,0))/5+(SUMIFS('Tageplanung Oktober'!$20:$20,'Tageplanung Oktober'!198:198,"AD")+SUMIFS('Tageplanung Oktober'!$17:$17,'Tageplanung Oktober'!198:198,"Orient.Ph.")+SUMIFS('Tageplanung Oktober'!$17:$17,'Tageplanung Oktober'!198:198,"Vertiefung")+SUMIFS('Tageplanung Oktober'!$17:$17,'Tageplanung Oktober'!198:198,"Wahl 1")+SUMIFS('Tageplanung Oktober'!$17:$17,'Tageplanung Oktober'!198:198,"Wahl 2"))*(3+IF($D179="F",2,0))/5+SUMIFS('Blockplanung April'!$20:$20,'Blockplanung April'!198:198,"AD")+SUMIFS('Blockplanung April'!$17:$17,'Blockplanung April'!198:198,"Orient.Ph.")+SUMIFS('Blockplanung April'!$17:$17,'Blockplanung April'!198:198,"Vertiefung")+SUMIFS('Blockplanung April'!$17:$17,'Blockplanung April'!198:198,"Wahl 1")+SUMIFS('Blockplanung April'!$17:$17,'Blockplanung April'!198:198,"Wahl 2")+SUMIFS('Blockplanung August'!$20:$20,'Blockplanung August'!198:198,"AD")+SUMIFS('Blockplanung August'!$17:$17,'Blockplanung August'!198:198,"Orient.Ph.")+SUMIFS('Blockplanung August'!$17:$17,'Blockplanung August'!198:198,"Vertiefung")+SUMIFS('Blockplanung August'!$17:$17,'Blockplanung August'!198:198,"Wahl 1")+SUMIFS('Blockplanung August'!$17:$17,'Blockplanung August'!198:198,"Wahl 2")+SUMIFS('Blockplanung Oktober'!$20:$20,'Blockplanung Oktober'!198:198,"AD")+SUMIFS('Blockplanung Oktober'!$17:$17,'Blockplanung Oktober'!198:198,"Orient.Ph.")+SUMIFS('Blockplanung Oktober'!$17:$17,'Blockplanung Oktober'!198:198,"Vertiefung")+SUMIFS('Blockplanung Oktober'!$17:$17,'Blockplanung Oktober'!198:198,"Wahl 1")+SUMIFS('Blockplanung Oktober'!$17:$17,'Blockplanung Oktober'!198:198,"Wahl 2")</f>
        <v>117</v>
      </c>
      <c r="G179" s="9">
        <f>(SUMIFS('Tageplanung April'!$20:$20,'Tageplanung April'!198:198,"KH")+SUMIFS('Tageplanung April'!$15:$15,'Tageplanung April'!198:198,"Orient.Ph.")+SUMIFS('Tageplanung April'!$15:$15,'Tageplanung April'!198:198,"Vertiefung")+SUMIFS('Tageplanung April'!$15:$15,'Tageplanung April'!198:198,"Wahl 1")+SUMIFS('Tageplanung April'!$15:$15,'Tageplanung April'!198:198,"Wahl 2"))*(3+IF($D179="F",2,0))/5+(SUMIFS('Tageplanung August'!$20:$20,'Tageplanung August'!198:198,"KH")+SUMIFS('Tageplanung August'!$15:$15,'Tageplanung August'!198:198,"Orient.Ph.")+SUMIFS('Tageplanung August'!$15:$15,'Tageplanung August'!198:198,"Vertiefung")+SUMIFS('Tageplanung August'!$15:$15,'Tageplanung August'!198:198,"Wahl 1")+SUMIFS('Tageplanung August'!$15:$15,'Tageplanung August'!198:198,"Wahl 2"))*(3+IF($D179="F",2,0))/5+(SUMIFS('Tageplanung Oktober'!$20:$20,'Tageplanung Oktober'!198:198,"KH")+SUMIFS('Tageplanung Oktober'!$15:$15,'Tageplanung Oktober'!198:198,"Orient.Ph.")+SUMIFS('Tageplanung Oktober'!$15:$15,'Tageplanung Oktober'!198:198,"Vertiefung")+SUMIFS('Tageplanung Oktober'!$15:$15,'Tageplanung Oktober'!198:198,"Wahl 1")+SUMIFS('Tageplanung Oktober'!$15:$15,'Tageplanung Oktober'!198:198,"Wahl 2"))*(3+IF($D179="F",2,0))/5+SUMIFS('Blockplanung April'!$20:$20,'Blockplanung April'!198:198,"KH")+SUMIFS('Blockplanung April'!$15:$15,'Blockplanung April'!198:198,"Orient.Ph.")+SUMIFS('Blockplanung April'!$15:$15,'Blockplanung April'!198:198,"Vertiefung")+SUMIFS('Blockplanung April'!$15:$15,'Blockplanung April'!198:198,"Wahl 1")+SUMIFS('Blockplanung April'!$15:$15,'Blockplanung April'!198:198,"Wahl 2")+SUMIFS('Blockplanung August'!$20:$20,'Blockplanung August'!198:198,"KH")+SUMIFS('Blockplanung August'!$15:$15,'Blockplanung August'!198:198,"Orient.Ph.")+SUMIFS('Blockplanung August'!$15:$15,'Blockplanung August'!198:198,"Vertiefung")+SUMIFS('Blockplanung August'!$15:$15,'Blockplanung August'!198:198,"Wahl 1")+SUMIFS('Blockplanung August'!$15:$15,'Blockplanung August'!198:198,"Wahl 2")+SUMIFS('Blockplanung Oktober'!$20:$20,'Blockplanung Oktober'!198:198,"KH")+SUMIFS('Blockplanung Oktober'!$15:$15,'Blockplanung Oktober'!198:198,"Orient.Ph.")+SUMIFS('Blockplanung Oktober'!$15:$15,'Blockplanung Oktober'!198:198,"Vertiefung")+SUMIFS('Blockplanung Oktober'!$15:$15,'Blockplanung Oktober'!198:198,"Wahl 1")+SUMIFS('Blockplanung Oktober'!$15:$15,'Blockplanung Oktober'!198:198,"Wahl 2")</f>
        <v>96</v>
      </c>
      <c r="H179" s="9">
        <f>(SUMIFS('Tageplanung April'!$20:$20,'Tageplanung April'!198:198,"Päd")+SUMIFS('Tageplanung April'!$16:$16,'Tageplanung April'!198:198,"Orient.Ph.")+SUMIFS('Tageplanung April'!$16:$16,'Tageplanung April'!198:198,"Vertiefung")+SUMIFS('Tageplanung April'!$16:$16,'Tageplanung April'!198:198,"Wahl 1")+SUMIFS('Tageplanung April'!$16:$16,'Tageplanung April'!198:198,"Wahl 2"))*(3+IF($D179="F",2,0))/5+(SUMIFS('Tageplanung August'!$20:$20,'Tageplanung August'!198:198,"Päd")+SUMIFS('Tageplanung August'!$16:$16,'Tageplanung August'!198:198,"Orient.Ph.")+SUMIFS('Tageplanung August'!$16:$16,'Tageplanung August'!198:198,"Vertiefung")+SUMIFS('Tageplanung August'!$16:$16,'Tageplanung August'!198:198,"Wahl 1")+SUMIFS('Tageplanung August'!$16:$16,'Tageplanung August'!198:198,"Wahl 2"))*(3+IF($D179="F",2,0))/5+(SUMIFS('Tageplanung Oktober'!$20:$20,'Tageplanung Oktober'!198:198,"Päd")+SUMIFS('Tageplanung Oktober'!$16:$16,'Tageplanung Oktober'!198:198,"Orient.Ph.")+SUMIFS('Tageplanung Oktober'!$16:$16,'Tageplanung Oktober'!198:198,"Vertiefung")+SUMIFS('Tageplanung Oktober'!$16:$16,'Tageplanung Oktober'!198:198,"Wahl 1")+SUMIFS('Tageplanung Oktober'!$16:$16,'Tageplanung Oktober'!198:198,"Wahl 2"))*(3+IF($D179="F",2,0))/5+SUMIFS('Blockplanung April'!$20:$20,'Blockplanung April'!198:198,"Päd")+SUMIFS('Blockplanung April'!$16:$16,'Blockplanung April'!198:198,"Orient.Ph.")+SUMIFS('Blockplanung April'!$16:$16,'Blockplanung April'!198:198,"Vertiefung")+SUMIFS('Blockplanung April'!$16:$16,'Blockplanung April'!198:198,"Wahl 1")+SUMIFS('Blockplanung April'!$16:$16,'Blockplanung April'!198:198,"Wahl 2")+SUMIFS('Blockplanung August'!$20:$20,'Blockplanung August'!198:198,"Päd")+SUMIFS('Blockplanung August'!$16:$16,'Blockplanung August'!198:198,"Orient.Ph.")+SUMIFS('Blockplanung August'!$16:$16,'Blockplanung August'!198:198,"Vertiefung")+SUMIFS('Blockplanung August'!$16:$16,'Blockplanung August'!198:198,"Wahl 1")+SUMIFS('Blockplanung August'!$16:$16,'Blockplanung August'!198:198,"Wahl 2")+SUMIFS('Blockplanung Oktober'!$20:$20,'Blockplanung Oktober'!198:198,"Päd")+SUMIFS('Blockplanung Oktober'!$16:$16,'Blockplanung Oktober'!198:198,"Orient.Ph.")+SUMIFS('Blockplanung Oktober'!$16:$16,'Blockplanung Oktober'!198:198,"Vertiefung")+SUMIFS('Blockplanung Oktober'!$16:$16,'Blockplanung Oktober'!198:198,"Wahl 1")+SUMIFS('Blockplanung Oktober'!$16:$16,'Blockplanung Oktober'!198:198,"Wahl 2")</f>
        <v>11</v>
      </c>
      <c r="I179" s="9">
        <f>(SUMIFS('Tageplanung April'!$20:$20,'Tageplanung April'!198:198,"Psych")+SUMIFS('Tageplanung April'!$19:$19,'Tageplanung April'!198:198,"Orient.Ph.")+SUMIFS('Tageplanung April'!$19:$19,'Tageplanung April'!198:198,"Vertiefung")+SUMIFS('Tageplanung April'!$19:$19,'Tageplanung April'!198:198,"Wahl 1")+SUMIFS('Tageplanung April'!$19:$19,'Tageplanung April'!198:198,"Wahl 2"))*(3+IF($D179="F",2,0))/5+(SUMIFS('Tageplanung August'!$20:$20,'Tageplanung August'!198:198,"Psych")+SUMIFS('Tageplanung August'!$19:$19,'Tageplanung August'!198:198,"Orient.Ph.")+SUMIFS('Tageplanung August'!$19:$19,'Tageplanung August'!198:198,"Vertiefung")+SUMIFS('Tageplanung August'!$19:$19,'Tageplanung August'!198:198,"Wahl 1")+SUMIFS('Tageplanung August'!$19:$19,'Tageplanung August'!198:198,"Wahl 2"))*(3+IF($D179="F",2,0))/5+(SUMIFS('Tageplanung Oktober'!$20:$20,'Tageplanung Oktober'!198:198,"Psych")+SUMIFS('Tageplanung Oktober'!$19:$19,'Tageplanung Oktober'!198:198,"Orient.Ph.")+SUMIFS('Tageplanung Oktober'!$19:$19,'Tageplanung Oktober'!198:198,"Vertiefung")+SUMIFS('Tageplanung Oktober'!$19:$19,'Tageplanung Oktober'!198:198,"Wahl 1")+SUMIFS('Tageplanung Oktober'!$19:$19,'Tageplanung Oktober'!198:198,"Wahl 2"))*(3+IF($D179="F",2,0))/5+SUMIFS('Blockplanung April'!$20:$20,'Blockplanung April'!198:198,"Psych")+SUMIFS('Blockplanung April'!$19:$19,'Blockplanung April'!198:198,"Orient.Ph.")+SUMIFS('Blockplanung April'!$19:$19,'Blockplanung April'!198:198,"Vertiefung")+SUMIFS('Blockplanung April'!$19:$19,'Blockplanung April'!198:198,"Wahl 1")+SUMIFS('Blockplanung April'!$19:$19,'Blockplanung April'!198:198,"Wahl 2")+SUMIFS('Blockplanung August'!$20:$20,'Blockplanung August'!198:198,"Psych")+SUMIFS('Blockplanung August'!$19:$19,'Blockplanung August'!198:198,"Orient.Ph.")+SUMIFS('Blockplanung August'!$19:$19,'Blockplanung August'!198:198,"Vertiefung")+SUMIFS('Blockplanung August'!$19:$19,'Blockplanung August'!198:198,"Wahl 1")+SUMIFS('Blockplanung August'!$19:$19,'Blockplanung August'!198:198,"Wahl 2")+SUMIFS('Blockplanung Oktober'!$20:$20,'Blockplanung Oktober'!198:198,"Psych")+SUMIFS('Blockplanung Oktober'!$19:$19,'Blockplanung Oktober'!198:198,"Orient.Ph.")+SUMIFS('Blockplanung Oktober'!$19:$19,'Blockplanung Oktober'!198:198,"Vertiefung")+SUMIFS('Blockplanung Oktober'!$19:$19,'Blockplanung Oktober'!198:198,"Wahl 1")+SUMIFS('Blockplanung Oktober'!$19:$19,'Blockplanung Oktober'!198:198,"Wahl 2")</f>
        <v>0</v>
      </c>
      <c r="J179" s="9">
        <f t="shared" si="14"/>
        <v>504</v>
      </c>
      <c r="K179" s="9">
        <f t="shared" si="10"/>
        <v>198</v>
      </c>
      <c r="L179" s="9">
        <f t="shared" si="11"/>
        <v>72</v>
      </c>
      <c r="M179" s="9">
        <f t="shared" si="12"/>
        <v>18</v>
      </c>
      <c r="N179" s="7">
        <f t="shared" si="13"/>
        <v>120</v>
      </c>
      <c r="O179" s="316"/>
    </row>
    <row r="180" spans="1:15" x14ac:dyDescent="0.2">
      <c r="A180" s="253"/>
      <c r="B180" s="250"/>
      <c r="C180" s="11">
        <v>34</v>
      </c>
      <c r="D180" s="39" t="s">
        <v>27</v>
      </c>
      <c r="E180" s="9">
        <f>(SUMIFS('Tageplanung April'!$20:$20,'Tageplanung April'!199:199,"APH")+SUMIFS('Tageplanung April'!$18:$18,'Tageplanung April'!199:199,"Orient.Ph.")+SUMIFS('Tageplanung April'!$18:$18,'Tageplanung April'!199:199,"Vertiefung")+SUMIFS('Tageplanung April'!$18:$18,'Tageplanung April'!199:199,"Wahl 1")+SUMIFS('Tageplanung April'!$18:$18,'Tageplanung April'!199:199,"Wahl 2"))*(3+IF($D180="F",2,0))/5+(SUMIFS('Tageplanung August'!$20:$20,'Tageplanung August'!199:199,"APH")+SUMIFS('Tageplanung August'!$18:$18,'Tageplanung August'!199:199,"Orient.Ph.")+SUMIFS('Tageplanung August'!$18:$18,'Tageplanung August'!199:199,"Vertiefung")+SUMIFS('Tageplanung August'!$18:$18,'Tageplanung August'!199:199,"Wahl 1")+SUMIFS('Tageplanung August'!$18:$18,'Tageplanung August'!199:199,"Wahl 2"))*(3+IF($D180="F",2,0))/5+(SUMIFS('Tageplanung Oktober'!$20:$20,'Tageplanung Oktober'!199:199,"APH")+SUMIFS('Tageplanung Oktober'!$18:$18,'Tageplanung Oktober'!199:199,"Orient.Ph.")+SUMIFS('Tageplanung Oktober'!$18:$18,'Tageplanung Oktober'!199:199,"Vertiefung")+SUMIFS('Tageplanung Oktober'!$18:$18,'Tageplanung Oktober'!199:199,"Wahl 1")+SUMIFS('Tageplanung Oktober'!$18:$18,'Tageplanung Oktober'!199:199,"Wahl 2"))*(3+IF($D180="F",2,0))/5+SUMIFS('Blockplanung April'!$20:$20,'Blockplanung April'!199:199,"APH")+SUMIFS('Blockplanung April'!$18:$18,'Blockplanung April'!199:199,"Orient.Ph.")+SUMIFS('Blockplanung April'!$18:$18,'Blockplanung April'!199:199,"Vertiefung")+SUMIFS('Blockplanung April'!$18:$18,'Blockplanung April'!199:199,"Wahl 1")+SUMIFS('Blockplanung April'!$18:$18,'Blockplanung April'!199:199,"Wahl 2")+SUMIFS('Blockplanung August'!$20:$20,'Blockplanung August'!199:199,"APH")+SUMIFS('Blockplanung August'!$18:$18,'Blockplanung August'!199:199,"Orient.Ph.")+SUMIFS('Blockplanung August'!$18:$18,'Blockplanung August'!199:199,"Vertiefung")+SUMIFS('Blockplanung August'!$18:$18,'Blockplanung August'!199:199,"Wahl 1")+SUMIFS('Blockplanung August'!$18:$18,'Blockplanung August'!199:199,"Wahl 2")+SUMIFS('Blockplanung Oktober'!$20:$20,'Blockplanung Oktober'!199:199,"APH")+SUMIFS('Blockplanung Oktober'!$18:$18,'Blockplanung Oktober'!199:199,"Orient.Ph.")+SUMIFS('Blockplanung Oktober'!$18:$18,'Blockplanung Oktober'!199:199,"Vertiefung")+SUMIFS('Blockplanung Oktober'!$18:$18,'Blockplanung Oktober'!199:199,"Wahl 1")+SUMIFS('Blockplanung Oktober'!$18:$18,'Blockplanung Oktober'!199:199,"Wahl 2")</f>
        <v>168</v>
      </c>
      <c r="F180" s="9">
        <f>(SUMIFS('Tageplanung April'!$20:$20,'Tageplanung April'!199:199,"AD")+SUMIFS('Tageplanung April'!$17:$17,'Tageplanung April'!199:199,"Orient.Ph.")+SUMIFS('Tageplanung April'!$17:$17,'Tageplanung April'!199:199,"Vertiefung")+SUMIFS('Tageplanung April'!$17:$17,'Tageplanung April'!199:199,"Wahl 1")+SUMIFS('Tageplanung April'!$17:$17,'Tageplanung April'!199:199,"Wahl 2"))*(3+IF($D180="F",2,0))/5+(SUMIFS('Tageplanung August'!$20:$20,'Tageplanung August'!199:199,"AD")+SUMIFS('Tageplanung August'!$17:$17,'Tageplanung August'!199:199,"Orient.Ph.")+SUMIFS('Tageplanung August'!$17:$17,'Tageplanung August'!199:199,"Vertiefung")+SUMIFS('Tageplanung August'!$17:$17,'Tageplanung August'!199:199,"Wahl 1")+SUMIFS('Tageplanung August'!$17:$17,'Tageplanung August'!199:199,"Wahl 2"))*(3+IF($D180="F",2,0))/5+(SUMIFS('Tageplanung Oktober'!$20:$20,'Tageplanung Oktober'!199:199,"AD")+SUMIFS('Tageplanung Oktober'!$17:$17,'Tageplanung Oktober'!199:199,"Orient.Ph.")+SUMIFS('Tageplanung Oktober'!$17:$17,'Tageplanung Oktober'!199:199,"Vertiefung")+SUMIFS('Tageplanung Oktober'!$17:$17,'Tageplanung Oktober'!199:199,"Wahl 1")+SUMIFS('Tageplanung Oktober'!$17:$17,'Tageplanung Oktober'!199:199,"Wahl 2"))*(3+IF($D180="F",2,0))/5+SUMIFS('Blockplanung April'!$20:$20,'Blockplanung April'!199:199,"AD")+SUMIFS('Blockplanung April'!$17:$17,'Blockplanung April'!199:199,"Orient.Ph.")+SUMIFS('Blockplanung April'!$17:$17,'Blockplanung April'!199:199,"Vertiefung")+SUMIFS('Blockplanung April'!$17:$17,'Blockplanung April'!199:199,"Wahl 1")+SUMIFS('Blockplanung April'!$17:$17,'Blockplanung April'!199:199,"Wahl 2")+SUMIFS('Blockplanung August'!$20:$20,'Blockplanung August'!199:199,"AD")+SUMIFS('Blockplanung August'!$17:$17,'Blockplanung August'!199:199,"Orient.Ph.")+SUMIFS('Blockplanung August'!$17:$17,'Blockplanung August'!199:199,"Vertiefung")+SUMIFS('Blockplanung August'!$17:$17,'Blockplanung August'!199:199,"Wahl 1")+SUMIFS('Blockplanung August'!$17:$17,'Blockplanung August'!199:199,"Wahl 2")+SUMIFS('Blockplanung Oktober'!$20:$20,'Blockplanung Oktober'!199:199,"AD")+SUMIFS('Blockplanung Oktober'!$17:$17,'Blockplanung Oktober'!199:199,"Orient.Ph.")+SUMIFS('Blockplanung Oktober'!$17:$17,'Blockplanung Oktober'!199:199,"Vertiefung")+SUMIFS('Blockplanung Oktober'!$17:$17,'Blockplanung Oktober'!199:199,"Wahl 1")+SUMIFS('Blockplanung Oktober'!$17:$17,'Blockplanung Oktober'!199:199,"Wahl 2")</f>
        <v>117</v>
      </c>
      <c r="G180" s="9">
        <f>(SUMIFS('Tageplanung April'!$20:$20,'Tageplanung April'!199:199,"KH")+SUMIFS('Tageplanung April'!$15:$15,'Tageplanung April'!199:199,"Orient.Ph.")+SUMIFS('Tageplanung April'!$15:$15,'Tageplanung April'!199:199,"Vertiefung")+SUMIFS('Tageplanung April'!$15:$15,'Tageplanung April'!199:199,"Wahl 1")+SUMIFS('Tageplanung April'!$15:$15,'Tageplanung April'!199:199,"Wahl 2"))*(3+IF($D180="F",2,0))/5+(SUMIFS('Tageplanung August'!$20:$20,'Tageplanung August'!199:199,"KH")+SUMIFS('Tageplanung August'!$15:$15,'Tageplanung August'!199:199,"Orient.Ph.")+SUMIFS('Tageplanung August'!$15:$15,'Tageplanung August'!199:199,"Vertiefung")+SUMIFS('Tageplanung August'!$15:$15,'Tageplanung August'!199:199,"Wahl 1")+SUMIFS('Tageplanung August'!$15:$15,'Tageplanung August'!199:199,"Wahl 2"))*(3+IF($D180="F",2,0))/5+(SUMIFS('Tageplanung Oktober'!$20:$20,'Tageplanung Oktober'!199:199,"KH")+SUMIFS('Tageplanung Oktober'!$15:$15,'Tageplanung Oktober'!199:199,"Orient.Ph.")+SUMIFS('Tageplanung Oktober'!$15:$15,'Tageplanung Oktober'!199:199,"Vertiefung")+SUMIFS('Tageplanung Oktober'!$15:$15,'Tageplanung Oktober'!199:199,"Wahl 1")+SUMIFS('Tageplanung Oktober'!$15:$15,'Tageplanung Oktober'!199:199,"Wahl 2"))*(3+IF($D180="F",2,0))/5+SUMIFS('Blockplanung April'!$20:$20,'Blockplanung April'!199:199,"KH")+SUMIFS('Blockplanung April'!$15:$15,'Blockplanung April'!199:199,"Orient.Ph.")+SUMIFS('Blockplanung April'!$15:$15,'Blockplanung April'!199:199,"Vertiefung")+SUMIFS('Blockplanung April'!$15:$15,'Blockplanung April'!199:199,"Wahl 1")+SUMIFS('Blockplanung April'!$15:$15,'Blockplanung April'!199:199,"Wahl 2")+SUMIFS('Blockplanung August'!$20:$20,'Blockplanung August'!199:199,"KH")+SUMIFS('Blockplanung August'!$15:$15,'Blockplanung August'!199:199,"Orient.Ph.")+SUMIFS('Blockplanung August'!$15:$15,'Blockplanung August'!199:199,"Vertiefung")+SUMIFS('Blockplanung August'!$15:$15,'Blockplanung August'!199:199,"Wahl 1")+SUMIFS('Blockplanung August'!$15:$15,'Blockplanung August'!199:199,"Wahl 2")+SUMIFS('Blockplanung Oktober'!$20:$20,'Blockplanung Oktober'!199:199,"KH")+SUMIFS('Blockplanung Oktober'!$15:$15,'Blockplanung Oktober'!199:199,"Orient.Ph.")+SUMIFS('Blockplanung Oktober'!$15:$15,'Blockplanung Oktober'!199:199,"Vertiefung")+SUMIFS('Blockplanung Oktober'!$15:$15,'Blockplanung Oktober'!199:199,"Wahl 1")+SUMIFS('Blockplanung Oktober'!$15:$15,'Blockplanung Oktober'!199:199,"Wahl 2")</f>
        <v>100</v>
      </c>
      <c r="H180" s="9">
        <f>(SUMIFS('Tageplanung April'!$20:$20,'Tageplanung April'!199:199,"Päd")+SUMIFS('Tageplanung April'!$16:$16,'Tageplanung April'!199:199,"Orient.Ph.")+SUMIFS('Tageplanung April'!$16:$16,'Tageplanung April'!199:199,"Vertiefung")+SUMIFS('Tageplanung April'!$16:$16,'Tageplanung April'!199:199,"Wahl 1")+SUMIFS('Tageplanung April'!$16:$16,'Tageplanung April'!199:199,"Wahl 2"))*(3+IF($D180="F",2,0))/5+(SUMIFS('Tageplanung August'!$20:$20,'Tageplanung August'!199:199,"Päd")+SUMIFS('Tageplanung August'!$16:$16,'Tageplanung August'!199:199,"Orient.Ph.")+SUMIFS('Tageplanung August'!$16:$16,'Tageplanung August'!199:199,"Vertiefung")+SUMIFS('Tageplanung August'!$16:$16,'Tageplanung August'!199:199,"Wahl 1")+SUMIFS('Tageplanung August'!$16:$16,'Tageplanung August'!199:199,"Wahl 2"))*(3+IF($D180="F",2,0))/5+(SUMIFS('Tageplanung Oktober'!$20:$20,'Tageplanung Oktober'!199:199,"Päd")+SUMIFS('Tageplanung Oktober'!$16:$16,'Tageplanung Oktober'!199:199,"Orient.Ph.")+SUMIFS('Tageplanung Oktober'!$16:$16,'Tageplanung Oktober'!199:199,"Vertiefung")+SUMIFS('Tageplanung Oktober'!$16:$16,'Tageplanung Oktober'!199:199,"Wahl 1")+SUMIFS('Tageplanung Oktober'!$16:$16,'Tageplanung Oktober'!199:199,"Wahl 2"))*(3+IF($D180="F",2,0))/5+SUMIFS('Blockplanung April'!$20:$20,'Blockplanung April'!199:199,"Päd")+SUMIFS('Blockplanung April'!$16:$16,'Blockplanung April'!199:199,"Orient.Ph.")+SUMIFS('Blockplanung April'!$16:$16,'Blockplanung April'!199:199,"Vertiefung")+SUMIFS('Blockplanung April'!$16:$16,'Blockplanung April'!199:199,"Wahl 1")+SUMIFS('Blockplanung April'!$16:$16,'Blockplanung April'!199:199,"Wahl 2")+SUMIFS('Blockplanung August'!$20:$20,'Blockplanung August'!199:199,"Päd")+SUMIFS('Blockplanung August'!$16:$16,'Blockplanung August'!199:199,"Orient.Ph.")+SUMIFS('Blockplanung August'!$16:$16,'Blockplanung August'!199:199,"Vertiefung")+SUMIFS('Blockplanung August'!$16:$16,'Blockplanung August'!199:199,"Wahl 1")+SUMIFS('Blockplanung August'!$16:$16,'Blockplanung August'!199:199,"Wahl 2")+SUMIFS('Blockplanung Oktober'!$20:$20,'Blockplanung Oktober'!199:199,"Päd")+SUMIFS('Blockplanung Oktober'!$16:$16,'Blockplanung Oktober'!199:199,"Orient.Ph.")+SUMIFS('Blockplanung Oktober'!$16:$16,'Blockplanung Oktober'!199:199,"Vertiefung")+SUMIFS('Blockplanung Oktober'!$16:$16,'Blockplanung Oktober'!199:199,"Wahl 1")+SUMIFS('Blockplanung Oktober'!$16:$16,'Blockplanung Oktober'!199:199,"Wahl 2")</f>
        <v>11</v>
      </c>
      <c r="I180" s="9">
        <f>(SUMIFS('Tageplanung April'!$20:$20,'Tageplanung April'!199:199,"Psych")+SUMIFS('Tageplanung April'!$19:$19,'Tageplanung April'!199:199,"Orient.Ph.")+SUMIFS('Tageplanung April'!$19:$19,'Tageplanung April'!199:199,"Vertiefung")+SUMIFS('Tageplanung April'!$19:$19,'Tageplanung April'!199:199,"Wahl 1")+SUMIFS('Tageplanung April'!$19:$19,'Tageplanung April'!199:199,"Wahl 2"))*(3+IF($D180="F",2,0))/5+(SUMIFS('Tageplanung August'!$20:$20,'Tageplanung August'!199:199,"Psych")+SUMIFS('Tageplanung August'!$19:$19,'Tageplanung August'!199:199,"Orient.Ph.")+SUMIFS('Tageplanung August'!$19:$19,'Tageplanung August'!199:199,"Vertiefung")+SUMIFS('Tageplanung August'!$19:$19,'Tageplanung August'!199:199,"Wahl 1")+SUMIFS('Tageplanung August'!$19:$19,'Tageplanung August'!199:199,"Wahl 2"))*(3+IF($D180="F",2,0))/5+(SUMIFS('Tageplanung Oktober'!$20:$20,'Tageplanung Oktober'!199:199,"Psych")+SUMIFS('Tageplanung Oktober'!$19:$19,'Tageplanung Oktober'!199:199,"Orient.Ph.")+SUMIFS('Tageplanung Oktober'!$19:$19,'Tageplanung Oktober'!199:199,"Vertiefung")+SUMIFS('Tageplanung Oktober'!$19:$19,'Tageplanung Oktober'!199:199,"Wahl 1")+SUMIFS('Tageplanung Oktober'!$19:$19,'Tageplanung Oktober'!199:199,"Wahl 2"))*(3+IF($D180="F",2,0))/5+SUMIFS('Blockplanung April'!$20:$20,'Blockplanung April'!199:199,"Psych")+SUMIFS('Blockplanung April'!$19:$19,'Blockplanung April'!199:199,"Orient.Ph.")+SUMIFS('Blockplanung April'!$19:$19,'Blockplanung April'!199:199,"Vertiefung")+SUMIFS('Blockplanung April'!$19:$19,'Blockplanung April'!199:199,"Wahl 1")+SUMIFS('Blockplanung April'!$19:$19,'Blockplanung April'!199:199,"Wahl 2")+SUMIFS('Blockplanung August'!$20:$20,'Blockplanung August'!199:199,"Psych")+SUMIFS('Blockplanung August'!$19:$19,'Blockplanung August'!199:199,"Orient.Ph.")+SUMIFS('Blockplanung August'!$19:$19,'Blockplanung August'!199:199,"Vertiefung")+SUMIFS('Blockplanung August'!$19:$19,'Blockplanung August'!199:199,"Wahl 1")+SUMIFS('Blockplanung August'!$19:$19,'Blockplanung August'!199:199,"Wahl 2")+SUMIFS('Blockplanung Oktober'!$20:$20,'Blockplanung Oktober'!199:199,"Psych")+SUMIFS('Blockplanung Oktober'!$19:$19,'Blockplanung Oktober'!199:199,"Orient.Ph.")+SUMIFS('Blockplanung Oktober'!$19:$19,'Blockplanung Oktober'!199:199,"Vertiefung")+SUMIFS('Blockplanung Oktober'!$19:$19,'Blockplanung Oktober'!199:199,"Wahl 1")+SUMIFS('Blockplanung Oktober'!$19:$19,'Blockplanung Oktober'!199:199,"Wahl 2")</f>
        <v>0</v>
      </c>
      <c r="J180" s="9">
        <f t="shared" si="14"/>
        <v>504</v>
      </c>
      <c r="K180" s="9">
        <f t="shared" si="10"/>
        <v>198</v>
      </c>
      <c r="L180" s="9">
        <f t="shared" si="11"/>
        <v>72</v>
      </c>
      <c r="M180" s="9">
        <f t="shared" si="12"/>
        <v>18</v>
      </c>
      <c r="N180" s="7">
        <f t="shared" si="13"/>
        <v>120</v>
      </c>
      <c r="O180" s="316"/>
    </row>
    <row r="181" spans="1:15" x14ac:dyDescent="0.2">
      <c r="A181" s="253"/>
      <c r="B181" s="250"/>
      <c r="C181" s="11">
        <v>35</v>
      </c>
      <c r="D181" s="39" t="s">
        <v>27</v>
      </c>
      <c r="E181" s="9">
        <f>(SUMIFS('Tageplanung April'!$20:$20,'Tageplanung April'!200:200,"APH")+SUMIFS('Tageplanung April'!$18:$18,'Tageplanung April'!200:200,"Orient.Ph.")+SUMIFS('Tageplanung April'!$18:$18,'Tageplanung April'!200:200,"Vertiefung")+SUMIFS('Tageplanung April'!$18:$18,'Tageplanung April'!200:200,"Wahl 1")+SUMIFS('Tageplanung April'!$18:$18,'Tageplanung April'!200:200,"Wahl 2"))*(3+IF($D181="F",2,0))/5+(SUMIFS('Tageplanung August'!$20:$20,'Tageplanung August'!200:200,"APH")+SUMIFS('Tageplanung August'!$18:$18,'Tageplanung August'!200:200,"Orient.Ph.")+SUMIFS('Tageplanung August'!$18:$18,'Tageplanung August'!200:200,"Vertiefung")+SUMIFS('Tageplanung August'!$18:$18,'Tageplanung August'!200:200,"Wahl 1")+SUMIFS('Tageplanung August'!$18:$18,'Tageplanung August'!200:200,"Wahl 2"))*(3+IF($D181="F",2,0))/5+(SUMIFS('Tageplanung Oktober'!$20:$20,'Tageplanung Oktober'!200:200,"APH")+SUMIFS('Tageplanung Oktober'!$18:$18,'Tageplanung Oktober'!200:200,"Orient.Ph.")+SUMIFS('Tageplanung Oktober'!$18:$18,'Tageplanung Oktober'!200:200,"Vertiefung")+SUMIFS('Tageplanung Oktober'!$18:$18,'Tageplanung Oktober'!200:200,"Wahl 1")+SUMIFS('Tageplanung Oktober'!$18:$18,'Tageplanung Oktober'!200:200,"Wahl 2"))*(3+IF($D181="F",2,0))/5+SUMIFS('Blockplanung April'!$20:$20,'Blockplanung April'!200:200,"APH")+SUMIFS('Blockplanung April'!$18:$18,'Blockplanung April'!200:200,"Orient.Ph.")+SUMIFS('Blockplanung April'!$18:$18,'Blockplanung April'!200:200,"Vertiefung")+SUMIFS('Blockplanung April'!$18:$18,'Blockplanung April'!200:200,"Wahl 1")+SUMIFS('Blockplanung April'!$18:$18,'Blockplanung April'!200:200,"Wahl 2")+SUMIFS('Blockplanung August'!$20:$20,'Blockplanung August'!200:200,"APH")+SUMIFS('Blockplanung August'!$18:$18,'Blockplanung August'!200:200,"Orient.Ph.")+SUMIFS('Blockplanung August'!$18:$18,'Blockplanung August'!200:200,"Vertiefung")+SUMIFS('Blockplanung August'!$18:$18,'Blockplanung August'!200:200,"Wahl 1")+SUMIFS('Blockplanung August'!$18:$18,'Blockplanung August'!200:200,"Wahl 2")+SUMIFS('Blockplanung Oktober'!$20:$20,'Blockplanung Oktober'!200:200,"APH")+SUMIFS('Blockplanung Oktober'!$18:$18,'Blockplanung Oktober'!200:200,"Orient.Ph.")+SUMIFS('Blockplanung Oktober'!$18:$18,'Blockplanung Oktober'!200:200,"Vertiefung")+SUMIFS('Blockplanung Oktober'!$18:$18,'Blockplanung Oktober'!200:200,"Wahl 1")+SUMIFS('Blockplanung Oktober'!$18:$18,'Blockplanung Oktober'!200:200,"Wahl 2")</f>
        <v>168</v>
      </c>
      <c r="F181" s="9">
        <f>(SUMIFS('Tageplanung April'!$20:$20,'Tageplanung April'!200:200,"AD")+SUMIFS('Tageplanung April'!$17:$17,'Tageplanung April'!200:200,"Orient.Ph.")+SUMIFS('Tageplanung April'!$17:$17,'Tageplanung April'!200:200,"Vertiefung")+SUMIFS('Tageplanung April'!$17:$17,'Tageplanung April'!200:200,"Wahl 1")+SUMIFS('Tageplanung April'!$17:$17,'Tageplanung April'!200:200,"Wahl 2"))*(3+IF($D181="F",2,0))/5+(SUMIFS('Tageplanung August'!$20:$20,'Tageplanung August'!200:200,"AD")+SUMIFS('Tageplanung August'!$17:$17,'Tageplanung August'!200:200,"Orient.Ph.")+SUMIFS('Tageplanung August'!$17:$17,'Tageplanung August'!200:200,"Vertiefung")+SUMIFS('Tageplanung August'!$17:$17,'Tageplanung August'!200:200,"Wahl 1")+SUMIFS('Tageplanung August'!$17:$17,'Tageplanung August'!200:200,"Wahl 2"))*(3+IF($D181="F",2,0))/5+(SUMIFS('Tageplanung Oktober'!$20:$20,'Tageplanung Oktober'!200:200,"AD")+SUMIFS('Tageplanung Oktober'!$17:$17,'Tageplanung Oktober'!200:200,"Orient.Ph.")+SUMIFS('Tageplanung Oktober'!$17:$17,'Tageplanung Oktober'!200:200,"Vertiefung")+SUMIFS('Tageplanung Oktober'!$17:$17,'Tageplanung Oktober'!200:200,"Wahl 1")+SUMIFS('Tageplanung Oktober'!$17:$17,'Tageplanung Oktober'!200:200,"Wahl 2"))*(3+IF($D181="F",2,0))/5+SUMIFS('Blockplanung April'!$20:$20,'Blockplanung April'!200:200,"AD")+SUMIFS('Blockplanung April'!$17:$17,'Blockplanung April'!200:200,"Orient.Ph.")+SUMIFS('Blockplanung April'!$17:$17,'Blockplanung April'!200:200,"Vertiefung")+SUMIFS('Blockplanung April'!$17:$17,'Blockplanung April'!200:200,"Wahl 1")+SUMIFS('Blockplanung April'!$17:$17,'Blockplanung April'!200:200,"Wahl 2")+SUMIFS('Blockplanung August'!$20:$20,'Blockplanung August'!200:200,"AD")+SUMIFS('Blockplanung August'!$17:$17,'Blockplanung August'!200:200,"Orient.Ph.")+SUMIFS('Blockplanung August'!$17:$17,'Blockplanung August'!200:200,"Vertiefung")+SUMIFS('Blockplanung August'!$17:$17,'Blockplanung August'!200:200,"Wahl 1")+SUMIFS('Blockplanung August'!$17:$17,'Blockplanung August'!200:200,"Wahl 2")+SUMIFS('Blockplanung Oktober'!$20:$20,'Blockplanung Oktober'!200:200,"AD")+SUMIFS('Blockplanung Oktober'!$17:$17,'Blockplanung Oktober'!200:200,"Orient.Ph.")+SUMIFS('Blockplanung Oktober'!$17:$17,'Blockplanung Oktober'!200:200,"Vertiefung")+SUMIFS('Blockplanung Oktober'!$17:$17,'Blockplanung Oktober'!200:200,"Wahl 1")+SUMIFS('Blockplanung Oktober'!$17:$17,'Blockplanung Oktober'!200:200,"Wahl 2")</f>
        <v>117</v>
      </c>
      <c r="G181" s="9">
        <f>(SUMIFS('Tageplanung April'!$20:$20,'Tageplanung April'!200:200,"KH")+SUMIFS('Tageplanung April'!$15:$15,'Tageplanung April'!200:200,"Orient.Ph.")+SUMIFS('Tageplanung April'!$15:$15,'Tageplanung April'!200:200,"Vertiefung")+SUMIFS('Tageplanung April'!$15:$15,'Tageplanung April'!200:200,"Wahl 1")+SUMIFS('Tageplanung April'!$15:$15,'Tageplanung April'!200:200,"Wahl 2"))*(3+IF($D181="F",2,0))/5+(SUMIFS('Tageplanung August'!$20:$20,'Tageplanung August'!200:200,"KH")+SUMIFS('Tageplanung August'!$15:$15,'Tageplanung August'!200:200,"Orient.Ph.")+SUMIFS('Tageplanung August'!$15:$15,'Tageplanung August'!200:200,"Vertiefung")+SUMIFS('Tageplanung August'!$15:$15,'Tageplanung August'!200:200,"Wahl 1")+SUMIFS('Tageplanung August'!$15:$15,'Tageplanung August'!200:200,"Wahl 2"))*(3+IF($D181="F",2,0))/5+(SUMIFS('Tageplanung Oktober'!$20:$20,'Tageplanung Oktober'!200:200,"KH")+SUMIFS('Tageplanung Oktober'!$15:$15,'Tageplanung Oktober'!200:200,"Orient.Ph.")+SUMIFS('Tageplanung Oktober'!$15:$15,'Tageplanung Oktober'!200:200,"Vertiefung")+SUMIFS('Tageplanung Oktober'!$15:$15,'Tageplanung Oktober'!200:200,"Wahl 1")+SUMIFS('Tageplanung Oktober'!$15:$15,'Tageplanung Oktober'!200:200,"Wahl 2"))*(3+IF($D181="F",2,0))/5+SUMIFS('Blockplanung April'!$20:$20,'Blockplanung April'!200:200,"KH")+SUMIFS('Blockplanung April'!$15:$15,'Blockplanung April'!200:200,"Orient.Ph.")+SUMIFS('Blockplanung April'!$15:$15,'Blockplanung April'!200:200,"Vertiefung")+SUMIFS('Blockplanung April'!$15:$15,'Blockplanung April'!200:200,"Wahl 1")+SUMIFS('Blockplanung April'!$15:$15,'Blockplanung April'!200:200,"Wahl 2")+SUMIFS('Blockplanung August'!$20:$20,'Blockplanung August'!200:200,"KH")+SUMIFS('Blockplanung August'!$15:$15,'Blockplanung August'!200:200,"Orient.Ph.")+SUMIFS('Blockplanung August'!$15:$15,'Blockplanung August'!200:200,"Vertiefung")+SUMIFS('Blockplanung August'!$15:$15,'Blockplanung August'!200:200,"Wahl 1")+SUMIFS('Blockplanung August'!$15:$15,'Blockplanung August'!200:200,"Wahl 2")+SUMIFS('Blockplanung Oktober'!$20:$20,'Blockplanung Oktober'!200:200,"KH")+SUMIFS('Blockplanung Oktober'!$15:$15,'Blockplanung Oktober'!200:200,"Orient.Ph.")+SUMIFS('Blockplanung Oktober'!$15:$15,'Blockplanung Oktober'!200:200,"Vertiefung")+SUMIFS('Blockplanung Oktober'!$15:$15,'Blockplanung Oktober'!200:200,"Wahl 1")+SUMIFS('Blockplanung Oktober'!$15:$15,'Blockplanung Oktober'!200:200,"Wahl 2")</f>
        <v>100</v>
      </c>
      <c r="H181" s="9">
        <f>(SUMIFS('Tageplanung April'!$20:$20,'Tageplanung April'!200:200,"Päd")+SUMIFS('Tageplanung April'!$16:$16,'Tageplanung April'!200:200,"Orient.Ph.")+SUMIFS('Tageplanung April'!$16:$16,'Tageplanung April'!200:200,"Vertiefung")+SUMIFS('Tageplanung April'!$16:$16,'Tageplanung April'!200:200,"Wahl 1")+SUMIFS('Tageplanung April'!$16:$16,'Tageplanung April'!200:200,"Wahl 2"))*(3+IF($D181="F",2,0))/5+(SUMIFS('Tageplanung August'!$20:$20,'Tageplanung August'!200:200,"Päd")+SUMIFS('Tageplanung August'!$16:$16,'Tageplanung August'!200:200,"Orient.Ph.")+SUMIFS('Tageplanung August'!$16:$16,'Tageplanung August'!200:200,"Vertiefung")+SUMIFS('Tageplanung August'!$16:$16,'Tageplanung August'!200:200,"Wahl 1")+SUMIFS('Tageplanung August'!$16:$16,'Tageplanung August'!200:200,"Wahl 2"))*(3+IF($D181="F",2,0))/5+(SUMIFS('Tageplanung Oktober'!$20:$20,'Tageplanung Oktober'!200:200,"Päd")+SUMIFS('Tageplanung Oktober'!$16:$16,'Tageplanung Oktober'!200:200,"Orient.Ph.")+SUMIFS('Tageplanung Oktober'!$16:$16,'Tageplanung Oktober'!200:200,"Vertiefung")+SUMIFS('Tageplanung Oktober'!$16:$16,'Tageplanung Oktober'!200:200,"Wahl 1")+SUMIFS('Tageplanung Oktober'!$16:$16,'Tageplanung Oktober'!200:200,"Wahl 2"))*(3+IF($D181="F",2,0))/5+SUMIFS('Blockplanung April'!$20:$20,'Blockplanung April'!200:200,"Päd")+SUMIFS('Blockplanung April'!$16:$16,'Blockplanung April'!200:200,"Orient.Ph.")+SUMIFS('Blockplanung April'!$16:$16,'Blockplanung April'!200:200,"Vertiefung")+SUMIFS('Blockplanung April'!$16:$16,'Blockplanung April'!200:200,"Wahl 1")+SUMIFS('Blockplanung April'!$16:$16,'Blockplanung April'!200:200,"Wahl 2")+SUMIFS('Blockplanung August'!$20:$20,'Blockplanung August'!200:200,"Päd")+SUMIFS('Blockplanung August'!$16:$16,'Blockplanung August'!200:200,"Orient.Ph.")+SUMIFS('Blockplanung August'!$16:$16,'Blockplanung August'!200:200,"Vertiefung")+SUMIFS('Blockplanung August'!$16:$16,'Blockplanung August'!200:200,"Wahl 1")+SUMIFS('Blockplanung August'!$16:$16,'Blockplanung August'!200:200,"Wahl 2")+SUMIFS('Blockplanung Oktober'!$20:$20,'Blockplanung Oktober'!200:200,"Päd")+SUMIFS('Blockplanung Oktober'!$16:$16,'Blockplanung Oktober'!200:200,"Orient.Ph.")+SUMIFS('Blockplanung Oktober'!$16:$16,'Blockplanung Oktober'!200:200,"Vertiefung")+SUMIFS('Blockplanung Oktober'!$16:$16,'Blockplanung Oktober'!200:200,"Wahl 1")+SUMIFS('Blockplanung Oktober'!$16:$16,'Blockplanung Oktober'!200:200,"Wahl 2")</f>
        <v>11</v>
      </c>
      <c r="I181" s="9">
        <f>(SUMIFS('Tageplanung April'!$20:$20,'Tageplanung April'!200:200,"Psych")+SUMIFS('Tageplanung April'!$19:$19,'Tageplanung April'!200:200,"Orient.Ph.")+SUMIFS('Tageplanung April'!$19:$19,'Tageplanung April'!200:200,"Vertiefung")+SUMIFS('Tageplanung April'!$19:$19,'Tageplanung April'!200:200,"Wahl 1")+SUMIFS('Tageplanung April'!$19:$19,'Tageplanung April'!200:200,"Wahl 2"))*(3+IF($D181="F",2,0))/5+(SUMIFS('Tageplanung August'!$20:$20,'Tageplanung August'!200:200,"Psych")+SUMIFS('Tageplanung August'!$19:$19,'Tageplanung August'!200:200,"Orient.Ph.")+SUMIFS('Tageplanung August'!$19:$19,'Tageplanung August'!200:200,"Vertiefung")+SUMIFS('Tageplanung August'!$19:$19,'Tageplanung August'!200:200,"Wahl 1")+SUMIFS('Tageplanung August'!$19:$19,'Tageplanung August'!200:200,"Wahl 2"))*(3+IF($D181="F",2,0))/5+(SUMIFS('Tageplanung Oktober'!$20:$20,'Tageplanung Oktober'!200:200,"Psych")+SUMIFS('Tageplanung Oktober'!$19:$19,'Tageplanung Oktober'!200:200,"Orient.Ph.")+SUMIFS('Tageplanung Oktober'!$19:$19,'Tageplanung Oktober'!200:200,"Vertiefung")+SUMIFS('Tageplanung Oktober'!$19:$19,'Tageplanung Oktober'!200:200,"Wahl 1")+SUMIFS('Tageplanung Oktober'!$19:$19,'Tageplanung Oktober'!200:200,"Wahl 2"))*(3+IF($D181="F",2,0))/5+SUMIFS('Blockplanung April'!$20:$20,'Blockplanung April'!200:200,"Psych")+SUMIFS('Blockplanung April'!$19:$19,'Blockplanung April'!200:200,"Orient.Ph.")+SUMIFS('Blockplanung April'!$19:$19,'Blockplanung April'!200:200,"Vertiefung")+SUMIFS('Blockplanung April'!$19:$19,'Blockplanung April'!200:200,"Wahl 1")+SUMIFS('Blockplanung April'!$19:$19,'Blockplanung April'!200:200,"Wahl 2")+SUMIFS('Blockplanung August'!$20:$20,'Blockplanung August'!200:200,"Psych")+SUMIFS('Blockplanung August'!$19:$19,'Blockplanung August'!200:200,"Orient.Ph.")+SUMIFS('Blockplanung August'!$19:$19,'Blockplanung August'!200:200,"Vertiefung")+SUMIFS('Blockplanung August'!$19:$19,'Blockplanung August'!200:200,"Wahl 1")+SUMIFS('Blockplanung August'!$19:$19,'Blockplanung August'!200:200,"Wahl 2")+SUMIFS('Blockplanung Oktober'!$20:$20,'Blockplanung Oktober'!200:200,"Psych")+SUMIFS('Blockplanung Oktober'!$19:$19,'Blockplanung Oktober'!200:200,"Orient.Ph.")+SUMIFS('Blockplanung Oktober'!$19:$19,'Blockplanung Oktober'!200:200,"Vertiefung")+SUMIFS('Blockplanung Oktober'!$19:$19,'Blockplanung Oktober'!200:200,"Wahl 1")+SUMIFS('Blockplanung Oktober'!$19:$19,'Blockplanung Oktober'!200:200,"Wahl 2")</f>
        <v>0</v>
      </c>
      <c r="J181" s="9">
        <f t="shared" si="14"/>
        <v>504</v>
      </c>
      <c r="K181" s="9">
        <f t="shared" si="10"/>
        <v>198</v>
      </c>
      <c r="L181" s="9">
        <f t="shared" si="11"/>
        <v>72</v>
      </c>
      <c r="M181" s="9">
        <f t="shared" si="12"/>
        <v>18</v>
      </c>
      <c r="N181" s="7">
        <f t="shared" si="13"/>
        <v>120</v>
      </c>
      <c r="O181" s="316"/>
    </row>
    <row r="182" spans="1:15" x14ac:dyDescent="0.2">
      <c r="A182" s="253"/>
      <c r="B182" s="308" t="s">
        <v>12</v>
      </c>
      <c r="C182" s="11">
        <v>36</v>
      </c>
      <c r="D182" s="11" t="s">
        <v>27</v>
      </c>
      <c r="E182" s="9">
        <f>(SUMIFS('Tageplanung April'!$20:$20,'Tageplanung April'!201:201,"APH")+SUMIFS('Tageplanung April'!$18:$18,'Tageplanung April'!201:201,"Orient.Ph.")+SUMIFS('Tageplanung April'!$18:$18,'Tageplanung April'!201:201,"Vertiefung")+SUMIFS('Tageplanung April'!$18:$18,'Tageplanung April'!201:201,"Wahl 1")+SUMIFS('Tageplanung April'!$18:$18,'Tageplanung April'!201:201,"Wahl 2"))*(3+IF($D182="F",2,0))/5+(SUMIFS('Tageplanung August'!$20:$20,'Tageplanung August'!201:201,"APH")+SUMIFS('Tageplanung August'!$18:$18,'Tageplanung August'!201:201,"Orient.Ph.")+SUMIFS('Tageplanung August'!$18:$18,'Tageplanung August'!201:201,"Vertiefung")+SUMIFS('Tageplanung August'!$18:$18,'Tageplanung August'!201:201,"Wahl 1")+SUMIFS('Tageplanung August'!$18:$18,'Tageplanung August'!201:201,"Wahl 2"))*(3+IF($D182="F",2,0))/5+(SUMIFS('Tageplanung Oktober'!$20:$20,'Tageplanung Oktober'!201:201,"APH")+SUMIFS('Tageplanung Oktober'!$18:$18,'Tageplanung Oktober'!201:201,"Orient.Ph.")+SUMIFS('Tageplanung Oktober'!$18:$18,'Tageplanung Oktober'!201:201,"Vertiefung")+SUMIFS('Tageplanung Oktober'!$18:$18,'Tageplanung Oktober'!201:201,"Wahl 1")+SUMIFS('Tageplanung Oktober'!$18:$18,'Tageplanung Oktober'!201:201,"Wahl 2"))*(3+IF($D182="F",2,0))/5+SUMIFS('Blockplanung April'!$20:$20,'Blockplanung April'!201:201,"APH")+SUMIFS('Blockplanung April'!$18:$18,'Blockplanung April'!201:201,"Orient.Ph.")+SUMIFS('Blockplanung April'!$18:$18,'Blockplanung April'!201:201,"Vertiefung")+SUMIFS('Blockplanung April'!$18:$18,'Blockplanung April'!201:201,"Wahl 1")+SUMIFS('Blockplanung April'!$18:$18,'Blockplanung April'!201:201,"Wahl 2")+SUMIFS('Blockplanung August'!$20:$20,'Blockplanung August'!201:201,"APH")+SUMIFS('Blockplanung August'!$18:$18,'Blockplanung August'!201:201,"Orient.Ph.")+SUMIFS('Blockplanung August'!$18:$18,'Blockplanung August'!201:201,"Vertiefung")+SUMIFS('Blockplanung August'!$18:$18,'Blockplanung August'!201:201,"Wahl 1")+SUMIFS('Blockplanung August'!$18:$18,'Blockplanung August'!201:201,"Wahl 2")+SUMIFS('Blockplanung Oktober'!$20:$20,'Blockplanung Oktober'!201:201,"APH")+SUMIFS('Blockplanung Oktober'!$18:$18,'Blockplanung Oktober'!201:201,"Orient.Ph.")+SUMIFS('Blockplanung Oktober'!$18:$18,'Blockplanung Oktober'!201:201,"Vertiefung")+SUMIFS('Blockplanung Oktober'!$18:$18,'Blockplanung Oktober'!201:201,"Wahl 1")+SUMIFS('Blockplanung Oktober'!$18:$18,'Blockplanung Oktober'!201:201,"Wahl 2")</f>
        <v>168</v>
      </c>
      <c r="F182" s="9">
        <f>(SUMIFS('Tageplanung April'!$20:$20,'Tageplanung April'!201:201,"AD")+SUMIFS('Tageplanung April'!$17:$17,'Tageplanung April'!201:201,"Orient.Ph.")+SUMIFS('Tageplanung April'!$17:$17,'Tageplanung April'!201:201,"Vertiefung")+SUMIFS('Tageplanung April'!$17:$17,'Tageplanung April'!201:201,"Wahl 1")+SUMIFS('Tageplanung April'!$17:$17,'Tageplanung April'!201:201,"Wahl 2"))*(3+IF($D182="F",2,0))/5+(SUMIFS('Tageplanung August'!$20:$20,'Tageplanung August'!201:201,"AD")+SUMIFS('Tageplanung August'!$17:$17,'Tageplanung August'!201:201,"Orient.Ph.")+SUMIFS('Tageplanung August'!$17:$17,'Tageplanung August'!201:201,"Vertiefung")+SUMIFS('Tageplanung August'!$17:$17,'Tageplanung August'!201:201,"Wahl 1")+SUMIFS('Tageplanung August'!$17:$17,'Tageplanung August'!201:201,"Wahl 2"))*(3+IF($D182="F",2,0))/5+(SUMIFS('Tageplanung Oktober'!$20:$20,'Tageplanung Oktober'!201:201,"AD")+SUMIFS('Tageplanung Oktober'!$17:$17,'Tageplanung Oktober'!201:201,"Orient.Ph.")+SUMIFS('Tageplanung Oktober'!$17:$17,'Tageplanung Oktober'!201:201,"Vertiefung")+SUMIFS('Tageplanung Oktober'!$17:$17,'Tageplanung Oktober'!201:201,"Wahl 1")+SUMIFS('Tageplanung Oktober'!$17:$17,'Tageplanung Oktober'!201:201,"Wahl 2"))*(3+IF($D182="F",2,0))/5+SUMIFS('Blockplanung April'!$20:$20,'Blockplanung April'!201:201,"AD")+SUMIFS('Blockplanung April'!$17:$17,'Blockplanung April'!201:201,"Orient.Ph.")+SUMIFS('Blockplanung April'!$17:$17,'Blockplanung April'!201:201,"Vertiefung")+SUMIFS('Blockplanung April'!$17:$17,'Blockplanung April'!201:201,"Wahl 1")+SUMIFS('Blockplanung April'!$17:$17,'Blockplanung April'!201:201,"Wahl 2")+SUMIFS('Blockplanung August'!$20:$20,'Blockplanung August'!201:201,"AD")+SUMIFS('Blockplanung August'!$17:$17,'Blockplanung August'!201:201,"Orient.Ph.")+SUMIFS('Blockplanung August'!$17:$17,'Blockplanung August'!201:201,"Vertiefung")+SUMIFS('Blockplanung August'!$17:$17,'Blockplanung August'!201:201,"Wahl 1")+SUMIFS('Blockplanung August'!$17:$17,'Blockplanung August'!201:201,"Wahl 2")+SUMIFS('Blockplanung Oktober'!$20:$20,'Blockplanung Oktober'!201:201,"AD")+SUMIFS('Blockplanung Oktober'!$17:$17,'Blockplanung Oktober'!201:201,"Orient.Ph.")+SUMIFS('Blockplanung Oktober'!$17:$17,'Blockplanung Oktober'!201:201,"Vertiefung")+SUMIFS('Blockplanung Oktober'!$17:$17,'Blockplanung Oktober'!201:201,"Wahl 1")+SUMIFS('Blockplanung Oktober'!$17:$17,'Blockplanung Oktober'!201:201,"Wahl 2")</f>
        <v>117</v>
      </c>
      <c r="G182" s="9">
        <f>(SUMIFS('Tageplanung April'!$20:$20,'Tageplanung April'!201:201,"KH")+SUMIFS('Tageplanung April'!$15:$15,'Tageplanung April'!201:201,"Orient.Ph.")+SUMIFS('Tageplanung April'!$15:$15,'Tageplanung April'!201:201,"Vertiefung")+SUMIFS('Tageplanung April'!$15:$15,'Tageplanung April'!201:201,"Wahl 1")+SUMIFS('Tageplanung April'!$15:$15,'Tageplanung April'!201:201,"Wahl 2"))*(3+IF($D182="F",2,0))/5+(SUMIFS('Tageplanung August'!$20:$20,'Tageplanung August'!201:201,"KH")+SUMIFS('Tageplanung August'!$15:$15,'Tageplanung August'!201:201,"Orient.Ph.")+SUMIFS('Tageplanung August'!$15:$15,'Tageplanung August'!201:201,"Vertiefung")+SUMIFS('Tageplanung August'!$15:$15,'Tageplanung August'!201:201,"Wahl 1")+SUMIFS('Tageplanung August'!$15:$15,'Tageplanung August'!201:201,"Wahl 2"))*(3+IF($D182="F",2,0))/5+(SUMIFS('Tageplanung Oktober'!$20:$20,'Tageplanung Oktober'!201:201,"KH")+SUMIFS('Tageplanung Oktober'!$15:$15,'Tageplanung Oktober'!201:201,"Orient.Ph.")+SUMIFS('Tageplanung Oktober'!$15:$15,'Tageplanung Oktober'!201:201,"Vertiefung")+SUMIFS('Tageplanung Oktober'!$15:$15,'Tageplanung Oktober'!201:201,"Wahl 1")+SUMIFS('Tageplanung Oktober'!$15:$15,'Tageplanung Oktober'!201:201,"Wahl 2"))*(3+IF($D182="F",2,0))/5+SUMIFS('Blockplanung April'!$20:$20,'Blockplanung April'!201:201,"KH")+SUMIFS('Blockplanung April'!$15:$15,'Blockplanung April'!201:201,"Orient.Ph.")+SUMIFS('Blockplanung April'!$15:$15,'Blockplanung April'!201:201,"Vertiefung")+SUMIFS('Blockplanung April'!$15:$15,'Blockplanung April'!201:201,"Wahl 1")+SUMIFS('Blockplanung April'!$15:$15,'Blockplanung April'!201:201,"Wahl 2")+SUMIFS('Blockplanung August'!$20:$20,'Blockplanung August'!201:201,"KH")+SUMIFS('Blockplanung August'!$15:$15,'Blockplanung August'!201:201,"Orient.Ph.")+SUMIFS('Blockplanung August'!$15:$15,'Blockplanung August'!201:201,"Vertiefung")+SUMIFS('Blockplanung August'!$15:$15,'Blockplanung August'!201:201,"Wahl 1")+SUMIFS('Blockplanung August'!$15:$15,'Blockplanung August'!201:201,"Wahl 2")+SUMIFS('Blockplanung Oktober'!$20:$20,'Blockplanung Oktober'!201:201,"KH")+SUMIFS('Blockplanung Oktober'!$15:$15,'Blockplanung Oktober'!201:201,"Orient.Ph.")+SUMIFS('Blockplanung Oktober'!$15:$15,'Blockplanung Oktober'!201:201,"Vertiefung")+SUMIFS('Blockplanung Oktober'!$15:$15,'Blockplanung Oktober'!201:201,"Wahl 1")+SUMIFS('Blockplanung Oktober'!$15:$15,'Blockplanung Oktober'!201:201,"Wahl 2")</f>
        <v>100</v>
      </c>
      <c r="H182" s="9">
        <f>(SUMIFS('Tageplanung April'!$20:$20,'Tageplanung April'!201:201,"Päd")+SUMIFS('Tageplanung April'!$16:$16,'Tageplanung April'!201:201,"Orient.Ph.")+SUMIFS('Tageplanung April'!$16:$16,'Tageplanung April'!201:201,"Vertiefung")+SUMIFS('Tageplanung April'!$16:$16,'Tageplanung April'!201:201,"Wahl 1")+SUMIFS('Tageplanung April'!$16:$16,'Tageplanung April'!201:201,"Wahl 2"))*(3+IF($D182="F",2,0))/5+(SUMIFS('Tageplanung August'!$20:$20,'Tageplanung August'!201:201,"Päd")+SUMIFS('Tageplanung August'!$16:$16,'Tageplanung August'!201:201,"Orient.Ph.")+SUMIFS('Tageplanung August'!$16:$16,'Tageplanung August'!201:201,"Vertiefung")+SUMIFS('Tageplanung August'!$16:$16,'Tageplanung August'!201:201,"Wahl 1")+SUMIFS('Tageplanung August'!$16:$16,'Tageplanung August'!201:201,"Wahl 2"))*(3+IF($D182="F",2,0))/5+(SUMIFS('Tageplanung Oktober'!$20:$20,'Tageplanung Oktober'!201:201,"Päd")+SUMIFS('Tageplanung Oktober'!$16:$16,'Tageplanung Oktober'!201:201,"Orient.Ph.")+SUMIFS('Tageplanung Oktober'!$16:$16,'Tageplanung Oktober'!201:201,"Vertiefung")+SUMIFS('Tageplanung Oktober'!$16:$16,'Tageplanung Oktober'!201:201,"Wahl 1")+SUMIFS('Tageplanung Oktober'!$16:$16,'Tageplanung Oktober'!201:201,"Wahl 2"))*(3+IF($D182="F",2,0))/5+SUMIFS('Blockplanung April'!$20:$20,'Blockplanung April'!201:201,"Päd")+SUMIFS('Blockplanung April'!$16:$16,'Blockplanung April'!201:201,"Orient.Ph.")+SUMIFS('Blockplanung April'!$16:$16,'Blockplanung April'!201:201,"Vertiefung")+SUMIFS('Blockplanung April'!$16:$16,'Blockplanung April'!201:201,"Wahl 1")+SUMIFS('Blockplanung April'!$16:$16,'Blockplanung April'!201:201,"Wahl 2")+SUMIFS('Blockplanung August'!$20:$20,'Blockplanung August'!201:201,"Päd")+SUMIFS('Blockplanung August'!$16:$16,'Blockplanung August'!201:201,"Orient.Ph.")+SUMIFS('Blockplanung August'!$16:$16,'Blockplanung August'!201:201,"Vertiefung")+SUMIFS('Blockplanung August'!$16:$16,'Blockplanung August'!201:201,"Wahl 1")+SUMIFS('Blockplanung August'!$16:$16,'Blockplanung August'!201:201,"Wahl 2")+SUMIFS('Blockplanung Oktober'!$20:$20,'Blockplanung Oktober'!201:201,"Päd")+SUMIFS('Blockplanung Oktober'!$16:$16,'Blockplanung Oktober'!201:201,"Orient.Ph.")+SUMIFS('Blockplanung Oktober'!$16:$16,'Blockplanung Oktober'!201:201,"Vertiefung")+SUMIFS('Blockplanung Oktober'!$16:$16,'Blockplanung Oktober'!201:201,"Wahl 1")+SUMIFS('Blockplanung Oktober'!$16:$16,'Blockplanung Oktober'!201:201,"Wahl 2")</f>
        <v>11</v>
      </c>
      <c r="I182" s="9">
        <f>(SUMIFS('Tageplanung April'!$20:$20,'Tageplanung April'!201:201,"Psych")+SUMIFS('Tageplanung April'!$19:$19,'Tageplanung April'!201:201,"Orient.Ph.")+SUMIFS('Tageplanung April'!$19:$19,'Tageplanung April'!201:201,"Vertiefung")+SUMIFS('Tageplanung April'!$19:$19,'Tageplanung April'!201:201,"Wahl 1")+SUMIFS('Tageplanung April'!$19:$19,'Tageplanung April'!201:201,"Wahl 2"))*(3+IF($D182="F",2,0))/5+(SUMIFS('Tageplanung August'!$20:$20,'Tageplanung August'!201:201,"Psych")+SUMIFS('Tageplanung August'!$19:$19,'Tageplanung August'!201:201,"Orient.Ph.")+SUMIFS('Tageplanung August'!$19:$19,'Tageplanung August'!201:201,"Vertiefung")+SUMIFS('Tageplanung August'!$19:$19,'Tageplanung August'!201:201,"Wahl 1")+SUMIFS('Tageplanung August'!$19:$19,'Tageplanung August'!201:201,"Wahl 2"))*(3+IF($D182="F",2,0))/5+(SUMIFS('Tageplanung Oktober'!$20:$20,'Tageplanung Oktober'!201:201,"Psych")+SUMIFS('Tageplanung Oktober'!$19:$19,'Tageplanung Oktober'!201:201,"Orient.Ph.")+SUMIFS('Tageplanung Oktober'!$19:$19,'Tageplanung Oktober'!201:201,"Vertiefung")+SUMIFS('Tageplanung Oktober'!$19:$19,'Tageplanung Oktober'!201:201,"Wahl 1")+SUMIFS('Tageplanung Oktober'!$19:$19,'Tageplanung Oktober'!201:201,"Wahl 2"))*(3+IF($D182="F",2,0))/5+SUMIFS('Blockplanung April'!$20:$20,'Blockplanung April'!201:201,"Psych")+SUMIFS('Blockplanung April'!$19:$19,'Blockplanung April'!201:201,"Orient.Ph.")+SUMIFS('Blockplanung April'!$19:$19,'Blockplanung April'!201:201,"Vertiefung")+SUMIFS('Blockplanung April'!$19:$19,'Blockplanung April'!201:201,"Wahl 1")+SUMIFS('Blockplanung April'!$19:$19,'Blockplanung April'!201:201,"Wahl 2")+SUMIFS('Blockplanung August'!$20:$20,'Blockplanung August'!201:201,"Psych")+SUMIFS('Blockplanung August'!$19:$19,'Blockplanung August'!201:201,"Orient.Ph.")+SUMIFS('Blockplanung August'!$19:$19,'Blockplanung August'!201:201,"Vertiefung")+SUMIFS('Blockplanung August'!$19:$19,'Blockplanung August'!201:201,"Wahl 1")+SUMIFS('Blockplanung August'!$19:$19,'Blockplanung August'!201:201,"Wahl 2")+SUMIFS('Blockplanung Oktober'!$20:$20,'Blockplanung Oktober'!201:201,"Psych")+SUMIFS('Blockplanung Oktober'!$19:$19,'Blockplanung Oktober'!201:201,"Orient.Ph.")+SUMIFS('Blockplanung Oktober'!$19:$19,'Blockplanung Oktober'!201:201,"Vertiefung")+SUMIFS('Blockplanung Oktober'!$19:$19,'Blockplanung Oktober'!201:201,"Wahl 1")+SUMIFS('Blockplanung Oktober'!$19:$19,'Blockplanung Oktober'!201:201,"Wahl 2")</f>
        <v>0</v>
      </c>
      <c r="J182" s="9">
        <f t="shared" si="14"/>
        <v>504</v>
      </c>
      <c r="K182" s="9">
        <f t="shared" si="10"/>
        <v>198</v>
      </c>
      <c r="L182" s="9">
        <f t="shared" si="11"/>
        <v>72</v>
      </c>
      <c r="M182" s="9">
        <f t="shared" si="12"/>
        <v>18</v>
      </c>
      <c r="N182" s="7">
        <f t="shared" si="13"/>
        <v>120</v>
      </c>
      <c r="O182" s="316"/>
    </row>
    <row r="183" spans="1:15" x14ac:dyDescent="0.2">
      <c r="A183" s="253"/>
      <c r="B183" s="308"/>
      <c r="C183" s="11">
        <v>37</v>
      </c>
      <c r="D183" s="11"/>
      <c r="E183" s="9">
        <f>(SUMIFS('Tageplanung April'!$20:$20,'Tageplanung April'!202:202,"APH")+SUMIFS('Tageplanung April'!$18:$18,'Tageplanung April'!202:202,"Orient.Ph.")+SUMIFS('Tageplanung April'!$18:$18,'Tageplanung April'!202:202,"Vertiefung")+SUMIFS('Tageplanung April'!$18:$18,'Tageplanung April'!202:202,"Wahl 1")+SUMIFS('Tageplanung April'!$18:$18,'Tageplanung April'!202:202,"Wahl 2"))*(3+IF($D183="F",2,0))/5+(SUMIFS('Tageplanung August'!$20:$20,'Tageplanung August'!202:202,"APH")+SUMIFS('Tageplanung August'!$18:$18,'Tageplanung August'!202:202,"Orient.Ph.")+SUMIFS('Tageplanung August'!$18:$18,'Tageplanung August'!202:202,"Vertiefung")+SUMIFS('Tageplanung August'!$18:$18,'Tageplanung August'!202:202,"Wahl 1")+SUMIFS('Tageplanung August'!$18:$18,'Tageplanung August'!202:202,"Wahl 2"))*(3+IF($D183="F",2,0))/5+(SUMIFS('Tageplanung Oktober'!$20:$20,'Tageplanung Oktober'!202:202,"APH")+SUMIFS('Tageplanung Oktober'!$18:$18,'Tageplanung Oktober'!202:202,"Orient.Ph.")+SUMIFS('Tageplanung Oktober'!$18:$18,'Tageplanung Oktober'!202:202,"Vertiefung")+SUMIFS('Tageplanung Oktober'!$18:$18,'Tageplanung Oktober'!202:202,"Wahl 1")+SUMIFS('Tageplanung Oktober'!$18:$18,'Tageplanung Oktober'!202:202,"Wahl 2"))*(3+IF($D183="F",2,0))/5+SUMIFS('Blockplanung April'!$20:$20,'Blockplanung April'!202:202,"APH")+SUMIFS('Blockplanung April'!$18:$18,'Blockplanung April'!202:202,"Orient.Ph.")+SUMIFS('Blockplanung April'!$18:$18,'Blockplanung April'!202:202,"Vertiefung")+SUMIFS('Blockplanung April'!$18:$18,'Blockplanung April'!202:202,"Wahl 1")+SUMIFS('Blockplanung April'!$18:$18,'Blockplanung April'!202:202,"Wahl 2")+SUMIFS('Blockplanung August'!$20:$20,'Blockplanung August'!202:202,"APH")+SUMIFS('Blockplanung August'!$18:$18,'Blockplanung August'!202:202,"Orient.Ph.")+SUMIFS('Blockplanung August'!$18:$18,'Blockplanung August'!202:202,"Vertiefung")+SUMIFS('Blockplanung August'!$18:$18,'Blockplanung August'!202:202,"Wahl 1")+SUMIFS('Blockplanung August'!$18:$18,'Blockplanung August'!202:202,"Wahl 2")+SUMIFS('Blockplanung Oktober'!$20:$20,'Blockplanung Oktober'!202:202,"APH")+SUMIFS('Blockplanung Oktober'!$18:$18,'Blockplanung Oktober'!202:202,"Orient.Ph.")+SUMIFS('Blockplanung Oktober'!$18:$18,'Blockplanung Oktober'!202:202,"Vertiefung")+SUMIFS('Blockplanung Oktober'!$18:$18,'Blockplanung Oktober'!202:202,"Wahl 1")+SUMIFS('Blockplanung Oktober'!$18:$18,'Blockplanung Oktober'!202:202,"Wahl 2")</f>
        <v>77.2</v>
      </c>
      <c r="F183" s="9">
        <f>(SUMIFS('Tageplanung April'!$20:$20,'Tageplanung April'!202:202,"AD")+SUMIFS('Tageplanung April'!$17:$17,'Tageplanung April'!202:202,"Orient.Ph.")+SUMIFS('Tageplanung April'!$17:$17,'Tageplanung April'!202:202,"Vertiefung")+SUMIFS('Tageplanung April'!$17:$17,'Tageplanung April'!202:202,"Wahl 1")+SUMIFS('Tageplanung April'!$17:$17,'Tageplanung April'!202:202,"Wahl 2"))*(3+IF($D183="F",2,0))/5+(SUMIFS('Tageplanung August'!$20:$20,'Tageplanung August'!202:202,"AD")+SUMIFS('Tageplanung August'!$17:$17,'Tageplanung August'!202:202,"Orient.Ph.")+SUMIFS('Tageplanung August'!$17:$17,'Tageplanung August'!202:202,"Vertiefung")+SUMIFS('Tageplanung August'!$17:$17,'Tageplanung August'!202:202,"Wahl 1")+SUMIFS('Tageplanung August'!$17:$17,'Tageplanung August'!202:202,"Wahl 2"))*(3+IF($D183="F",2,0))/5+(SUMIFS('Tageplanung Oktober'!$20:$20,'Tageplanung Oktober'!202:202,"AD")+SUMIFS('Tageplanung Oktober'!$17:$17,'Tageplanung Oktober'!202:202,"Orient.Ph.")+SUMIFS('Tageplanung Oktober'!$17:$17,'Tageplanung Oktober'!202:202,"Vertiefung")+SUMIFS('Tageplanung Oktober'!$17:$17,'Tageplanung Oktober'!202:202,"Wahl 1")+SUMIFS('Tageplanung Oktober'!$17:$17,'Tageplanung Oktober'!202:202,"Wahl 2"))*(3+IF($D183="F",2,0))/5+SUMIFS('Blockplanung April'!$20:$20,'Blockplanung April'!202:202,"AD")+SUMIFS('Blockplanung April'!$17:$17,'Blockplanung April'!202:202,"Orient.Ph.")+SUMIFS('Blockplanung April'!$17:$17,'Blockplanung April'!202:202,"Vertiefung")+SUMIFS('Blockplanung April'!$17:$17,'Blockplanung April'!202:202,"Wahl 1")+SUMIFS('Blockplanung April'!$17:$17,'Blockplanung April'!202:202,"Wahl 2")+SUMIFS('Blockplanung August'!$20:$20,'Blockplanung August'!202:202,"AD")+SUMIFS('Blockplanung August'!$17:$17,'Blockplanung August'!202:202,"Orient.Ph.")+SUMIFS('Blockplanung August'!$17:$17,'Blockplanung August'!202:202,"Vertiefung")+SUMIFS('Blockplanung August'!$17:$17,'Blockplanung August'!202:202,"Wahl 1")+SUMIFS('Blockplanung August'!$17:$17,'Blockplanung August'!202:202,"Wahl 2")+SUMIFS('Blockplanung Oktober'!$20:$20,'Blockplanung Oktober'!202:202,"AD")+SUMIFS('Blockplanung Oktober'!$17:$17,'Blockplanung Oktober'!202:202,"Orient.Ph.")+SUMIFS('Blockplanung Oktober'!$17:$17,'Blockplanung Oktober'!202:202,"Vertiefung")+SUMIFS('Blockplanung Oktober'!$17:$17,'Blockplanung Oktober'!202:202,"Wahl 1")+SUMIFS('Blockplanung Oktober'!$17:$17,'Blockplanung Oktober'!202:202,"Wahl 2")</f>
        <v>57.2</v>
      </c>
      <c r="G183" s="9">
        <f>(SUMIFS('Tageplanung April'!$20:$20,'Tageplanung April'!202:202,"KH")+SUMIFS('Tageplanung April'!$15:$15,'Tageplanung April'!202:202,"Orient.Ph.")+SUMIFS('Tageplanung April'!$15:$15,'Tageplanung April'!202:202,"Vertiefung")+SUMIFS('Tageplanung April'!$15:$15,'Tageplanung April'!202:202,"Wahl 1")+SUMIFS('Tageplanung April'!$15:$15,'Tageplanung April'!202:202,"Wahl 2"))*(3+IF($D183="F",2,0))/5+(SUMIFS('Tageplanung August'!$20:$20,'Tageplanung August'!202:202,"KH")+SUMIFS('Tageplanung August'!$15:$15,'Tageplanung August'!202:202,"Orient.Ph.")+SUMIFS('Tageplanung August'!$15:$15,'Tageplanung August'!202:202,"Vertiefung")+SUMIFS('Tageplanung August'!$15:$15,'Tageplanung August'!202:202,"Wahl 1")+SUMIFS('Tageplanung August'!$15:$15,'Tageplanung August'!202:202,"Wahl 2"))*(3+IF($D183="F",2,0))/5+(SUMIFS('Tageplanung Oktober'!$20:$20,'Tageplanung Oktober'!202:202,"KH")+SUMIFS('Tageplanung Oktober'!$15:$15,'Tageplanung Oktober'!202:202,"Orient.Ph.")+SUMIFS('Tageplanung Oktober'!$15:$15,'Tageplanung Oktober'!202:202,"Vertiefung")+SUMIFS('Tageplanung Oktober'!$15:$15,'Tageplanung Oktober'!202:202,"Wahl 1")+SUMIFS('Tageplanung Oktober'!$15:$15,'Tageplanung Oktober'!202:202,"Wahl 2"))*(3+IF($D183="F",2,0))/5+SUMIFS('Blockplanung April'!$20:$20,'Blockplanung April'!202:202,"KH")+SUMIFS('Blockplanung April'!$15:$15,'Blockplanung April'!202:202,"Orient.Ph.")+SUMIFS('Blockplanung April'!$15:$15,'Blockplanung April'!202:202,"Vertiefung")+SUMIFS('Blockplanung April'!$15:$15,'Blockplanung April'!202:202,"Wahl 1")+SUMIFS('Blockplanung April'!$15:$15,'Blockplanung April'!202:202,"Wahl 2")+SUMIFS('Blockplanung August'!$20:$20,'Blockplanung August'!202:202,"KH")+SUMIFS('Blockplanung August'!$15:$15,'Blockplanung August'!202:202,"Orient.Ph.")+SUMIFS('Blockplanung August'!$15:$15,'Blockplanung August'!202:202,"Vertiefung")+SUMIFS('Blockplanung August'!$15:$15,'Blockplanung August'!202:202,"Wahl 1")+SUMIFS('Blockplanung August'!$15:$15,'Blockplanung August'!202:202,"Wahl 2")+SUMIFS('Blockplanung Oktober'!$20:$20,'Blockplanung Oktober'!202:202,"KH")+SUMIFS('Blockplanung Oktober'!$15:$15,'Blockplanung Oktober'!202:202,"Orient.Ph.")+SUMIFS('Blockplanung Oktober'!$15:$15,'Blockplanung Oktober'!202:202,"Vertiefung")+SUMIFS('Blockplanung Oktober'!$15:$15,'Blockplanung Oktober'!202:202,"Wahl 1")+SUMIFS('Blockplanung Oktober'!$15:$15,'Blockplanung Oktober'!202:202,"Wahl 2")</f>
        <v>48.8</v>
      </c>
      <c r="H183" s="9">
        <f>(SUMIFS('Tageplanung April'!$20:$20,'Tageplanung April'!202:202,"Päd")+SUMIFS('Tageplanung April'!$16:$16,'Tageplanung April'!202:202,"Orient.Ph.")+SUMIFS('Tageplanung April'!$16:$16,'Tageplanung April'!202:202,"Vertiefung")+SUMIFS('Tageplanung April'!$16:$16,'Tageplanung April'!202:202,"Wahl 1")+SUMIFS('Tageplanung April'!$16:$16,'Tageplanung April'!202:202,"Wahl 2"))*(3+IF($D183="F",2,0))/5+(SUMIFS('Tageplanung August'!$20:$20,'Tageplanung August'!202:202,"Päd")+SUMIFS('Tageplanung August'!$16:$16,'Tageplanung August'!202:202,"Orient.Ph.")+SUMIFS('Tageplanung August'!$16:$16,'Tageplanung August'!202:202,"Vertiefung")+SUMIFS('Tageplanung August'!$16:$16,'Tageplanung August'!202:202,"Wahl 1")+SUMIFS('Tageplanung August'!$16:$16,'Tageplanung August'!202:202,"Wahl 2"))*(3+IF($D183="F",2,0))/5+(SUMIFS('Tageplanung Oktober'!$20:$20,'Tageplanung Oktober'!202:202,"Päd")+SUMIFS('Tageplanung Oktober'!$16:$16,'Tageplanung Oktober'!202:202,"Orient.Ph.")+SUMIFS('Tageplanung Oktober'!$16:$16,'Tageplanung Oktober'!202:202,"Vertiefung")+SUMIFS('Tageplanung Oktober'!$16:$16,'Tageplanung Oktober'!202:202,"Wahl 1")+SUMIFS('Tageplanung Oktober'!$16:$16,'Tageplanung Oktober'!202:202,"Wahl 2"))*(3+IF($D183="F",2,0))/5+SUMIFS('Blockplanung April'!$20:$20,'Blockplanung April'!202:202,"Päd")+SUMIFS('Blockplanung April'!$16:$16,'Blockplanung April'!202:202,"Orient.Ph.")+SUMIFS('Blockplanung April'!$16:$16,'Blockplanung April'!202:202,"Vertiefung")+SUMIFS('Blockplanung April'!$16:$16,'Blockplanung April'!202:202,"Wahl 1")+SUMIFS('Blockplanung April'!$16:$16,'Blockplanung April'!202:202,"Wahl 2")+SUMIFS('Blockplanung August'!$20:$20,'Blockplanung August'!202:202,"Päd")+SUMIFS('Blockplanung August'!$16:$16,'Blockplanung August'!202:202,"Orient.Ph.")+SUMIFS('Blockplanung August'!$16:$16,'Blockplanung August'!202:202,"Vertiefung")+SUMIFS('Blockplanung August'!$16:$16,'Blockplanung August'!202:202,"Wahl 1")+SUMIFS('Blockplanung August'!$16:$16,'Blockplanung August'!202:202,"Wahl 2")+SUMIFS('Blockplanung Oktober'!$20:$20,'Blockplanung Oktober'!202:202,"Päd")+SUMIFS('Blockplanung Oktober'!$16:$16,'Blockplanung Oktober'!202:202,"Orient.Ph.")+SUMIFS('Blockplanung Oktober'!$16:$16,'Blockplanung Oktober'!202:202,"Vertiefung")+SUMIFS('Blockplanung Oktober'!$16:$16,'Blockplanung Oktober'!202:202,"Wahl 1")+SUMIFS('Blockplanung Oktober'!$16:$16,'Blockplanung Oktober'!202:202,"Wahl 2")</f>
        <v>6.4</v>
      </c>
      <c r="I183" s="9">
        <f>(SUMIFS('Tageplanung April'!$20:$20,'Tageplanung April'!202:202,"Psych")+SUMIFS('Tageplanung April'!$19:$19,'Tageplanung April'!202:202,"Orient.Ph.")+SUMIFS('Tageplanung April'!$19:$19,'Tageplanung April'!202:202,"Vertiefung")+SUMIFS('Tageplanung April'!$19:$19,'Tageplanung April'!202:202,"Wahl 1")+SUMIFS('Tageplanung April'!$19:$19,'Tageplanung April'!202:202,"Wahl 2"))*(3+IF($D183="F",2,0))/5+(SUMIFS('Tageplanung August'!$20:$20,'Tageplanung August'!202:202,"Psych")+SUMIFS('Tageplanung August'!$19:$19,'Tageplanung August'!202:202,"Orient.Ph.")+SUMIFS('Tageplanung August'!$19:$19,'Tageplanung August'!202:202,"Vertiefung")+SUMIFS('Tageplanung August'!$19:$19,'Tageplanung August'!202:202,"Wahl 1")+SUMIFS('Tageplanung August'!$19:$19,'Tageplanung August'!202:202,"Wahl 2"))*(3+IF($D183="F",2,0))/5+(SUMIFS('Tageplanung Oktober'!$20:$20,'Tageplanung Oktober'!202:202,"Psych")+SUMIFS('Tageplanung Oktober'!$19:$19,'Tageplanung Oktober'!202:202,"Orient.Ph.")+SUMIFS('Tageplanung Oktober'!$19:$19,'Tageplanung Oktober'!202:202,"Vertiefung")+SUMIFS('Tageplanung Oktober'!$19:$19,'Tageplanung Oktober'!202:202,"Wahl 1")+SUMIFS('Tageplanung Oktober'!$19:$19,'Tageplanung Oktober'!202:202,"Wahl 2"))*(3+IF($D183="F",2,0))/5+SUMIFS('Blockplanung April'!$20:$20,'Blockplanung April'!202:202,"Psych")+SUMIFS('Blockplanung April'!$19:$19,'Blockplanung April'!202:202,"Orient.Ph.")+SUMIFS('Blockplanung April'!$19:$19,'Blockplanung April'!202:202,"Vertiefung")+SUMIFS('Blockplanung April'!$19:$19,'Blockplanung April'!202:202,"Wahl 1")+SUMIFS('Blockplanung April'!$19:$19,'Blockplanung April'!202:202,"Wahl 2")+SUMIFS('Blockplanung August'!$20:$20,'Blockplanung August'!202:202,"Psych")+SUMIFS('Blockplanung August'!$19:$19,'Blockplanung August'!202:202,"Orient.Ph.")+SUMIFS('Blockplanung August'!$19:$19,'Blockplanung August'!202:202,"Vertiefung")+SUMIFS('Blockplanung August'!$19:$19,'Blockplanung August'!202:202,"Wahl 1")+SUMIFS('Blockplanung August'!$19:$19,'Blockplanung August'!202:202,"Wahl 2")+SUMIFS('Blockplanung Oktober'!$20:$20,'Blockplanung Oktober'!202:202,"Psych")+SUMIFS('Blockplanung Oktober'!$19:$19,'Blockplanung Oktober'!202:202,"Orient.Ph.")+SUMIFS('Blockplanung Oktober'!$19:$19,'Blockplanung Oktober'!202:202,"Vertiefung")+SUMIFS('Blockplanung Oktober'!$19:$19,'Blockplanung Oktober'!202:202,"Wahl 1")+SUMIFS('Blockplanung Oktober'!$19:$19,'Blockplanung Oktober'!202:202,"Wahl 2")</f>
        <v>0</v>
      </c>
      <c r="J183" s="9">
        <f t="shared" si="14"/>
        <v>504</v>
      </c>
      <c r="K183" s="9">
        <f t="shared" si="10"/>
        <v>198</v>
      </c>
      <c r="L183" s="9">
        <f t="shared" si="11"/>
        <v>72</v>
      </c>
      <c r="M183" s="9">
        <f t="shared" si="12"/>
        <v>18</v>
      </c>
      <c r="N183" s="7">
        <f t="shared" si="13"/>
        <v>120</v>
      </c>
      <c r="O183" s="316"/>
    </row>
    <row r="184" spans="1:15" x14ac:dyDescent="0.2">
      <c r="A184" s="253"/>
      <c r="B184" s="308"/>
      <c r="C184" s="11">
        <v>38</v>
      </c>
      <c r="D184" s="11"/>
      <c r="E184" s="9">
        <f>(SUMIFS('Tageplanung April'!$20:$20,'Tageplanung April'!203:203,"APH")+SUMIFS('Tageplanung April'!$18:$18,'Tageplanung April'!203:203,"Orient.Ph.")+SUMIFS('Tageplanung April'!$18:$18,'Tageplanung April'!203:203,"Vertiefung")+SUMIFS('Tageplanung April'!$18:$18,'Tageplanung April'!203:203,"Wahl 1")+SUMIFS('Tageplanung April'!$18:$18,'Tageplanung April'!203:203,"Wahl 2"))*(3+IF($D184="F",2,0))/5+(SUMIFS('Tageplanung August'!$20:$20,'Tageplanung August'!203:203,"APH")+SUMIFS('Tageplanung August'!$18:$18,'Tageplanung August'!203:203,"Orient.Ph.")+SUMIFS('Tageplanung August'!$18:$18,'Tageplanung August'!203:203,"Vertiefung")+SUMIFS('Tageplanung August'!$18:$18,'Tageplanung August'!203:203,"Wahl 1")+SUMIFS('Tageplanung August'!$18:$18,'Tageplanung August'!203:203,"Wahl 2"))*(3+IF($D184="F",2,0))/5+(SUMIFS('Tageplanung Oktober'!$20:$20,'Tageplanung Oktober'!203:203,"APH")+SUMIFS('Tageplanung Oktober'!$18:$18,'Tageplanung Oktober'!203:203,"Orient.Ph.")+SUMIFS('Tageplanung Oktober'!$18:$18,'Tageplanung Oktober'!203:203,"Vertiefung")+SUMIFS('Tageplanung Oktober'!$18:$18,'Tageplanung Oktober'!203:203,"Wahl 1")+SUMIFS('Tageplanung Oktober'!$18:$18,'Tageplanung Oktober'!203:203,"Wahl 2"))*(3+IF($D184="F",2,0))/5+SUMIFS('Blockplanung April'!$20:$20,'Blockplanung April'!203:203,"APH")+SUMIFS('Blockplanung April'!$18:$18,'Blockplanung April'!203:203,"Orient.Ph.")+SUMIFS('Blockplanung April'!$18:$18,'Blockplanung April'!203:203,"Vertiefung")+SUMIFS('Blockplanung April'!$18:$18,'Blockplanung April'!203:203,"Wahl 1")+SUMIFS('Blockplanung April'!$18:$18,'Blockplanung April'!203:203,"Wahl 2")+SUMIFS('Blockplanung August'!$20:$20,'Blockplanung August'!203:203,"APH")+SUMIFS('Blockplanung August'!$18:$18,'Blockplanung August'!203:203,"Orient.Ph.")+SUMIFS('Blockplanung August'!$18:$18,'Blockplanung August'!203:203,"Vertiefung")+SUMIFS('Blockplanung August'!$18:$18,'Blockplanung August'!203:203,"Wahl 1")+SUMIFS('Blockplanung August'!$18:$18,'Blockplanung August'!203:203,"Wahl 2")+SUMIFS('Blockplanung Oktober'!$20:$20,'Blockplanung Oktober'!203:203,"APH")+SUMIFS('Blockplanung Oktober'!$18:$18,'Blockplanung Oktober'!203:203,"Orient.Ph.")+SUMIFS('Blockplanung Oktober'!$18:$18,'Blockplanung Oktober'!203:203,"Vertiefung")+SUMIFS('Blockplanung Oktober'!$18:$18,'Blockplanung Oktober'!203:203,"Wahl 1")+SUMIFS('Blockplanung Oktober'!$18:$18,'Blockplanung Oktober'!203:203,"Wahl 2")</f>
        <v>77.2</v>
      </c>
      <c r="F184" s="9">
        <f>(SUMIFS('Tageplanung April'!$20:$20,'Tageplanung April'!203:203,"AD")+SUMIFS('Tageplanung April'!$17:$17,'Tageplanung April'!203:203,"Orient.Ph.")+SUMIFS('Tageplanung April'!$17:$17,'Tageplanung April'!203:203,"Vertiefung")+SUMIFS('Tageplanung April'!$17:$17,'Tageplanung April'!203:203,"Wahl 1")+SUMIFS('Tageplanung April'!$17:$17,'Tageplanung April'!203:203,"Wahl 2"))*(3+IF($D184="F",2,0))/5+(SUMIFS('Tageplanung August'!$20:$20,'Tageplanung August'!203:203,"AD")+SUMIFS('Tageplanung August'!$17:$17,'Tageplanung August'!203:203,"Orient.Ph.")+SUMIFS('Tageplanung August'!$17:$17,'Tageplanung August'!203:203,"Vertiefung")+SUMIFS('Tageplanung August'!$17:$17,'Tageplanung August'!203:203,"Wahl 1")+SUMIFS('Tageplanung August'!$17:$17,'Tageplanung August'!203:203,"Wahl 2"))*(3+IF($D184="F",2,0))/5+(SUMIFS('Tageplanung Oktober'!$20:$20,'Tageplanung Oktober'!203:203,"AD")+SUMIFS('Tageplanung Oktober'!$17:$17,'Tageplanung Oktober'!203:203,"Orient.Ph.")+SUMIFS('Tageplanung Oktober'!$17:$17,'Tageplanung Oktober'!203:203,"Vertiefung")+SUMIFS('Tageplanung Oktober'!$17:$17,'Tageplanung Oktober'!203:203,"Wahl 1")+SUMIFS('Tageplanung Oktober'!$17:$17,'Tageplanung Oktober'!203:203,"Wahl 2"))*(3+IF($D184="F",2,0))/5+SUMIFS('Blockplanung April'!$20:$20,'Blockplanung April'!203:203,"AD")+SUMIFS('Blockplanung April'!$17:$17,'Blockplanung April'!203:203,"Orient.Ph.")+SUMIFS('Blockplanung April'!$17:$17,'Blockplanung April'!203:203,"Vertiefung")+SUMIFS('Blockplanung April'!$17:$17,'Blockplanung April'!203:203,"Wahl 1")+SUMIFS('Blockplanung April'!$17:$17,'Blockplanung April'!203:203,"Wahl 2")+SUMIFS('Blockplanung August'!$20:$20,'Blockplanung August'!203:203,"AD")+SUMIFS('Blockplanung August'!$17:$17,'Blockplanung August'!203:203,"Orient.Ph.")+SUMIFS('Blockplanung August'!$17:$17,'Blockplanung August'!203:203,"Vertiefung")+SUMIFS('Blockplanung August'!$17:$17,'Blockplanung August'!203:203,"Wahl 1")+SUMIFS('Blockplanung August'!$17:$17,'Blockplanung August'!203:203,"Wahl 2")+SUMIFS('Blockplanung Oktober'!$20:$20,'Blockplanung Oktober'!203:203,"AD")+SUMIFS('Blockplanung Oktober'!$17:$17,'Blockplanung Oktober'!203:203,"Orient.Ph.")+SUMIFS('Blockplanung Oktober'!$17:$17,'Blockplanung Oktober'!203:203,"Vertiefung")+SUMIFS('Blockplanung Oktober'!$17:$17,'Blockplanung Oktober'!203:203,"Wahl 1")+SUMIFS('Blockplanung Oktober'!$17:$17,'Blockplanung Oktober'!203:203,"Wahl 2")</f>
        <v>57.2</v>
      </c>
      <c r="G184" s="9">
        <f>(SUMIFS('Tageplanung April'!$20:$20,'Tageplanung April'!203:203,"KH")+SUMIFS('Tageplanung April'!$15:$15,'Tageplanung April'!203:203,"Orient.Ph.")+SUMIFS('Tageplanung April'!$15:$15,'Tageplanung April'!203:203,"Vertiefung")+SUMIFS('Tageplanung April'!$15:$15,'Tageplanung April'!203:203,"Wahl 1")+SUMIFS('Tageplanung April'!$15:$15,'Tageplanung April'!203:203,"Wahl 2"))*(3+IF($D184="F",2,0))/5+(SUMIFS('Tageplanung August'!$20:$20,'Tageplanung August'!203:203,"KH")+SUMIFS('Tageplanung August'!$15:$15,'Tageplanung August'!203:203,"Orient.Ph.")+SUMIFS('Tageplanung August'!$15:$15,'Tageplanung August'!203:203,"Vertiefung")+SUMIFS('Tageplanung August'!$15:$15,'Tageplanung August'!203:203,"Wahl 1")+SUMIFS('Tageplanung August'!$15:$15,'Tageplanung August'!203:203,"Wahl 2"))*(3+IF($D184="F",2,0))/5+(SUMIFS('Tageplanung Oktober'!$20:$20,'Tageplanung Oktober'!203:203,"KH")+SUMIFS('Tageplanung Oktober'!$15:$15,'Tageplanung Oktober'!203:203,"Orient.Ph.")+SUMIFS('Tageplanung Oktober'!$15:$15,'Tageplanung Oktober'!203:203,"Vertiefung")+SUMIFS('Tageplanung Oktober'!$15:$15,'Tageplanung Oktober'!203:203,"Wahl 1")+SUMIFS('Tageplanung Oktober'!$15:$15,'Tageplanung Oktober'!203:203,"Wahl 2"))*(3+IF($D184="F",2,0))/5+SUMIFS('Blockplanung April'!$20:$20,'Blockplanung April'!203:203,"KH")+SUMIFS('Blockplanung April'!$15:$15,'Blockplanung April'!203:203,"Orient.Ph.")+SUMIFS('Blockplanung April'!$15:$15,'Blockplanung April'!203:203,"Vertiefung")+SUMIFS('Blockplanung April'!$15:$15,'Blockplanung April'!203:203,"Wahl 1")+SUMIFS('Blockplanung April'!$15:$15,'Blockplanung April'!203:203,"Wahl 2")+SUMIFS('Blockplanung August'!$20:$20,'Blockplanung August'!203:203,"KH")+SUMIFS('Blockplanung August'!$15:$15,'Blockplanung August'!203:203,"Orient.Ph.")+SUMIFS('Blockplanung August'!$15:$15,'Blockplanung August'!203:203,"Vertiefung")+SUMIFS('Blockplanung August'!$15:$15,'Blockplanung August'!203:203,"Wahl 1")+SUMIFS('Blockplanung August'!$15:$15,'Blockplanung August'!203:203,"Wahl 2")+SUMIFS('Blockplanung Oktober'!$20:$20,'Blockplanung Oktober'!203:203,"KH")+SUMIFS('Blockplanung Oktober'!$15:$15,'Blockplanung Oktober'!203:203,"Orient.Ph.")+SUMIFS('Blockplanung Oktober'!$15:$15,'Blockplanung Oktober'!203:203,"Vertiefung")+SUMIFS('Blockplanung Oktober'!$15:$15,'Blockplanung Oktober'!203:203,"Wahl 1")+SUMIFS('Blockplanung Oktober'!$15:$15,'Blockplanung Oktober'!203:203,"Wahl 2")</f>
        <v>48.8</v>
      </c>
      <c r="H184" s="9">
        <f>(SUMIFS('Tageplanung April'!$20:$20,'Tageplanung April'!203:203,"Päd")+SUMIFS('Tageplanung April'!$16:$16,'Tageplanung April'!203:203,"Orient.Ph.")+SUMIFS('Tageplanung April'!$16:$16,'Tageplanung April'!203:203,"Vertiefung")+SUMIFS('Tageplanung April'!$16:$16,'Tageplanung April'!203:203,"Wahl 1")+SUMIFS('Tageplanung April'!$16:$16,'Tageplanung April'!203:203,"Wahl 2"))*(3+IF($D184="F",2,0))/5+(SUMIFS('Tageplanung August'!$20:$20,'Tageplanung August'!203:203,"Päd")+SUMIFS('Tageplanung August'!$16:$16,'Tageplanung August'!203:203,"Orient.Ph.")+SUMIFS('Tageplanung August'!$16:$16,'Tageplanung August'!203:203,"Vertiefung")+SUMIFS('Tageplanung August'!$16:$16,'Tageplanung August'!203:203,"Wahl 1")+SUMIFS('Tageplanung August'!$16:$16,'Tageplanung August'!203:203,"Wahl 2"))*(3+IF($D184="F",2,0))/5+(SUMIFS('Tageplanung Oktober'!$20:$20,'Tageplanung Oktober'!203:203,"Päd")+SUMIFS('Tageplanung Oktober'!$16:$16,'Tageplanung Oktober'!203:203,"Orient.Ph.")+SUMIFS('Tageplanung Oktober'!$16:$16,'Tageplanung Oktober'!203:203,"Vertiefung")+SUMIFS('Tageplanung Oktober'!$16:$16,'Tageplanung Oktober'!203:203,"Wahl 1")+SUMIFS('Tageplanung Oktober'!$16:$16,'Tageplanung Oktober'!203:203,"Wahl 2"))*(3+IF($D184="F",2,0))/5+SUMIFS('Blockplanung April'!$20:$20,'Blockplanung April'!203:203,"Päd")+SUMIFS('Blockplanung April'!$16:$16,'Blockplanung April'!203:203,"Orient.Ph.")+SUMIFS('Blockplanung April'!$16:$16,'Blockplanung April'!203:203,"Vertiefung")+SUMIFS('Blockplanung April'!$16:$16,'Blockplanung April'!203:203,"Wahl 1")+SUMIFS('Blockplanung April'!$16:$16,'Blockplanung April'!203:203,"Wahl 2")+SUMIFS('Blockplanung August'!$20:$20,'Blockplanung August'!203:203,"Päd")+SUMIFS('Blockplanung August'!$16:$16,'Blockplanung August'!203:203,"Orient.Ph.")+SUMIFS('Blockplanung August'!$16:$16,'Blockplanung August'!203:203,"Vertiefung")+SUMIFS('Blockplanung August'!$16:$16,'Blockplanung August'!203:203,"Wahl 1")+SUMIFS('Blockplanung August'!$16:$16,'Blockplanung August'!203:203,"Wahl 2")+SUMIFS('Blockplanung Oktober'!$20:$20,'Blockplanung Oktober'!203:203,"Päd")+SUMIFS('Blockplanung Oktober'!$16:$16,'Blockplanung Oktober'!203:203,"Orient.Ph.")+SUMIFS('Blockplanung Oktober'!$16:$16,'Blockplanung Oktober'!203:203,"Vertiefung")+SUMIFS('Blockplanung Oktober'!$16:$16,'Blockplanung Oktober'!203:203,"Wahl 1")+SUMIFS('Blockplanung Oktober'!$16:$16,'Blockplanung Oktober'!203:203,"Wahl 2")</f>
        <v>6.4</v>
      </c>
      <c r="I184" s="9">
        <f>(SUMIFS('Tageplanung April'!$20:$20,'Tageplanung April'!203:203,"Psych")+SUMIFS('Tageplanung April'!$19:$19,'Tageplanung April'!203:203,"Orient.Ph.")+SUMIFS('Tageplanung April'!$19:$19,'Tageplanung April'!203:203,"Vertiefung")+SUMIFS('Tageplanung April'!$19:$19,'Tageplanung April'!203:203,"Wahl 1")+SUMIFS('Tageplanung April'!$19:$19,'Tageplanung April'!203:203,"Wahl 2"))*(3+IF($D184="F",2,0))/5+(SUMIFS('Tageplanung August'!$20:$20,'Tageplanung August'!203:203,"Psych")+SUMIFS('Tageplanung August'!$19:$19,'Tageplanung August'!203:203,"Orient.Ph.")+SUMIFS('Tageplanung August'!$19:$19,'Tageplanung August'!203:203,"Vertiefung")+SUMIFS('Tageplanung August'!$19:$19,'Tageplanung August'!203:203,"Wahl 1")+SUMIFS('Tageplanung August'!$19:$19,'Tageplanung August'!203:203,"Wahl 2"))*(3+IF($D184="F",2,0))/5+(SUMIFS('Tageplanung Oktober'!$20:$20,'Tageplanung Oktober'!203:203,"Psych")+SUMIFS('Tageplanung Oktober'!$19:$19,'Tageplanung Oktober'!203:203,"Orient.Ph.")+SUMIFS('Tageplanung Oktober'!$19:$19,'Tageplanung Oktober'!203:203,"Vertiefung")+SUMIFS('Tageplanung Oktober'!$19:$19,'Tageplanung Oktober'!203:203,"Wahl 1")+SUMIFS('Tageplanung Oktober'!$19:$19,'Tageplanung Oktober'!203:203,"Wahl 2"))*(3+IF($D184="F",2,0))/5+SUMIFS('Blockplanung April'!$20:$20,'Blockplanung April'!203:203,"Psych")+SUMIFS('Blockplanung April'!$19:$19,'Blockplanung April'!203:203,"Orient.Ph.")+SUMIFS('Blockplanung April'!$19:$19,'Blockplanung April'!203:203,"Vertiefung")+SUMIFS('Blockplanung April'!$19:$19,'Blockplanung April'!203:203,"Wahl 1")+SUMIFS('Blockplanung April'!$19:$19,'Blockplanung April'!203:203,"Wahl 2")+SUMIFS('Blockplanung August'!$20:$20,'Blockplanung August'!203:203,"Psych")+SUMIFS('Blockplanung August'!$19:$19,'Blockplanung August'!203:203,"Orient.Ph.")+SUMIFS('Blockplanung August'!$19:$19,'Blockplanung August'!203:203,"Vertiefung")+SUMIFS('Blockplanung August'!$19:$19,'Blockplanung August'!203:203,"Wahl 1")+SUMIFS('Blockplanung August'!$19:$19,'Blockplanung August'!203:203,"Wahl 2")+SUMIFS('Blockplanung Oktober'!$20:$20,'Blockplanung Oktober'!203:203,"Psych")+SUMIFS('Blockplanung Oktober'!$19:$19,'Blockplanung Oktober'!203:203,"Orient.Ph.")+SUMIFS('Blockplanung Oktober'!$19:$19,'Blockplanung Oktober'!203:203,"Vertiefung")+SUMIFS('Blockplanung Oktober'!$19:$19,'Blockplanung Oktober'!203:203,"Wahl 1")+SUMIFS('Blockplanung Oktober'!$19:$19,'Blockplanung Oktober'!203:203,"Wahl 2")</f>
        <v>0</v>
      </c>
      <c r="J184" s="9">
        <f t="shared" si="14"/>
        <v>504</v>
      </c>
      <c r="K184" s="9">
        <f t="shared" si="10"/>
        <v>198</v>
      </c>
      <c r="L184" s="9">
        <f t="shared" si="11"/>
        <v>72</v>
      </c>
      <c r="M184" s="9">
        <f t="shared" si="12"/>
        <v>18</v>
      </c>
      <c r="N184" s="7">
        <f t="shared" si="13"/>
        <v>120</v>
      </c>
      <c r="O184" s="316"/>
    </row>
    <row r="185" spans="1:15" ht="13.5" thickBot="1" x14ac:dyDescent="0.25">
      <c r="A185" s="254"/>
      <c r="B185" s="308"/>
      <c r="C185" s="11">
        <v>39</v>
      </c>
      <c r="D185" s="11"/>
      <c r="E185" s="9">
        <f>(SUMIFS('Tageplanung April'!$20:$20,'Tageplanung April'!204:204,"APH")+SUMIFS('Tageplanung April'!$18:$18,'Tageplanung April'!204:204,"Orient.Ph.")+SUMIFS('Tageplanung April'!$18:$18,'Tageplanung April'!204:204,"Vertiefung")+SUMIFS('Tageplanung April'!$18:$18,'Tageplanung April'!204:204,"Wahl 1")+SUMIFS('Tageplanung April'!$18:$18,'Tageplanung April'!204:204,"Wahl 2"))*(3+IF($D185="F",2,0))/5+(SUMIFS('Tageplanung August'!$20:$20,'Tageplanung August'!204:204,"APH")+SUMIFS('Tageplanung August'!$18:$18,'Tageplanung August'!204:204,"Orient.Ph.")+SUMIFS('Tageplanung August'!$18:$18,'Tageplanung August'!204:204,"Vertiefung")+SUMIFS('Tageplanung August'!$18:$18,'Tageplanung August'!204:204,"Wahl 1")+SUMIFS('Tageplanung August'!$18:$18,'Tageplanung August'!204:204,"Wahl 2"))*(3+IF($D185="F",2,0))/5+(SUMIFS('Tageplanung Oktober'!$20:$20,'Tageplanung Oktober'!204:204,"APH")+SUMIFS('Tageplanung Oktober'!$18:$18,'Tageplanung Oktober'!204:204,"Orient.Ph.")+SUMIFS('Tageplanung Oktober'!$18:$18,'Tageplanung Oktober'!204:204,"Vertiefung")+SUMIFS('Tageplanung Oktober'!$18:$18,'Tageplanung Oktober'!204:204,"Wahl 1")+SUMIFS('Tageplanung Oktober'!$18:$18,'Tageplanung Oktober'!204:204,"Wahl 2"))*(3+IF($D185="F",2,0))/5+SUMIFS('Blockplanung April'!$20:$20,'Blockplanung April'!204:204,"APH")+SUMIFS('Blockplanung April'!$18:$18,'Blockplanung April'!204:204,"Orient.Ph.")+SUMIFS('Blockplanung April'!$18:$18,'Blockplanung April'!204:204,"Vertiefung")+SUMIFS('Blockplanung April'!$18:$18,'Blockplanung April'!204:204,"Wahl 1")+SUMIFS('Blockplanung April'!$18:$18,'Blockplanung April'!204:204,"Wahl 2")+SUMIFS('Blockplanung August'!$20:$20,'Blockplanung August'!204:204,"APH")+SUMIFS('Blockplanung August'!$18:$18,'Blockplanung August'!204:204,"Orient.Ph.")+SUMIFS('Blockplanung August'!$18:$18,'Blockplanung August'!204:204,"Vertiefung")+SUMIFS('Blockplanung August'!$18:$18,'Blockplanung August'!204:204,"Wahl 1")+SUMIFS('Blockplanung August'!$18:$18,'Blockplanung August'!204:204,"Wahl 2")+SUMIFS('Blockplanung Oktober'!$20:$20,'Blockplanung Oktober'!204:204,"APH")+SUMIFS('Blockplanung Oktober'!$18:$18,'Blockplanung Oktober'!204:204,"Orient.Ph.")+SUMIFS('Blockplanung Oktober'!$18:$18,'Blockplanung Oktober'!204:204,"Vertiefung")+SUMIFS('Blockplanung Oktober'!$18:$18,'Blockplanung Oktober'!204:204,"Wahl 1")+SUMIFS('Blockplanung Oktober'!$18:$18,'Blockplanung Oktober'!204:204,"Wahl 2")</f>
        <v>77.2</v>
      </c>
      <c r="F185" s="9">
        <f>(SUMIFS('Tageplanung April'!$20:$20,'Tageplanung April'!204:204,"AD")+SUMIFS('Tageplanung April'!$17:$17,'Tageplanung April'!204:204,"Orient.Ph.")+SUMIFS('Tageplanung April'!$17:$17,'Tageplanung April'!204:204,"Vertiefung")+SUMIFS('Tageplanung April'!$17:$17,'Tageplanung April'!204:204,"Wahl 1")+SUMIFS('Tageplanung April'!$17:$17,'Tageplanung April'!204:204,"Wahl 2"))*(3+IF($D185="F",2,0))/5+(SUMIFS('Tageplanung August'!$20:$20,'Tageplanung August'!204:204,"AD")+SUMIFS('Tageplanung August'!$17:$17,'Tageplanung August'!204:204,"Orient.Ph.")+SUMIFS('Tageplanung August'!$17:$17,'Tageplanung August'!204:204,"Vertiefung")+SUMIFS('Tageplanung August'!$17:$17,'Tageplanung August'!204:204,"Wahl 1")+SUMIFS('Tageplanung August'!$17:$17,'Tageplanung August'!204:204,"Wahl 2"))*(3+IF($D185="F",2,0))/5+(SUMIFS('Tageplanung Oktober'!$20:$20,'Tageplanung Oktober'!204:204,"AD")+SUMIFS('Tageplanung Oktober'!$17:$17,'Tageplanung Oktober'!204:204,"Orient.Ph.")+SUMIFS('Tageplanung Oktober'!$17:$17,'Tageplanung Oktober'!204:204,"Vertiefung")+SUMIFS('Tageplanung Oktober'!$17:$17,'Tageplanung Oktober'!204:204,"Wahl 1")+SUMIFS('Tageplanung Oktober'!$17:$17,'Tageplanung Oktober'!204:204,"Wahl 2"))*(3+IF($D185="F",2,0))/5+SUMIFS('Blockplanung April'!$20:$20,'Blockplanung April'!204:204,"AD")+SUMIFS('Blockplanung April'!$17:$17,'Blockplanung April'!204:204,"Orient.Ph.")+SUMIFS('Blockplanung April'!$17:$17,'Blockplanung April'!204:204,"Vertiefung")+SUMIFS('Blockplanung April'!$17:$17,'Blockplanung April'!204:204,"Wahl 1")+SUMIFS('Blockplanung April'!$17:$17,'Blockplanung April'!204:204,"Wahl 2")+SUMIFS('Blockplanung August'!$20:$20,'Blockplanung August'!204:204,"AD")+SUMIFS('Blockplanung August'!$17:$17,'Blockplanung August'!204:204,"Orient.Ph.")+SUMIFS('Blockplanung August'!$17:$17,'Blockplanung August'!204:204,"Vertiefung")+SUMIFS('Blockplanung August'!$17:$17,'Blockplanung August'!204:204,"Wahl 1")+SUMIFS('Blockplanung August'!$17:$17,'Blockplanung August'!204:204,"Wahl 2")+SUMIFS('Blockplanung Oktober'!$20:$20,'Blockplanung Oktober'!204:204,"AD")+SUMIFS('Blockplanung Oktober'!$17:$17,'Blockplanung Oktober'!204:204,"Orient.Ph.")+SUMIFS('Blockplanung Oktober'!$17:$17,'Blockplanung Oktober'!204:204,"Vertiefung")+SUMIFS('Blockplanung Oktober'!$17:$17,'Blockplanung Oktober'!204:204,"Wahl 1")+SUMIFS('Blockplanung Oktober'!$17:$17,'Blockplanung Oktober'!204:204,"Wahl 2")</f>
        <v>57.2</v>
      </c>
      <c r="G185" s="9">
        <f>(SUMIFS('Tageplanung April'!$20:$20,'Tageplanung April'!204:204,"KH")+SUMIFS('Tageplanung April'!$15:$15,'Tageplanung April'!204:204,"Orient.Ph.")+SUMIFS('Tageplanung April'!$15:$15,'Tageplanung April'!204:204,"Vertiefung")+SUMIFS('Tageplanung April'!$15:$15,'Tageplanung April'!204:204,"Wahl 1")+SUMIFS('Tageplanung April'!$15:$15,'Tageplanung April'!204:204,"Wahl 2"))*(3+IF($D185="F",2,0))/5+(SUMIFS('Tageplanung August'!$20:$20,'Tageplanung August'!204:204,"KH")+SUMIFS('Tageplanung August'!$15:$15,'Tageplanung August'!204:204,"Orient.Ph.")+SUMIFS('Tageplanung August'!$15:$15,'Tageplanung August'!204:204,"Vertiefung")+SUMIFS('Tageplanung August'!$15:$15,'Tageplanung August'!204:204,"Wahl 1")+SUMIFS('Tageplanung August'!$15:$15,'Tageplanung August'!204:204,"Wahl 2"))*(3+IF($D185="F",2,0))/5+(SUMIFS('Tageplanung Oktober'!$20:$20,'Tageplanung Oktober'!204:204,"KH")+SUMIFS('Tageplanung Oktober'!$15:$15,'Tageplanung Oktober'!204:204,"Orient.Ph.")+SUMIFS('Tageplanung Oktober'!$15:$15,'Tageplanung Oktober'!204:204,"Vertiefung")+SUMIFS('Tageplanung Oktober'!$15:$15,'Tageplanung Oktober'!204:204,"Wahl 1")+SUMIFS('Tageplanung Oktober'!$15:$15,'Tageplanung Oktober'!204:204,"Wahl 2"))*(3+IF($D185="F",2,0))/5+SUMIFS('Blockplanung April'!$20:$20,'Blockplanung April'!204:204,"KH")+SUMIFS('Blockplanung April'!$15:$15,'Blockplanung April'!204:204,"Orient.Ph.")+SUMIFS('Blockplanung April'!$15:$15,'Blockplanung April'!204:204,"Vertiefung")+SUMIFS('Blockplanung April'!$15:$15,'Blockplanung April'!204:204,"Wahl 1")+SUMIFS('Blockplanung April'!$15:$15,'Blockplanung April'!204:204,"Wahl 2")+SUMIFS('Blockplanung August'!$20:$20,'Blockplanung August'!204:204,"KH")+SUMIFS('Blockplanung August'!$15:$15,'Blockplanung August'!204:204,"Orient.Ph.")+SUMIFS('Blockplanung August'!$15:$15,'Blockplanung August'!204:204,"Vertiefung")+SUMIFS('Blockplanung August'!$15:$15,'Blockplanung August'!204:204,"Wahl 1")+SUMIFS('Blockplanung August'!$15:$15,'Blockplanung August'!204:204,"Wahl 2")+SUMIFS('Blockplanung Oktober'!$20:$20,'Blockplanung Oktober'!204:204,"KH")+SUMIFS('Blockplanung Oktober'!$15:$15,'Blockplanung Oktober'!204:204,"Orient.Ph.")+SUMIFS('Blockplanung Oktober'!$15:$15,'Blockplanung Oktober'!204:204,"Vertiefung")+SUMIFS('Blockplanung Oktober'!$15:$15,'Blockplanung Oktober'!204:204,"Wahl 1")+SUMIFS('Blockplanung Oktober'!$15:$15,'Blockplanung Oktober'!204:204,"Wahl 2")</f>
        <v>48.8</v>
      </c>
      <c r="H185" s="9">
        <f>(SUMIFS('Tageplanung April'!$20:$20,'Tageplanung April'!204:204,"Päd")+SUMIFS('Tageplanung April'!$16:$16,'Tageplanung April'!204:204,"Orient.Ph.")+SUMIFS('Tageplanung April'!$16:$16,'Tageplanung April'!204:204,"Vertiefung")+SUMIFS('Tageplanung April'!$16:$16,'Tageplanung April'!204:204,"Wahl 1")+SUMIFS('Tageplanung April'!$16:$16,'Tageplanung April'!204:204,"Wahl 2"))*(3+IF($D185="F",2,0))/5+(SUMIFS('Tageplanung August'!$20:$20,'Tageplanung August'!204:204,"Päd")+SUMIFS('Tageplanung August'!$16:$16,'Tageplanung August'!204:204,"Orient.Ph.")+SUMIFS('Tageplanung August'!$16:$16,'Tageplanung August'!204:204,"Vertiefung")+SUMIFS('Tageplanung August'!$16:$16,'Tageplanung August'!204:204,"Wahl 1")+SUMIFS('Tageplanung August'!$16:$16,'Tageplanung August'!204:204,"Wahl 2"))*(3+IF($D185="F",2,0))/5+(SUMIFS('Tageplanung Oktober'!$20:$20,'Tageplanung Oktober'!204:204,"Päd")+SUMIFS('Tageplanung Oktober'!$16:$16,'Tageplanung Oktober'!204:204,"Orient.Ph.")+SUMIFS('Tageplanung Oktober'!$16:$16,'Tageplanung Oktober'!204:204,"Vertiefung")+SUMIFS('Tageplanung Oktober'!$16:$16,'Tageplanung Oktober'!204:204,"Wahl 1")+SUMIFS('Tageplanung Oktober'!$16:$16,'Tageplanung Oktober'!204:204,"Wahl 2"))*(3+IF($D185="F",2,0))/5+SUMIFS('Blockplanung April'!$20:$20,'Blockplanung April'!204:204,"Päd")+SUMIFS('Blockplanung April'!$16:$16,'Blockplanung April'!204:204,"Orient.Ph.")+SUMIFS('Blockplanung April'!$16:$16,'Blockplanung April'!204:204,"Vertiefung")+SUMIFS('Blockplanung April'!$16:$16,'Blockplanung April'!204:204,"Wahl 1")+SUMIFS('Blockplanung April'!$16:$16,'Blockplanung April'!204:204,"Wahl 2")+SUMIFS('Blockplanung August'!$20:$20,'Blockplanung August'!204:204,"Päd")+SUMIFS('Blockplanung August'!$16:$16,'Blockplanung August'!204:204,"Orient.Ph.")+SUMIFS('Blockplanung August'!$16:$16,'Blockplanung August'!204:204,"Vertiefung")+SUMIFS('Blockplanung August'!$16:$16,'Blockplanung August'!204:204,"Wahl 1")+SUMIFS('Blockplanung August'!$16:$16,'Blockplanung August'!204:204,"Wahl 2")+SUMIFS('Blockplanung Oktober'!$20:$20,'Blockplanung Oktober'!204:204,"Päd")+SUMIFS('Blockplanung Oktober'!$16:$16,'Blockplanung Oktober'!204:204,"Orient.Ph.")+SUMIFS('Blockplanung Oktober'!$16:$16,'Blockplanung Oktober'!204:204,"Vertiefung")+SUMIFS('Blockplanung Oktober'!$16:$16,'Blockplanung Oktober'!204:204,"Wahl 1")+SUMIFS('Blockplanung Oktober'!$16:$16,'Blockplanung Oktober'!204:204,"Wahl 2")</f>
        <v>6.4</v>
      </c>
      <c r="I185" s="9">
        <f>(SUMIFS('Tageplanung April'!$20:$20,'Tageplanung April'!204:204,"Psych")+SUMIFS('Tageplanung April'!$19:$19,'Tageplanung April'!204:204,"Orient.Ph.")+SUMIFS('Tageplanung April'!$19:$19,'Tageplanung April'!204:204,"Vertiefung")+SUMIFS('Tageplanung April'!$19:$19,'Tageplanung April'!204:204,"Wahl 1")+SUMIFS('Tageplanung April'!$19:$19,'Tageplanung April'!204:204,"Wahl 2"))*(3+IF($D185="F",2,0))/5+(SUMIFS('Tageplanung August'!$20:$20,'Tageplanung August'!204:204,"Psych")+SUMIFS('Tageplanung August'!$19:$19,'Tageplanung August'!204:204,"Orient.Ph.")+SUMIFS('Tageplanung August'!$19:$19,'Tageplanung August'!204:204,"Vertiefung")+SUMIFS('Tageplanung August'!$19:$19,'Tageplanung August'!204:204,"Wahl 1")+SUMIFS('Tageplanung August'!$19:$19,'Tageplanung August'!204:204,"Wahl 2"))*(3+IF($D185="F",2,0))/5+(SUMIFS('Tageplanung Oktober'!$20:$20,'Tageplanung Oktober'!204:204,"Psych")+SUMIFS('Tageplanung Oktober'!$19:$19,'Tageplanung Oktober'!204:204,"Orient.Ph.")+SUMIFS('Tageplanung Oktober'!$19:$19,'Tageplanung Oktober'!204:204,"Vertiefung")+SUMIFS('Tageplanung Oktober'!$19:$19,'Tageplanung Oktober'!204:204,"Wahl 1")+SUMIFS('Tageplanung Oktober'!$19:$19,'Tageplanung Oktober'!204:204,"Wahl 2"))*(3+IF($D185="F",2,0))/5+SUMIFS('Blockplanung April'!$20:$20,'Blockplanung April'!204:204,"Psych")+SUMIFS('Blockplanung April'!$19:$19,'Blockplanung April'!204:204,"Orient.Ph.")+SUMIFS('Blockplanung April'!$19:$19,'Blockplanung April'!204:204,"Vertiefung")+SUMIFS('Blockplanung April'!$19:$19,'Blockplanung April'!204:204,"Wahl 1")+SUMIFS('Blockplanung April'!$19:$19,'Blockplanung April'!204:204,"Wahl 2")+SUMIFS('Blockplanung August'!$20:$20,'Blockplanung August'!204:204,"Psych")+SUMIFS('Blockplanung August'!$19:$19,'Blockplanung August'!204:204,"Orient.Ph.")+SUMIFS('Blockplanung August'!$19:$19,'Blockplanung August'!204:204,"Vertiefung")+SUMIFS('Blockplanung August'!$19:$19,'Blockplanung August'!204:204,"Wahl 1")+SUMIFS('Blockplanung August'!$19:$19,'Blockplanung August'!204:204,"Wahl 2")+SUMIFS('Blockplanung Oktober'!$20:$20,'Blockplanung Oktober'!204:204,"Psych")+SUMIFS('Blockplanung Oktober'!$19:$19,'Blockplanung Oktober'!204:204,"Orient.Ph.")+SUMIFS('Blockplanung Oktober'!$19:$19,'Blockplanung Oktober'!204:204,"Vertiefung")+SUMIFS('Blockplanung Oktober'!$19:$19,'Blockplanung Oktober'!204:204,"Wahl 1")+SUMIFS('Blockplanung Oktober'!$19:$19,'Blockplanung Oktober'!204:204,"Wahl 2")</f>
        <v>0</v>
      </c>
      <c r="J185" s="9">
        <f t="shared" si="14"/>
        <v>504</v>
      </c>
      <c r="K185" s="9">
        <f t="shared" si="10"/>
        <v>198</v>
      </c>
      <c r="L185" s="9">
        <f t="shared" si="11"/>
        <v>72</v>
      </c>
      <c r="M185" s="9">
        <f t="shared" si="12"/>
        <v>18</v>
      </c>
      <c r="N185" s="7">
        <f t="shared" si="13"/>
        <v>120</v>
      </c>
    </row>
    <row r="186" spans="1:15" x14ac:dyDescent="0.2">
      <c r="A186"/>
      <c r="B186"/>
      <c r="C186"/>
      <c r="D186"/>
      <c r="E186" s="40">
        <f>SUM(E134:E181)/48</f>
        <v>271.32499999999999</v>
      </c>
      <c r="F186" s="40">
        <f>SUM(F134:F181)/48</f>
        <v>172.91666666666663</v>
      </c>
      <c r="G186" s="40">
        <f>SUM(G134:G181)/48</f>
        <v>125.66666666666663</v>
      </c>
      <c r="H186" s="40">
        <f>SUM(H134:H181)/48</f>
        <v>17.691666666666656</v>
      </c>
      <c r="J186" s="40"/>
      <c r="K186" s="40"/>
      <c r="L186" s="40"/>
      <c r="M186" s="40"/>
    </row>
    <row r="187" spans="1:15" x14ac:dyDescent="0.2">
      <c r="A187"/>
      <c r="B187"/>
      <c r="C187"/>
      <c r="D187"/>
    </row>
    <row r="188" spans="1:15" x14ac:dyDescent="0.2">
      <c r="A188"/>
      <c r="B188"/>
      <c r="C188"/>
      <c r="D188"/>
    </row>
    <row r="189" spans="1:15" x14ac:dyDescent="0.2">
      <c r="A189"/>
      <c r="B189"/>
      <c r="C189"/>
      <c r="D189"/>
    </row>
    <row r="190" spans="1:15" x14ac:dyDescent="0.2">
      <c r="A190"/>
      <c r="B190"/>
      <c r="C190"/>
      <c r="D190"/>
    </row>
    <row r="191" spans="1:15" x14ac:dyDescent="0.2">
      <c r="A191"/>
      <c r="B191"/>
      <c r="C191"/>
      <c r="D191"/>
    </row>
    <row r="192" spans="1:15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</sheetData>
  <mergeCells count="52">
    <mergeCell ref="J1:N1"/>
    <mergeCell ref="A1:A2"/>
    <mergeCell ref="B1:B2"/>
    <mergeCell ref="C1:C2"/>
    <mergeCell ref="D1:D2"/>
    <mergeCell ref="E1:I1"/>
    <mergeCell ref="B3:B7"/>
    <mergeCell ref="A3:A42"/>
    <mergeCell ref="B8:B11"/>
    <mergeCell ref="B12:B15"/>
    <mergeCell ref="B16:B20"/>
    <mergeCell ref="B21:B24"/>
    <mergeCell ref="B25:B29"/>
    <mergeCell ref="B30:B33"/>
    <mergeCell ref="B34:B37"/>
    <mergeCell ref="B38:B42"/>
    <mergeCell ref="B60:B63"/>
    <mergeCell ref="B64:B68"/>
    <mergeCell ref="B69:B72"/>
    <mergeCell ref="B73:B76"/>
    <mergeCell ref="B77:B81"/>
    <mergeCell ref="B143:B146"/>
    <mergeCell ref="B82:B85"/>
    <mergeCell ref="B86:B89"/>
    <mergeCell ref="B90:B94"/>
    <mergeCell ref="A95:A146"/>
    <mergeCell ref="B95:B98"/>
    <mergeCell ref="B99:B102"/>
    <mergeCell ref="B103:B107"/>
    <mergeCell ref="B108:B111"/>
    <mergeCell ref="B112:B115"/>
    <mergeCell ref="B116:B120"/>
    <mergeCell ref="A43:A94"/>
    <mergeCell ref="B43:B46"/>
    <mergeCell ref="B47:B50"/>
    <mergeCell ref="B51:B55"/>
    <mergeCell ref="B56:B59"/>
    <mergeCell ref="B121:B124"/>
    <mergeCell ref="B125:B129"/>
    <mergeCell ref="B130:B133"/>
    <mergeCell ref="B134:B137"/>
    <mergeCell ref="B138:B142"/>
    <mergeCell ref="A147:A185"/>
    <mergeCell ref="B147:B150"/>
    <mergeCell ref="B151:B154"/>
    <mergeCell ref="B155:B159"/>
    <mergeCell ref="B160:B163"/>
    <mergeCell ref="B164:B168"/>
    <mergeCell ref="B169:B172"/>
    <mergeCell ref="B173:B176"/>
    <mergeCell ref="B177:B181"/>
    <mergeCell ref="B182:B185"/>
  </mergeCells>
  <conditionalFormatting sqref="D1:D1048576">
    <cfRule type="expression" dxfId="1" priority="5" stopIfTrue="1">
      <formula>$D1="F"</formula>
    </cfRule>
  </conditionalFormatting>
  <conditionalFormatting sqref="C1:C1048576">
    <cfRule type="expression" dxfId="0" priority="1">
      <formula>$D1="F"</formula>
    </cfRule>
  </conditionalFormatting>
  <pageMargins left="0.78740157480314965" right="0.78740157480314965" top="0.78740157480314965" bottom="0.59055118110236227" header="0.31496062992125984" footer="0.11811023622047245"/>
  <pageSetup paperSize="9" scale="71" fitToHeight="3" orientation="portrait" r:id="rId1"/>
  <headerFooter alignWithMargins="0">
    <oddHeader>&amp;LLandratsamt Rastatt 
 Amt für Finanzen Gebäudewirtschaft und Kreisschulen&amp;R19.03.2019</oddHeader>
    <oddFooter>&amp;Lbearbeitet von Ingo Eble&amp;R250.8:Pflege - RGL Ausbildung/10 /
 2019-03-19_Rotationsmodell Pflegeausbildung (Tage) mit Mengengerüst</oddFooter>
  </headerFooter>
  <rowBreaks count="1" manualBreakCount="1">
    <brk id="7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"/>
  <sheetViews>
    <sheetView workbookViewId="0">
      <selection activeCell="L31" sqref="L31"/>
    </sheetView>
  </sheetViews>
  <sheetFormatPr baseColWidth="10" defaultRowHeight="12.75" x14ac:dyDescent="0.2"/>
  <sheetData>
    <row r="1" spans="1:6" ht="15" x14ac:dyDescent="0.25">
      <c r="A1" s="41"/>
      <c r="F1" s="42"/>
    </row>
  </sheetData>
  <pageMargins left="0.7" right="0.7" top="0.78740157499999996" bottom="0.78740157499999996" header="0.3" footer="0.3"/>
  <pageSetup paperSize="8" scale="71" fitToHeight="0" orientation="landscape" r:id="rId1"/>
  <headerFooter>
    <oddHeader>&amp;LLandratsamt Rastatt 
 Amt für Finanzen Gebäudewirtschaft und Kreisschulen&amp;R19.03.2019</oddHeader>
    <oddFooter>&amp;Lbearbeitet von Ingo Eble&amp;R250.8:Pflege - RGL Ausbildung/10 /
 2019-03-19_Rotationsmodell Pflegeausbildung (Tage) mit Mengengerüst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2"/>
    </sheetView>
  </sheetViews>
  <sheetFormatPr baseColWidth="10" defaultRowHeight="12.75" x14ac:dyDescent="0.2"/>
  <cols>
    <col min="2" max="2" width="35.42578125" bestFit="1" customWidth="1"/>
  </cols>
  <sheetData>
    <row r="1" spans="1:2" x14ac:dyDescent="0.2">
      <c r="A1" s="73" t="s">
        <v>49</v>
      </c>
      <c r="B1" s="192" t="s">
        <v>91</v>
      </c>
    </row>
    <row r="2" spans="1:2" x14ac:dyDescent="0.2">
      <c r="A2" s="73" t="s">
        <v>50</v>
      </c>
      <c r="B2" s="192" t="s">
        <v>92</v>
      </c>
    </row>
    <row r="3" spans="1:2" x14ac:dyDescent="0.2">
      <c r="A3" s="73" t="s">
        <v>51</v>
      </c>
      <c r="B3" s="192" t="s">
        <v>93</v>
      </c>
    </row>
    <row r="4" spans="1:2" x14ac:dyDescent="0.2">
      <c r="A4" s="148" t="s">
        <v>30</v>
      </c>
      <c r="B4" s="193" t="s">
        <v>39</v>
      </c>
    </row>
    <row r="5" spans="1:2" x14ac:dyDescent="0.2">
      <c r="A5" s="151" t="s">
        <v>21</v>
      </c>
      <c r="B5" s="193" t="s">
        <v>83</v>
      </c>
    </row>
    <row r="6" spans="1:2" x14ac:dyDescent="0.2">
      <c r="A6" s="80" t="s">
        <v>45</v>
      </c>
      <c r="B6" s="193" t="s">
        <v>84</v>
      </c>
    </row>
    <row r="7" spans="1:2" x14ac:dyDescent="0.2">
      <c r="A7" s="78" t="s">
        <v>20</v>
      </c>
      <c r="B7" s="193" t="s">
        <v>85</v>
      </c>
    </row>
    <row r="8" spans="1:2" x14ac:dyDescent="0.2">
      <c r="A8" s="72" t="s">
        <v>44</v>
      </c>
      <c r="B8" s="193" t="s">
        <v>86</v>
      </c>
    </row>
    <row r="9" spans="1:2" x14ac:dyDescent="0.2">
      <c r="A9" s="190" t="s">
        <v>80</v>
      </c>
      <c r="B9" s="194" t="s">
        <v>87</v>
      </c>
    </row>
    <row r="10" spans="1:2" x14ac:dyDescent="0.2">
      <c r="A10" s="159" t="s">
        <v>52</v>
      </c>
      <c r="B10" s="194" t="s">
        <v>88</v>
      </c>
    </row>
    <row r="11" spans="1:2" x14ac:dyDescent="0.2">
      <c r="A11" s="52" t="s">
        <v>54</v>
      </c>
      <c r="B11" s="194" t="s">
        <v>89</v>
      </c>
    </row>
    <row r="12" spans="1:2" x14ac:dyDescent="0.2">
      <c r="A12" s="53" t="s">
        <v>55</v>
      </c>
      <c r="B12" s="194" t="s">
        <v>90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Blockplanung April</vt:lpstr>
      <vt:lpstr>Tageplanung April</vt:lpstr>
      <vt:lpstr>Blockplanung August</vt:lpstr>
      <vt:lpstr>Tageplanung August</vt:lpstr>
      <vt:lpstr>Blockplanung Oktober</vt:lpstr>
      <vt:lpstr>Tageplanung Oktober</vt:lpstr>
      <vt:lpstr>Praxisauslastung Zahlenliste</vt:lpstr>
      <vt:lpstr>Praxisauslastung Grafiken</vt:lpstr>
      <vt:lpstr>Tabelle1</vt:lpstr>
      <vt:lpstr>'Blockplanung April'!Print_Titles</vt:lpstr>
      <vt:lpstr>'Blockplanung August'!Print_Titles</vt:lpstr>
      <vt:lpstr>'Blockplanung Oktober'!Print_Titles</vt:lpstr>
      <vt:lpstr>'Praxisauslastung Zahlenliste'!Print_Titles</vt:lpstr>
      <vt:lpstr>'Tageplanung April'!Print_Titles</vt:lpstr>
      <vt:lpstr>'Tageplanung August'!Print_Titles</vt:lpstr>
      <vt:lpstr>'Tageplanung Oktober'!Print_Titles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Eble Ingo</cp:lastModifiedBy>
  <cp:lastPrinted>2018-12-21T13:44:50Z</cp:lastPrinted>
  <dcterms:created xsi:type="dcterms:W3CDTF">1996-10-17T05:27:31Z</dcterms:created>
  <dcterms:modified xsi:type="dcterms:W3CDTF">2019-03-21T14:06:50Z</dcterms:modified>
</cp:coreProperties>
</file>